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AISTAI 5 dalis 1222901 2025-03-26\"/>
    </mc:Choice>
  </mc:AlternateContent>
  <xr:revisionPtr revIDLastSave="0" documentId="13_ncr:1_{F5B90DA9-8283-4A73-AC41-1D94F1A8065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 l="1"/>
  <c r="F99" i="1"/>
  <c r="F100" i="1" s="1"/>
  <c r="F101" i="1" s="1"/>
  <c r="F102" i="1" s="1"/>
  <c r="G89" i="1"/>
  <c r="F87" i="1"/>
  <c r="G88" i="1" s="1"/>
  <c r="G77" i="1"/>
  <c r="F75" i="1"/>
  <c r="F76" i="1" s="1"/>
  <c r="F77" i="1" s="1"/>
  <c r="F78" i="1" s="1"/>
  <c r="G66" i="1"/>
  <c r="F64" i="1"/>
  <c r="F65" i="1" s="1"/>
  <c r="F66" i="1" s="1"/>
  <c r="F67" i="1" s="1"/>
  <c r="G54" i="1"/>
  <c r="F52" i="1"/>
  <c r="G53" i="1" s="1"/>
  <c r="G41" i="1"/>
  <c r="F39" i="1"/>
  <c r="F40" i="1" s="1"/>
  <c r="F41" i="1" s="1"/>
  <c r="F42" i="1" s="1"/>
  <c r="G21" i="1"/>
  <c r="G76" i="1" l="1"/>
  <c r="G65" i="1"/>
  <c r="G40" i="1"/>
  <c r="G100" i="1"/>
  <c r="F88" i="1"/>
  <c r="F89" i="1" s="1"/>
  <c r="F90" i="1" s="1"/>
  <c r="F53" i="1"/>
  <c r="F54" i="1" s="1"/>
  <c r="F55" i="1" s="1"/>
</calcChain>
</file>

<file path=xl/sharedStrings.xml><?xml version="1.0" encoding="utf-8"?>
<sst xmlns="http://schemas.openxmlformats.org/spreadsheetml/2006/main" count="185" uniqueCount="112">
  <si>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</si>
  <si>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</si>
  <si>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</si>
  <si>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</si>
  <si>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</si>
  <si>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</si>
  <si>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</si>
  <si>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</si>
  <si>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</si>
  <si>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</si>
  <si>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</si>
  <si>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</si>
  <si>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</si>
  <si>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</si>
  <si>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</si>
  <si>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</si>
  <si>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</si>
  <si>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</si>
  <si>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</si>
  <si>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</si>
  <si>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</si>
  <si>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</si>
  <si>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</si>
  <si>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</si>
  <si>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</si>
  <si>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</si>
  <si>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</si>
  <si>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</si>
  <si>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</si>
  <si>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</si>
  <si>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</si>
  <si>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</si>
  <si>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fl.</t>
  </si>
  <si>
    <t>Suma be PVM</t>
  </si>
  <si>
    <t>Taikomas PVM dydis (%)</t>
  </si>
  <si>
    <t>PVM suma</t>
  </si>
  <si>
    <t>Suma su PVM</t>
  </si>
  <si>
    <t>5. DALIS</t>
  </si>
  <si>
    <t xml:space="preserve">CHLORPROMAZINAS 100 MG  </t>
  </si>
  <si>
    <t>5.</t>
  </si>
  <si>
    <t xml:space="preserve">Chlorpromazinas 100 mg  </t>
  </si>
  <si>
    <t>5.1.</t>
  </si>
  <si>
    <t xml:space="preserve">Chlorpromazinas 100 mg </t>
  </si>
  <si>
    <t>tab.</t>
  </si>
  <si>
    <t>amp.</t>
  </si>
  <si>
    <t>22. DALIS</t>
  </si>
  <si>
    <t xml:space="preserve">ERTAPENEMAS 1G MILTELIAI INFUZINIO TIRPALO KONCENTRATUI </t>
  </si>
  <si>
    <t>22.</t>
  </si>
  <si>
    <t xml:space="preserve">Ertapenemas 1g milteliai infuzinio tirpalo koncentratui </t>
  </si>
  <si>
    <t>22.1.</t>
  </si>
  <si>
    <t>23. DALIS</t>
  </si>
  <si>
    <t>ESMOLOLIS, 100 MG/10 ML LEISTI Į VENĄ 10 ML</t>
  </si>
  <si>
    <t>23.</t>
  </si>
  <si>
    <t>Esmololis, 100 mg/10 ml leisti į veną 10 ml</t>
  </si>
  <si>
    <t>23.1.</t>
  </si>
  <si>
    <t>27. DALIS</t>
  </si>
  <si>
    <t>FENITOINAS 250MG</t>
  </si>
  <si>
    <t>27.</t>
  </si>
  <si>
    <t>Fenitoinas 250mg</t>
  </si>
  <si>
    <t>27.1.</t>
  </si>
  <si>
    <t>28. DALIS</t>
  </si>
  <si>
    <t>FENOBARBITALIS 200MG INJ.</t>
  </si>
  <si>
    <t>28.</t>
  </si>
  <si>
    <t>Fenobarbitalis 200mg inj.</t>
  </si>
  <si>
    <t>28.1.</t>
  </si>
  <si>
    <t>29. DALIS</t>
  </si>
  <si>
    <t>FITOMENADIONAS 10MG 1ML</t>
  </si>
  <si>
    <t>29.</t>
  </si>
  <si>
    <t>Fitomenadionas 10mg 1ml</t>
  </si>
  <si>
    <t>29.1.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</si>
  <si>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</si>
  <si>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</si>
  <si>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</si>
  <si>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</si>
  <si>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</si>
  <si>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</si>
  <si>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</si>
  <si>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</si>
  <si>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</si>
  <si>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</si>
  <si>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</si>
  <si>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</si>
  <si>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</si>
  <si>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</si>
  <si>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</si>
  <si>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</si>
  <si>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</si>
  <si>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</si>
  <si>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</si>
  <si>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</si>
  <si>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9210-5 2025-02-13 16:28:31</t>
  </si>
  <si>
    <t>6.  Pasiūlymų formoje būtina palikti tik siūlomas pirkimo dalis. Nepasiūlytas pirkimo dalis būtina IŠTRINTI.</t>
  </si>
  <si>
    <t>MEDIKAMENTAI</t>
  </si>
  <si>
    <t>2025-03-25</t>
  </si>
  <si>
    <t>Širvintų r. sav.</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</si>
  <si>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</si>
  <si>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</si>
  <si>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</si>
  <si>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</si>
  <si>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</si>
  <si>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</si>
  <si>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</si>
  <si>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</si>
  <si>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25/03/25/01</t>
  </si>
  <si>
    <t>Klorpromazine 100mg plėvele dengtos tabletės N60, Profarma (Vardinis)</t>
  </si>
  <si>
    <t>Ertapenem Cipla 1g inf N10, CIPLA (Vardinis)</t>
  </si>
  <si>
    <t>Esocard 100mg/10ml injekcinis tirpalas N1, Samarth (Vardinis)</t>
  </si>
  <si>
    <t>Phenytoin 250mg/5ml injekcinis tirpalas N5, Samarth (Vardinis)</t>
  </si>
  <si>
    <t>Luminal 200mg/2ml injekcinis tirpalas 2ml N10, Profarma (Vardinis)</t>
  </si>
  <si>
    <t>Phytomenadione 10mg/ml 1ml inj. N10, Merit [Vardinis]</t>
  </si>
  <si>
    <t>Konkursų skyriaus vadovas</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</si>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</sst>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applyAlignment="1">
      <alignment wrapText="1"/>
    </xf>
    <xf numFmtId="0" fontId="1" fillId="8" borderId="0" xfId="0" applyFont="1" applyFill="1"/>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49" fontId="1" fillId="5" borderId="1" xfId="0" applyNumberFormat="1" applyFont="1" applyFill="1" applyBorder="1" applyAlignment="1" applyProtection="1">
      <alignment horizontal="center"/>
      <protection locked="0"/>
    </xf>
    <xf numFmtId="0" fontId="1" fillId="4" borderId="21" xfId="0" applyFont="1" applyFill="1" applyBorder="1" applyAlignment="1">
      <alignment vertical="center"/>
    </xf>
    <xf numFmtId="0" fontId="1" fillId="6" borderId="21" xfId="0" applyFont="1" applyFill="1" applyBorder="1" applyAlignment="1" applyProtection="1">
      <alignment vertical="center"/>
      <protection locked="0"/>
    </xf>
    <xf numFmtId="0" fontId="1" fillId="5" borderId="21" xfId="0" applyFont="1" applyFill="1" applyBorder="1" applyAlignment="1" applyProtection="1">
      <alignment vertical="center" wrapText="1"/>
      <protection locked="0"/>
    </xf>
    <xf numFmtId="0" fontId="1" fillId="2" borderId="0" xfId="0" applyFont="1" applyFill="1" applyAlignment="1">
      <alignment vertical="center"/>
    </xf>
    <xf numFmtId="2" fontId="1" fillId="6" borderId="21" xfId="0" applyNumberFormat="1" applyFont="1" applyFill="1" applyBorder="1" applyAlignment="1" applyProtection="1">
      <alignment vertic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0"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2" fillId="2" borderId="0" xfId="0" applyFont="1" applyFill="1" applyAlignment="1">
      <alignment horizontal="left"/>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02"/>
  <sheetViews>
    <sheetView tabSelected="1" topLeftCell="A13" workbookViewId="0">
      <selection activeCell="F115" sqref="F114:F115"/>
    </sheetView>
  </sheetViews>
  <sheetFormatPr defaultColWidth="10.75" defaultRowHeight="15" x14ac:dyDescent="0.25"/>
  <cols>
    <col min="1" max="1" width="9.25" style="1" customWidth="1"/>
    <col min="2" max="2" width="63.5" style="1" customWidth="1"/>
    <col min="3" max="3" width="18.375" style="1" customWidth="1"/>
    <col min="4" max="4" width="13.375" style="1" customWidth="1"/>
    <col min="5" max="5" width="20" style="1" customWidth="1"/>
    <col min="6" max="6" width="19.25" style="1" customWidth="1"/>
    <col min="7" max="7" width="31.75" style="12" customWidth="1"/>
    <col min="8" max="8" width="26.5" style="1" customWidth="1"/>
    <col min="9" max="15" width="25" style="1" customWidth="1"/>
    <col min="16" max="16" width="10.75" style="1" customWidth="1"/>
    <col min="17" max="16384" width="10.75" style="1"/>
  </cols>
  <sheetData>
    <row r="2" spans="1:6" x14ac:dyDescent="0.25">
      <c r="A2" s="13" t="s">
        <v>0</v>
      </c>
      <c r="B2" s="2"/>
    </row>
    <row r="3" spans="1:6" x14ac:dyDescent="0.25">
      <c r="B3" s="3"/>
    </row>
    <row r="4" spans="1:6" x14ac:dyDescent="0.25">
      <c r="A4" s="13" t="s">
        <v>92</v>
      </c>
      <c r="B4" s="2"/>
    </row>
    <row r="5" spans="1:6" x14ac:dyDescent="0.25">
      <c r="A5" s="2"/>
      <c r="B5" s="2"/>
    </row>
    <row r="6" spans="1:6" x14ac:dyDescent="0.25">
      <c r="A6" s="1" t="s">
        <v>1</v>
      </c>
      <c r="B6" s="13" t="s">
        <v>2</v>
      </c>
    </row>
    <row r="7" spans="1:6" x14ac:dyDescent="0.25">
      <c r="B7" s="2"/>
    </row>
    <row r="8" spans="1:6" x14ac:dyDescent="0.25">
      <c r="A8" s="4" t="s">
        <v>3</v>
      </c>
      <c r="B8" s="29" t="s">
        <v>93</v>
      </c>
    </row>
    <row r="9" spans="1:6" x14ac:dyDescent="0.25">
      <c r="A9" s="4" t="s">
        <v>4</v>
      </c>
      <c r="B9" s="29" t="s">
        <v>103</v>
      </c>
    </row>
    <row r="10" spans="1:6" x14ac:dyDescent="0.25">
      <c r="A10" s="4" t="s">
        <v>5</v>
      </c>
      <c r="B10" s="29" t="s">
        <v>94</v>
      </c>
    </row>
    <row r="12" spans="1:6" ht="15.75" x14ac:dyDescent="0.25">
      <c r="A12" s="42" t="s">
        <v>6</v>
      </c>
      <c r="B12" s="43"/>
      <c r="C12" s="36" t="s">
        <v>95</v>
      </c>
      <c r="D12" s="37"/>
      <c r="E12" s="37"/>
      <c r="F12" s="38"/>
    </row>
    <row r="13" spans="1:6" ht="16.149999999999999" customHeight="1" x14ac:dyDescent="0.25">
      <c r="A13" s="47" t="s">
        <v>7</v>
      </c>
      <c r="B13" s="40"/>
      <c r="C13" s="36">
        <v>174443844</v>
      </c>
      <c r="D13" s="37"/>
      <c r="E13" s="37"/>
      <c r="F13" s="38"/>
    </row>
    <row r="14" spans="1:6" ht="16.149999999999999" customHeight="1" x14ac:dyDescent="0.25">
      <c r="A14" s="47" t="s">
        <v>8</v>
      </c>
      <c r="B14" s="40"/>
      <c r="C14" s="36" t="s">
        <v>96</v>
      </c>
      <c r="D14" s="37"/>
      <c r="E14" s="37"/>
      <c r="F14" s="38"/>
    </row>
    <row r="15" spans="1:6" ht="16.149999999999999" customHeight="1" x14ac:dyDescent="0.25">
      <c r="A15" s="42" t="s">
        <v>9</v>
      </c>
      <c r="B15" s="43"/>
      <c r="C15" s="36" t="s">
        <v>97</v>
      </c>
      <c r="D15" s="37"/>
      <c r="E15" s="37"/>
      <c r="F15" s="38"/>
    </row>
    <row r="16" spans="1:6" ht="63" customHeight="1" x14ac:dyDescent="0.25">
      <c r="A16" s="39" t="s">
        <v>10</v>
      </c>
      <c r="B16" s="40"/>
      <c r="C16" s="36" t="s">
        <v>98</v>
      </c>
      <c r="D16" s="37"/>
      <c r="E16" s="37"/>
      <c r="F16" s="38"/>
    </row>
    <row r="17" spans="1:7" ht="16.149999999999999" customHeight="1" x14ac:dyDescent="0.25">
      <c r="A17" s="42" t="s">
        <v>11</v>
      </c>
      <c r="B17" s="43"/>
      <c r="C17" s="36" t="s">
        <v>99</v>
      </c>
      <c r="D17" s="37"/>
      <c r="E17" s="37"/>
      <c r="F17" s="38"/>
    </row>
    <row r="18" spans="1:7" ht="16.149999999999999" customHeight="1" x14ac:dyDescent="0.25">
      <c r="A18" s="42" t="s">
        <v>12</v>
      </c>
      <c r="B18" s="43"/>
      <c r="C18" s="36" t="s">
        <v>100</v>
      </c>
      <c r="D18" s="37"/>
      <c r="E18" s="37"/>
      <c r="F18" s="38"/>
    </row>
    <row r="19" spans="1:7" ht="48" customHeight="1" x14ac:dyDescent="0.25">
      <c r="A19" s="42" t="s">
        <v>13</v>
      </c>
      <c r="B19" s="43"/>
      <c r="C19" s="36" t="s">
        <v>101</v>
      </c>
      <c r="D19" s="37"/>
      <c r="E19" s="37"/>
      <c r="F19" s="38"/>
    </row>
    <row r="20" spans="1:7" ht="55.15" customHeight="1" x14ac:dyDescent="0.25">
      <c r="A20" s="42" t="s">
        <v>14</v>
      </c>
      <c r="B20" s="43"/>
      <c r="C20" s="36" t="s">
        <v>102</v>
      </c>
      <c r="D20" s="37"/>
      <c r="E20" s="37"/>
      <c r="F20" s="38"/>
    </row>
    <row r="21" spans="1:7" ht="70.900000000000006" customHeight="1" x14ac:dyDescent="0.25">
      <c r="A21" s="44" t="s">
        <v>15</v>
      </c>
      <c r="B21" s="45"/>
      <c r="C21" s="48"/>
      <c r="D21" s="49"/>
      <c r="E21" s="49"/>
      <c r="F21" s="49"/>
      <c r="G21" s="2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16</v>
      </c>
      <c r="B23" s="35"/>
      <c r="C23" s="35"/>
      <c r="D23" s="35"/>
      <c r="E23" s="35"/>
      <c r="F23" s="35"/>
    </row>
    <row r="24" spans="1:7" x14ac:dyDescent="0.25">
      <c r="A24" s="35" t="s">
        <v>17</v>
      </c>
      <c r="B24" s="35"/>
      <c r="C24" s="35"/>
      <c r="D24" s="35"/>
      <c r="E24" s="35"/>
      <c r="F24" s="35"/>
    </row>
    <row r="25" spans="1:7" x14ac:dyDescent="0.25">
      <c r="A25" s="35" t="s">
        <v>18</v>
      </c>
      <c r="B25" s="35"/>
      <c r="C25" s="35"/>
      <c r="D25" s="35"/>
      <c r="E25" s="35"/>
      <c r="F25" s="35"/>
    </row>
    <row r="26" spans="1:7" x14ac:dyDescent="0.25">
      <c r="A26" s="35" t="s">
        <v>19</v>
      </c>
      <c r="B26" s="35"/>
      <c r="C26" s="35"/>
      <c r="D26" s="35"/>
      <c r="E26" s="35"/>
      <c r="F26" s="35"/>
    </row>
    <row r="27" spans="1:7" x14ac:dyDescent="0.25">
      <c r="A27" s="35" t="s">
        <v>20</v>
      </c>
      <c r="B27" s="35"/>
      <c r="C27" s="35"/>
      <c r="D27" s="35"/>
      <c r="E27" s="35"/>
      <c r="F27" s="35"/>
    </row>
    <row r="28" spans="1:7" ht="31.9" customHeight="1" x14ac:dyDescent="0.25">
      <c r="A28" s="46" t="s">
        <v>21</v>
      </c>
      <c r="B28" s="35"/>
      <c r="C28" s="35"/>
      <c r="D28" s="35"/>
      <c r="E28" s="35"/>
      <c r="F28" s="35"/>
    </row>
    <row r="29" spans="1:7" x14ac:dyDescent="0.25">
      <c r="A29" s="35" t="s">
        <v>22</v>
      </c>
      <c r="B29" s="35"/>
      <c r="C29" s="35"/>
      <c r="D29" s="35"/>
      <c r="E29" s="35"/>
      <c r="F29" s="35"/>
    </row>
    <row r="30" spans="1:7" x14ac:dyDescent="0.25">
      <c r="A30" s="14" t="s">
        <v>23</v>
      </c>
      <c r="D30" s="15"/>
    </row>
    <row r="31" spans="1:7" x14ac:dyDescent="0.25">
      <c r="A31" s="23" t="s">
        <v>91</v>
      </c>
      <c r="B31" s="24"/>
      <c r="C31" s="25"/>
    </row>
    <row r="32" spans="1:7" x14ac:dyDescent="0.25">
      <c r="A32" s="14"/>
    </row>
    <row r="34" spans="1:7" x14ac:dyDescent="0.25">
      <c r="A34" s="13" t="s">
        <v>37</v>
      </c>
      <c r="B34" s="13" t="s">
        <v>38</v>
      </c>
    </row>
    <row r="36" spans="1:7" x14ac:dyDescent="0.25">
      <c r="A36" s="13" t="s">
        <v>24</v>
      </c>
    </row>
    <row r="37" spans="1:7" ht="45" x14ac:dyDescent="0.25">
      <c r="A37" s="16" t="s">
        <v>25</v>
      </c>
      <c r="B37" s="16" t="s">
        <v>26</v>
      </c>
      <c r="C37" s="16" t="s">
        <v>27</v>
      </c>
      <c r="D37" s="16" t="s">
        <v>28</v>
      </c>
      <c r="E37" s="16" t="s">
        <v>29</v>
      </c>
      <c r="F37" s="16" t="s">
        <v>30</v>
      </c>
      <c r="G37" s="27" t="s">
        <v>31</v>
      </c>
    </row>
    <row r="38" spans="1:7" x14ac:dyDescent="0.25">
      <c r="A38" s="16" t="s">
        <v>39</v>
      </c>
      <c r="B38" s="16" t="s">
        <v>40</v>
      </c>
      <c r="C38" s="17"/>
      <c r="D38" s="17"/>
      <c r="E38" s="17"/>
      <c r="F38" s="17"/>
      <c r="G38" s="28"/>
    </row>
    <row r="39" spans="1:7" s="33" customFormat="1" ht="30" x14ac:dyDescent="0.25">
      <c r="A39" s="30" t="s">
        <v>41</v>
      </c>
      <c r="B39" s="30" t="s">
        <v>42</v>
      </c>
      <c r="C39" s="30">
        <v>600</v>
      </c>
      <c r="D39" s="30" t="s">
        <v>43</v>
      </c>
      <c r="E39" s="31">
        <v>0.248</v>
      </c>
      <c r="F39" s="30">
        <f>IF(ISBLANK(E39),"", PRODUCT(C39,E39))</f>
        <v>148.80000000000001</v>
      </c>
      <c r="G39" s="32" t="s">
        <v>104</v>
      </c>
    </row>
    <row r="40" spans="1:7" x14ac:dyDescent="0.25">
      <c r="E40" s="16" t="s">
        <v>33</v>
      </c>
      <c r="F40" s="16">
        <f>IF(F39="","",ROUND(SUM(F39:F39),2))</f>
        <v>148.80000000000001</v>
      </c>
      <c r="G40" s="26" t="str">
        <f>IF(F39="","Neužpildytos visos objektų kainos","")</f>
        <v/>
      </c>
    </row>
    <row r="41" spans="1:7" x14ac:dyDescent="0.25">
      <c r="C41" s="16" t="s">
        <v>34</v>
      </c>
      <c r="D41" s="18">
        <v>5</v>
      </c>
      <c r="E41" s="16" t="s">
        <v>35</v>
      </c>
      <c r="F41" s="16">
        <f>IF(OR(F40="",D41=""),"", ROUND(PRODUCT(D41,F40)/100,2))</f>
        <v>7.44</v>
      </c>
      <c r="G41" s="26" t="str">
        <f>IF(D41="", "Nurodykite taikomą PVM dydį", "")</f>
        <v/>
      </c>
    </row>
    <row r="42" spans="1:7" x14ac:dyDescent="0.25">
      <c r="E42" s="16" t="s">
        <v>36</v>
      </c>
      <c r="F42" s="16">
        <f>IF(ISBLANK(F41), "", ROUND(SUM(F40:F41),2))</f>
        <v>156.24</v>
      </c>
    </row>
    <row r="47" spans="1:7" x14ac:dyDescent="0.25">
      <c r="A47" s="13" t="s">
        <v>45</v>
      </c>
      <c r="B47" s="13" t="s">
        <v>46</v>
      </c>
    </row>
    <row r="49" spans="1:7" x14ac:dyDescent="0.25">
      <c r="A49" s="13" t="s">
        <v>24</v>
      </c>
    </row>
    <row r="50" spans="1:7" ht="45" x14ac:dyDescent="0.25">
      <c r="A50" s="16" t="s">
        <v>25</v>
      </c>
      <c r="B50" s="16" t="s">
        <v>26</v>
      </c>
      <c r="C50" s="16" t="s">
        <v>27</v>
      </c>
      <c r="D50" s="16" t="s">
        <v>28</v>
      </c>
      <c r="E50" s="16" t="s">
        <v>29</v>
      </c>
      <c r="F50" s="16" t="s">
        <v>30</v>
      </c>
      <c r="G50" s="27" t="s">
        <v>31</v>
      </c>
    </row>
    <row r="51" spans="1:7" x14ac:dyDescent="0.25">
      <c r="A51" s="16" t="s">
        <v>47</v>
      </c>
      <c r="B51" s="16" t="s">
        <v>48</v>
      </c>
      <c r="C51" s="17"/>
      <c r="D51" s="17"/>
      <c r="E51" s="17"/>
      <c r="F51" s="17"/>
      <c r="G51" s="28"/>
    </row>
    <row r="52" spans="1:7" s="33" customFormat="1" ht="30" x14ac:dyDescent="0.25">
      <c r="A52" s="30" t="s">
        <v>49</v>
      </c>
      <c r="B52" s="30" t="s">
        <v>48</v>
      </c>
      <c r="C52" s="30">
        <v>20</v>
      </c>
      <c r="D52" s="30" t="s">
        <v>32</v>
      </c>
      <c r="E52" s="34">
        <v>455</v>
      </c>
      <c r="F52" s="30">
        <f>IF(ISBLANK(E52),"", PRODUCT(C52,E52))</f>
        <v>9100</v>
      </c>
      <c r="G52" s="32" t="s">
        <v>105</v>
      </c>
    </row>
    <row r="53" spans="1:7" x14ac:dyDescent="0.25">
      <c r="E53" s="16" t="s">
        <v>33</v>
      </c>
      <c r="F53" s="16">
        <f>IF(F52="","",ROUND(SUM(F52:F52),2))</f>
        <v>9100</v>
      </c>
      <c r="G53" s="26" t="str">
        <f>IF(F52="","Neužpildytos visos objektų kainos","")</f>
        <v/>
      </c>
    </row>
    <row r="54" spans="1:7" x14ac:dyDescent="0.25">
      <c r="C54" s="16" t="s">
        <v>34</v>
      </c>
      <c r="D54" s="18">
        <v>5</v>
      </c>
      <c r="E54" s="16" t="s">
        <v>35</v>
      </c>
      <c r="F54" s="16">
        <f>IF(OR(F53="",D54=""),"", ROUND(PRODUCT(D54,F53)/100,2))</f>
        <v>455</v>
      </c>
      <c r="G54" s="26" t="str">
        <f>IF(D54="", "Nurodykite taikomą PVM dydį", "")</f>
        <v/>
      </c>
    </row>
    <row r="55" spans="1:7" x14ac:dyDescent="0.25">
      <c r="E55" s="16" t="s">
        <v>36</v>
      </c>
      <c r="F55" s="16">
        <f>IF(ISBLANK(F54), "", ROUND(SUM(F53:F54),2))</f>
        <v>9555</v>
      </c>
    </row>
    <row r="59" spans="1:7" x14ac:dyDescent="0.25">
      <c r="A59" s="13" t="s">
        <v>50</v>
      </c>
      <c r="B59" s="13" t="s">
        <v>51</v>
      </c>
    </row>
    <row r="61" spans="1:7" x14ac:dyDescent="0.25">
      <c r="A61" s="13" t="s">
        <v>24</v>
      </c>
    </row>
    <row r="62" spans="1:7" ht="45" x14ac:dyDescent="0.25">
      <c r="A62" s="16" t="s">
        <v>25</v>
      </c>
      <c r="B62" s="16" t="s">
        <v>26</v>
      </c>
      <c r="C62" s="16" t="s">
        <v>27</v>
      </c>
      <c r="D62" s="16" t="s">
        <v>28</v>
      </c>
      <c r="E62" s="16" t="s">
        <v>29</v>
      </c>
      <c r="F62" s="16" t="s">
        <v>30</v>
      </c>
      <c r="G62" s="27" t="s">
        <v>31</v>
      </c>
    </row>
    <row r="63" spans="1:7" x14ac:dyDescent="0.25">
      <c r="A63" s="16" t="s">
        <v>52</v>
      </c>
      <c r="B63" s="16" t="s">
        <v>53</v>
      </c>
      <c r="C63" s="17"/>
      <c r="D63" s="17"/>
      <c r="E63" s="17"/>
      <c r="F63" s="17"/>
      <c r="G63" s="28"/>
    </row>
    <row r="64" spans="1:7" s="33" customFormat="1" ht="30" x14ac:dyDescent="0.25">
      <c r="A64" s="30" t="s">
        <v>54</v>
      </c>
      <c r="B64" s="30" t="s">
        <v>53</v>
      </c>
      <c r="C64" s="30">
        <v>5</v>
      </c>
      <c r="D64" s="30" t="s">
        <v>32</v>
      </c>
      <c r="E64" s="34">
        <v>23</v>
      </c>
      <c r="F64" s="30">
        <f>IF(ISBLANK(E64),"", PRODUCT(C64,E64))</f>
        <v>115</v>
      </c>
      <c r="G64" s="32" t="s">
        <v>106</v>
      </c>
    </row>
    <row r="65" spans="1:7" x14ac:dyDescent="0.25">
      <c r="E65" s="16" t="s">
        <v>33</v>
      </c>
      <c r="F65" s="16">
        <f>IF(F64="","",ROUND(SUM(F64:F64),2))</f>
        <v>115</v>
      </c>
      <c r="G65" s="26" t="str">
        <f>IF(F64="","Neužpildytos visos objektų kainos","")</f>
        <v/>
      </c>
    </row>
    <row r="66" spans="1:7" x14ac:dyDescent="0.25">
      <c r="C66" s="16" t="s">
        <v>34</v>
      </c>
      <c r="D66" s="18">
        <v>5</v>
      </c>
      <c r="E66" s="16" t="s">
        <v>35</v>
      </c>
      <c r="F66" s="16">
        <f>IF(OR(F65="",D66=""),"", ROUND(PRODUCT(D66,F65)/100,2))</f>
        <v>5.75</v>
      </c>
      <c r="G66" s="26" t="str">
        <f>IF(D66="", "Nurodykite taikomą PVM dydį", "")</f>
        <v/>
      </c>
    </row>
    <row r="67" spans="1:7" x14ac:dyDescent="0.25">
      <c r="E67" s="16" t="s">
        <v>36</v>
      </c>
      <c r="F67" s="16">
        <f>IF(ISBLANK(F66), "", ROUND(SUM(F65:F66),2))</f>
        <v>120.75</v>
      </c>
    </row>
    <row r="70" spans="1:7" x14ac:dyDescent="0.25">
      <c r="A70" s="13" t="s">
        <v>55</v>
      </c>
      <c r="B70" s="13" t="s">
        <v>56</v>
      </c>
    </row>
    <row r="72" spans="1:7" x14ac:dyDescent="0.25">
      <c r="A72" s="13" t="s">
        <v>24</v>
      </c>
    </row>
    <row r="73" spans="1:7" ht="45" x14ac:dyDescent="0.25">
      <c r="A73" s="16" t="s">
        <v>25</v>
      </c>
      <c r="B73" s="16" t="s">
        <v>26</v>
      </c>
      <c r="C73" s="16" t="s">
        <v>27</v>
      </c>
      <c r="D73" s="16" t="s">
        <v>28</v>
      </c>
      <c r="E73" s="16" t="s">
        <v>29</v>
      </c>
      <c r="F73" s="16" t="s">
        <v>30</v>
      </c>
      <c r="G73" s="27" t="s">
        <v>31</v>
      </c>
    </row>
    <row r="74" spans="1:7" x14ac:dyDescent="0.25">
      <c r="A74" s="16" t="s">
        <v>57</v>
      </c>
      <c r="B74" s="16" t="s">
        <v>58</v>
      </c>
      <c r="C74" s="17"/>
      <c r="D74" s="17"/>
      <c r="E74" s="17"/>
      <c r="F74" s="17"/>
      <c r="G74" s="28"/>
    </row>
    <row r="75" spans="1:7" s="33" customFormat="1" ht="30" x14ac:dyDescent="0.25">
      <c r="A75" s="30" t="s">
        <v>59</v>
      </c>
      <c r="B75" s="30" t="s">
        <v>58</v>
      </c>
      <c r="C75" s="30">
        <v>20</v>
      </c>
      <c r="D75" s="30" t="s">
        <v>44</v>
      </c>
      <c r="E75" s="34">
        <v>5</v>
      </c>
      <c r="F75" s="30">
        <f>IF(ISBLANK(E75),"", PRODUCT(C75,E75))</f>
        <v>100</v>
      </c>
      <c r="G75" s="32" t="s">
        <v>107</v>
      </c>
    </row>
    <row r="76" spans="1:7" x14ac:dyDescent="0.25">
      <c r="E76" s="16" t="s">
        <v>33</v>
      </c>
      <c r="F76" s="16">
        <f>IF(F75="","",ROUND(SUM(F75:F75),2))</f>
        <v>100</v>
      </c>
      <c r="G76" s="26" t="str">
        <f>IF(F75="","Neužpildytos visos objektų kainos","")</f>
        <v/>
      </c>
    </row>
    <row r="77" spans="1:7" x14ac:dyDescent="0.25">
      <c r="C77" s="16" t="s">
        <v>34</v>
      </c>
      <c r="D77" s="18">
        <v>5</v>
      </c>
      <c r="E77" s="16" t="s">
        <v>35</v>
      </c>
      <c r="F77" s="16">
        <f>IF(OR(F76="",D77=""),"", ROUND(PRODUCT(D77,F76)/100,2))</f>
        <v>5</v>
      </c>
      <c r="G77" s="26" t="str">
        <f>IF(D77="", "Nurodykite taikomą PVM dydį", "")</f>
        <v/>
      </c>
    </row>
    <row r="78" spans="1:7" x14ac:dyDescent="0.25">
      <c r="E78" s="16" t="s">
        <v>36</v>
      </c>
      <c r="F78" s="16">
        <f>IF(ISBLANK(F77), "", ROUND(SUM(F76:F77),2))</f>
        <v>105</v>
      </c>
    </row>
    <row r="82" spans="1:7" x14ac:dyDescent="0.25">
      <c r="A82" s="13" t="s">
        <v>60</v>
      </c>
      <c r="B82" s="13" t="s">
        <v>61</v>
      </c>
    </row>
    <row r="84" spans="1:7" x14ac:dyDescent="0.25">
      <c r="A84" s="13" t="s">
        <v>24</v>
      </c>
    </row>
    <row r="85" spans="1:7" ht="45" x14ac:dyDescent="0.25">
      <c r="A85" s="16" t="s">
        <v>25</v>
      </c>
      <c r="B85" s="16" t="s">
        <v>26</v>
      </c>
      <c r="C85" s="16" t="s">
        <v>27</v>
      </c>
      <c r="D85" s="16" t="s">
        <v>28</v>
      </c>
      <c r="E85" s="16" t="s">
        <v>29</v>
      </c>
      <c r="F85" s="16" t="s">
        <v>30</v>
      </c>
      <c r="G85" s="27" t="s">
        <v>31</v>
      </c>
    </row>
    <row r="86" spans="1:7" x14ac:dyDescent="0.25">
      <c r="A86" s="16" t="s">
        <v>62</v>
      </c>
      <c r="B86" s="16" t="s">
        <v>63</v>
      </c>
      <c r="C86" s="17"/>
      <c r="D86" s="17"/>
      <c r="E86" s="17"/>
      <c r="F86" s="17"/>
      <c r="G86" s="28"/>
    </row>
    <row r="87" spans="1:7" s="33" customFormat="1" ht="30" x14ac:dyDescent="0.25">
      <c r="A87" s="30" t="s">
        <v>64</v>
      </c>
      <c r="B87" s="30" t="s">
        <v>63</v>
      </c>
      <c r="C87" s="30">
        <v>30</v>
      </c>
      <c r="D87" s="30" t="s">
        <v>44</v>
      </c>
      <c r="E87" s="31">
        <v>5.55</v>
      </c>
      <c r="F87" s="30">
        <f>IF(ISBLANK(E87),"", PRODUCT(C87,E87))</f>
        <v>166.5</v>
      </c>
      <c r="G87" s="32" t="s">
        <v>108</v>
      </c>
    </row>
    <row r="88" spans="1:7" x14ac:dyDescent="0.25">
      <c r="E88" s="16" t="s">
        <v>33</v>
      </c>
      <c r="F88" s="16">
        <f>IF(F87="","",ROUND(SUM(F87:F87),2))</f>
        <v>166.5</v>
      </c>
      <c r="G88" s="26" t="str">
        <f>IF(F87="","Neužpildytos visos objektų kainos","")</f>
        <v/>
      </c>
    </row>
    <row r="89" spans="1:7" x14ac:dyDescent="0.25">
      <c r="C89" s="16" t="s">
        <v>34</v>
      </c>
      <c r="D89" s="18">
        <v>5</v>
      </c>
      <c r="E89" s="16" t="s">
        <v>35</v>
      </c>
      <c r="F89" s="16">
        <f>IF(OR(F88="",D89=""),"", ROUND(PRODUCT(D89,F88)/100,2))</f>
        <v>8.33</v>
      </c>
      <c r="G89" s="26" t="str">
        <f>IF(D89="", "Nurodykite taikomą PVM dydį", "")</f>
        <v/>
      </c>
    </row>
    <row r="90" spans="1:7" x14ac:dyDescent="0.25">
      <c r="E90" s="16" t="s">
        <v>36</v>
      </c>
      <c r="F90" s="16">
        <f>IF(ISBLANK(F89), "", ROUND(SUM(F88:F89),2))</f>
        <v>174.83</v>
      </c>
    </row>
    <row r="94" spans="1:7" x14ac:dyDescent="0.25">
      <c r="A94" s="13" t="s">
        <v>65</v>
      </c>
      <c r="B94" s="13" t="s">
        <v>66</v>
      </c>
    </row>
    <row r="96" spans="1:7" x14ac:dyDescent="0.25">
      <c r="A96" s="13" t="s">
        <v>24</v>
      </c>
    </row>
    <row r="97" spans="1:7" ht="45" x14ac:dyDescent="0.25">
      <c r="A97" s="16" t="s">
        <v>25</v>
      </c>
      <c r="B97" s="16" t="s">
        <v>26</v>
      </c>
      <c r="C97" s="16" t="s">
        <v>27</v>
      </c>
      <c r="D97" s="16" t="s">
        <v>28</v>
      </c>
      <c r="E97" s="16" t="s">
        <v>29</v>
      </c>
      <c r="F97" s="16" t="s">
        <v>30</v>
      </c>
      <c r="G97" s="27" t="s">
        <v>31</v>
      </c>
    </row>
    <row r="98" spans="1:7" x14ac:dyDescent="0.25">
      <c r="A98" s="16" t="s">
        <v>67</v>
      </c>
      <c r="B98" s="16" t="s">
        <v>68</v>
      </c>
      <c r="C98" s="17"/>
      <c r="D98" s="17"/>
      <c r="E98" s="17"/>
      <c r="F98" s="17"/>
      <c r="G98" s="28"/>
    </row>
    <row r="99" spans="1:7" s="33" customFormat="1" ht="30" x14ac:dyDescent="0.25">
      <c r="A99" s="30" t="s">
        <v>69</v>
      </c>
      <c r="B99" s="30" t="s">
        <v>68</v>
      </c>
      <c r="C99" s="30">
        <v>1200</v>
      </c>
      <c r="D99" s="30" t="s">
        <v>44</v>
      </c>
      <c r="E99" s="31">
        <v>0.48</v>
      </c>
      <c r="F99" s="30">
        <f>IF(ISBLANK(E99),"", PRODUCT(C99,E99))</f>
        <v>576</v>
      </c>
      <c r="G99" s="32" t="s">
        <v>109</v>
      </c>
    </row>
    <row r="100" spans="1:7" x14ac:dyDescent="0.25">
      <c r="E100" s="16" t="s">
        <v>33</v>
      </c>
      <c r="F100" s="16">
        <f>IF(F99="","",ROUND(SUM(F99:F99),2))</f>
        <v>576</v>
      </c>
      <c r="G100" s="26" t="str">
        <f>IF(F99="","Neužpildytos visos objektų kainos","")</f>
        <v/>
      </c>
    </row>
    <row r="101" spans="1:7" x14ac:dyDescent="0.25">
      <c r="C101" s="16" t="s">
        <v>34</v>
      </c>
      <c r="D101" s="18">
        <v>5</v>
      </c>
      <c r="E101" s="16" t="s">
        <v>35</v>
      </c>
      <c r="F101" s="16">
        <f>IF(OR(F100="",D101=""),"", ROUND(PRODUCT(D101,F100)/100,2))</f>
        <v>28.8</v>
      </c>
      <c r="G101" s="26" t="str">
        <f>IF(D101="", "Nurodykite taikomą PVM dydį", "")</f>
        <v/>
      </c>
    </row>
    <row r="102" spans="1:7" x14ac:dyDescent="0.25">
      <c r="E102" s="16" t="s">
        <v>36</v>
      </c>
      <c r="F102" s="16">
        <f>IF(ISBLANK(F101), "", ROUND(SUM(F100:F101),2))</f>
        <v>604.79999999999995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2" workbookViewId="0">
      <selection activeCell="H24" sqref="H24:J24"/>
    </sheetView>
  </sheetViews>
  <sheetFormatPr defaultColWidth="10.75" defaultRowHeight="15" x14ac:dyDescent="0.25"/>
  <cols>
    <col min="1" max="1" width="13.75" style="1" customWidth="1"/>
    <col min="2" max="2" width="10.75" style="1" customWidth="1"/>
    <col min="3" max="16384" width="10.75" style="1"/>
  </cols>
  <sheetData>
    <row r="2" spans="1:11" x14ac:dyDescent="0.25">
      <c r="A2" s="77" t="s">
        <v>70</v>
      </c>
      <c r="B2" s="35"/>
      <c r="C2" s="35"/>
      <c r="D2" s="35"/>
      <c r="E2" s="35"/>
      <c r="F2" s="35"/>
      <c r="G2" s="35"/>
      <c r="H2" s="35"/>
      <c r="I2" s="35"/>
      <c r="J2" s="35"/>
      <c r="K2" s="35"/>
    </row>
    <row r="3" spans="1:11" x14ac:dyDescent="0.25">
      <c r="A3" s="35"/>
      <c r="B3" s="35"/>
      <c r="C3" s="35"/>
      <c r="D3" s="35"/>
      <c r="E3" s="35"/>
      <c r="F3" s="35"/>
      <c r="G3" s="35"/>
      <c r="H3" s="35"/>
      <c r="I3" s="35"/>
      <c r="J3" s="35"/>
      <c r="K3" s="35"/>
    </row>
    <row r="4" spans="1:11" ht="16.149999999999999" customHeight="1" thickBot="1" x14ac:dyDescent="0.3">
      <c r="A4" s="7"/>
      <c r="B4" s="7"/>
      <c r="C4" s="7"/>
      <c r="D4" s="7"/>
      <c r="E4" s="7"/>
      <c r="F4" s="7"/>
      <c r="G4" s="7"/>
      <c r="H4" s="7"/>
      <c r="I4" s="7"/>
      <c r="J4" s="7"/>
    </row>
    <row r="5" spans="1:11" ht="48" customHeight="1" x14ac:dyDescent="0.25">
      <c r="A5" s="51" t="s">
        <v>71</v>
      </c>
      <c r="B5" s="52"/>
      <c r="C5" s="57" t="s">
        <v>72</v>
      </c>
      <c r="D5" s="58"/>
      <c r="E5" s="52"/>
      <c r="F5" s="57" t="s">
        <v>73</v>
      </c>
      <c r="G5" s="58"/>
      <c r="H5" s="52"/>
      <c r="I5" s="57" t="s">
        <v>74</v>
      </c>
      <c r="J5" s="52"/>
      <c r="K5" s="9" t="s">
        <v>75</v>
      </c>
    </row>
    <row r="6" spans="1:11" ht="49.15" customHeight="1" x14ac:dyDescent="0.25">
      <c r="A6" s="59"/>
      <c r="B6" s="43"/>
      <c r="C6" s="50"/>
      <c r="D6" s="56"/>
      <c r="E6" s="43"/>
      <c r="F6" s="50"/>
      <c r="G6" s="56"/>
      <c r="H6" s="43"/>
      <c r="I6" s="50"/>
      <c r="J6" s="43"/>
      <c r="K6" s="19"/>
    </row>
    <row r="7" spans="1:11" ht="49.15" customHeight="1" x14ac:dyDescent="0.25">
      <c r="A7" s="59"/>
      <c r="B7" s="43"/>
      <c r="C7" s="50"/>
      <c r="D7" s="56"/>
      <c r="E7" s="43"/>
      <c r="F7" s="50"/>
      <c r="G7" s="56"/>
      <c r="H7" s="43"/>
      <c r="I7" s="50"/>
      <c r="J7" s="43"/>
      <c r="K7" s="19"/>
    </row>
    <row r="8" spans="1:11" ht="49.15" customHeight="1" x14ac:dyDescent="0.25">
      <c r="A8" s="59"/>
      <c r="B8" s="43"/>
      <c r="C8" s="50"/>
      <c r="D8" s="56"/>
      <c r="E8" s="43"/>
      <c r="F8" s="50"/>
      <c r="G8" s="56"/>
      <c r="H8" s="43"/>
      <c r="I8" s="50"/>
      <c r="J8" s="43"/>
      <c r="K8" s="19"/>
    </row>
    <row r="9" spans="1:11" ht="19.149999999999999" customHeight="1" x14ac:dyDescent="0.25">
      <c r="A9" s="10"/>
      <c r="B9" s="10"/>
      <c r="C9" s="10"/>
      <c r="D9" s="10"/>
      <c r="E9" s="10"/>
      <c r="F9" s="10"/>
      <c r="G9" s="10"/>
      <c r="H9" s="10"/>
      <c r="I9" s="10"/>
      <c r="J9" s="10"/>
      <c r="K9" s="11"/>
    </row>
    <row r="10" spans="1:11" ht="49.15" customHeight="1" x14ac:dyDescent="0.25">
      <c r="A10" s="65" t="s">
        <v>76</v>
      </c>
      <c r="B10" s="35"/>
      <c r="C10" s="35"/>
      <c r="D10" s="35"/>
      <c r="E10" s="35"/>
      <c r="F10" s="35"/>
      <c r="G10" s="35"/>
      <c r="H10" s="35"/>
      <c r="I10" s="35"/>
      <c r="J10" s="35"/>
      <c r="K10" s="35"/>
    </row>
    <row r="11" spans="1:11" ht="16.149999999999999" customHeight="1" thickBot="1" x14ac:dyDescent="0.3">
      <c r="A11" s="10"/>
      <c r="B11" s="10"/>
      <c r="C11" s="10"/>
      <c r="D11" s="10"/>
      <c r="E11" s="10"/>
      <c r="F11" s="10"/>
      <c r="G11" s="10"/>
      <c r="H11" s="10"/>
      <c r="I11" s="10"/>
      <c r="J11" s="10"/>
      <c r="K11" s="11"/>
    </row>
    <row r="12" spans="1:11" ht="49.15" customHeight="1" x14ac:dyDescent="0.25">
      <c r="A12" s="51" t="s">
        <v>26</v>
      </c>
      <c r="B12" s="52"/>
      <c r="C12" s="57" t="s">
        <v>72</v>
      </c>
      <c r="D12" s="58"/>
      <c r="E12" s="52"/>
      <c r="F12" s="57" t="s">
        <v>77</v>
      </c>
      <c r="G12" s="58"/>
      <c r="H12" s="52"/>
      <c r="I12" s="66" t="s">
        <v>74</v>
      </c>
      <c r="J12" s="63"/>
      <c r="K12" s="11"/>
    </row>
    <row r="13" spans="1:11" ht="49.15" customHeight="1" x14ac:dyDescent="0.25">
      <c r="A13" s="59"/>
      <c r="B13" s="43"/>
      <c r="C13" s="50"/>
      <c r="D13" s="56"/>
      <c r="E13" s="43"/>
      <c r="F13" s="50"/>
      <c r="G13" s="56"/>
      <c r="H13" s="43"/>
      <c r="I13" s="53"/>
      <c r="J13" s="54"/>
      <c r="K13" s="11"/>
    </row>
    <row r="14" spans="1:11" ht="49.15" customHeight="1" x14ac:dyDescent="0.25">
      <c r="A14" s="59"/>
      <c r="B14" s="43"/>
      <c r="C14" s="50"/>
      <c r="D14" s="56"/>
      <c r="E14" s="43"/>
      <c r="F14" s="50"/>
      <c r="G14" s="56"/>
      <c r="H14" s="43"/>
      <c r="I14" s="53"/>
      <c r="J14" s="54"/>
      <c r="K14" s="11"/>
    </row>
    <row r="15" spans="1:11" ht="49.15" customHeight="1" x14ac:dyDescent="0.25">
      <c r="A15" s="59"/>
      <c r="B15" s="43"/>
      <c r="C15" s="50"/>
      <c r="D15" s="56"/>
      <c r="E15" s="43"/>
      <c r="F15" s="50"/>
      <c r="G15" s="56"/>
      <c r="H15" s="43"/>
      <c r="I15" s="53"/>
      <c r="J15" s="54"/>
      <c r="K15" s="11"/>
    </row>
    <row r="17" spans="1:10" ht="33" customHeight="1" x14ac:dyDescent="0.25">
      <c r="A17" s="68"/>
      <c r="B17" s="35"/>
      <c r="C17" s="35"/>
      <c r="D17" s="35"/>
      <c r="E17" s="35"/>
      <c r="F17" s="35"/>
      <c r="G17" s="35"/>
      <c r="H17" s="35"/>
      <c r="I17" s="35"/>
      <c r="J17" s="35"/>
    </row>
    <row r="19" spans="1:10" ht="16.149999999999999" customHeight="1" x14ac:dyDescent="0.25">
      <c r="A19" s="70" t="s">
        <v>78</v>
      </c>
      <c r="B19" s="35"/>
      <c r="C19" s="35"/>
      <c r="D19" s="35"/>
      <c r="E19" s="35"/>
      <c r="F19" s="35"/>
      <c r="G19" s="35"/>
      <c r="H19" s="35"/>
      <c r="I19" s="35"/>
      <c r="J19" s="35"/>
    </row>
    <row r="20" spans="1:10" ht="16.149999999999999" customHeight="1" thickBot="1" x14ac:dyDescent="0.3"/>
    <row r="21" spans="1:10" ht="16.149999999999999" customHeight="1" x14ac:dyDescent="0.25">
      <c r="A21" s="8" t="s">
        <v>25</v>
      </c>
      <c r="B21" s="61" t="s">
        <v>79</v>
      </c>
      <c r="C21" s="58"/>
      <c r="D21" s="58"/>
      <c r="E21" s="58"/>
      <c r="F21" s="58"/>
      <c r="G21" s="52"/>
      <c r="H21" s="62" t="s">
        <v>80</v>
      </c>
      <c r="I21" s="58"/>
      <c r="J21" s="63"/>
    </row>
    <row r="22" spans="1:10" ht="48" customHeight="1" x14ac:dyDescent="0.25">
      <c r="A22" s="20" t="s">
        <v>81</v>
      </c>
      <c r="B22" s="64" t="s">
        <v>82</v>
      </c>
      <c r="C22" s="56"/>
      <c r="D22" s="56"/>
      <c r="E22" s="56"/>
      <c r="F22" s="56"/>
      <c r="G22" s="43"/>
      <c r="H22" s="55"/>
      <c r="I22" s="56"/>
      <c r="J22" s="54"/>
    </row>
    <row r="23" spans="1:10" ht="48" customHeight="1" x14ac:dyDescent="0.25">
      <c r="A23" s="20" t="s">
        <v>83</v>
      </c>
      <c r="B23" s="64" t="s">
        <v>84</v>
      </c>
      <c r="C23" s="56"/>
      <c r="D23" s="56"/>
      <c r="E23" s="56"/>
      <c r="F23" s="56"/>
      <c r="G23" s="43"/>
      <c r="H23" s="55" t="s">
        <v>111</v>
      </c>
      <c r="I23" s="56"/>
      <c r="J23" s="54"/>
    </row>
    <row r="24" spans="1:10" ht="48" customHeight="1" x14ac:dyDescent="0.25">
      <c r="A24" s="20" t="s">
        <v>85</v>
      </c>
      <c r="B24" s="64" t="s">
        <v>86</v>
      </c>
      <c r="C24" s="56"/>
      <c r="D24" s="56"/>
      <c r="E24" s="56"/>
      <c r="F24" s="56"/>
      <c r="G24" s="43"/>
      <c r="H24" s="55"/>
      <c r="I24" s="56"/>
      <c r="J24" s="54"/>
    </row>
    <row r="25" spans="1:10" ht="48" customHeight="1" x14ac:dyDescent="0.25">
      <c r="A25" s="21"/>
      <c r="B25" s="60"/>
      <c r="C25" s="56"/>
      <c r="D25" s="56"/>
      <c r="E25" s="56"/>
      <c r="F25" s="56"/>
      <c r="G25" s="43"/>
      <c r="H25" s="55"/>
      <c r="I25" s="56"/>
      <c r="J25" s="54"/>
    </row>
    <row r="26" spans="1:10" ht="48" customHeight="1" x14ac:dyDescent="0.25">
      <c r="A26" s="21"/>
      <c r="B26" s="60"/>
      <c r="C26" s="56"/>
      <c r="D26" s="56"/>
      <c r="E26" s="56"/>
      <c r="F26" s="56"/>
      <c r="G26" s="43"/>
      <c r="H26" s="55"/>
      <c r="I26" s="56"/>
      <c r="J26" s="54"/>
    </row>
    <row r="27" spans="1:10" ht="48" customHeight="1" x14ac:dyDescent="0.25">
      <c r="A27" s="21"/>
      <c r="B27" s="60"/>
      <c r="C27" s="56"/>
      <c r="D27" s="56"/>
      <c r="E27" s="56"/>
      <c r="F27" s="56"/>
      <c r="G27" s="43"/>
      <c r="H27" s="55"/>
      <c r="I27" s="56"/>
      <c r="J27" s="54"/>
    </row>
    <row r="28" spans="1:10" ht="48" customHeight="1" x14ac:dyDescent="0.25">
      <c r="A28" s="21"/>
      <c r="B28" s="60"/>
      <c r="C28" s="56"/>
      <c r="D28" s="56"/>
      <c r="E28" s="56"/>
      <c r="F28" s="56"/>
      <c r="G28" s="43"/>
      <c r="H28" s="55"/>
      <c r="I28" s="56"/>
      <c r="J28" s="54"/>
    </row>
    <row r="29" spans="1:10" ht="48" customHeight="1" x14ac:dyDescent="0.25">
      <c r="A29" s="21"/>
      <c r="B29" s="60"/>
      <c r="C29" s="56"/>
      <c r="D29" s="56"/>
      <c r="E29" s="56"/>
      <c r="F29" s="56"/>
      <c r="G29" s="43"/>
      <c r="H29" s="55"/>
      <c r="I29" s="56"/>
      <c r="J29" s="54"/>
    </row>
    <row r="30" spans="1:10" ht="48" customHeight="1" x14ac:dyDescent="0.25">
      <c r="A30" s="21"/>
      <c r="B30" s="60"/>
      <c r="C30" s="56"/>
      <c r="D30" s="56"/>
      <c r="E30" s="56"/>
      <c r="F30" s="56"/>
      <c r="G30" s="43"/>
      <c r="H30" s="55"/>
      <c r="I30" s="56"/>
      <c r="J30" s="54"/>
    </row>
    <row r="31" spans="1:10" ht="48" customHeight="1" x14ac:dyDescent="0.25">
      <c r="A31" s="21"/>
      <c r="B31" s="60"/>
      <c r="C31" s="56"/>
      <c r="D31" s="56"/>
      <c r="E31" s="56"/>
      <c r="F31" s="56"/>
      <c r="G31" s="43"/>
      <c r="H31" s="55"/>
      <c r="I31" s="56"/>
      <c r="J31" s="54"/>
    </row>
    <row r="32" spans="1:10" ht="49.15" customHeight="1" thickBot="1" x14ac:dyDescent="0.3">
      <c r="A32" s="22"/>
      <c r="B32" s="71"/>
      <c r="C32" s="72"/>
      <c r="D32" s="72"/>
      <c r="E32" s="72"/>
      <c r="F32" s="72"/>
      <c r="G32" s="73"/>
      <c r="H32" s="74"/>
      <c r="I32" s="75"/>
      <c r="J32" s="76"/>
    </row>
    <row r="34" spans="1:10" ht="102" customHeight="1" x14ac:dyDescent="0.25">
      <c r="A34" s="68" t="s">
        <v>87</v>
      </c>
      <c r="B34" s="35"/>
      <c r="C34" s="35"/>
      <c r="D34" s="35"/>
      <c r="E34" s="35"/>
      <c r="F34" s="35"/>
      <c r="G34" s="35"/>
      <c r="H34" s="35"/>
      <c r="I34" s="35"/>
      <c r="J34" s="35"/>
    </row>
    <row r="37" spans="1:10" x14ac:dyDescent="0.25">
      <c r="A37" s="67" t="s">
        <v>88</v>
      </c>
      <c r="B37" s="35"/>
      <c r="C37" s="35"/>
      <c r="D37" s="35"/>
      <c r="E37" s="69" t="s">
        <v>110</v>
      </c>
      <c r="F37" s="35"/>
      <c r="G37" s="35"/>
      <c r="H37" s="35"/>
      <c r="I37" s="35"/>
      <c r="J37" s="35"/>
    </row>
    <row r="39" spans="1:10" x14ac:dyDescent="0.25">
      <c r="A39" s="67" t="s">
        <v>89</v>
      </c>
      <c r="B39" s="35"/>
      <c r="C39" s="35"/>
      <c r="D39" s="35"/>
      <c r="E39" s="69" t="s">
        <v>99</v>
      </c>
      <c r="F39" s="35"/>
      <c r="G39" s="35"/>
      <c r="H39" s="35"/>
      <c r="I39" s="35"/>
      <c r="J39" s="35"/>
    </row>
    <row r="86" spans="1:1" ht="15.75" x14ac:dyDescent="0.25">
      <c r="A86" t="s">
        <v>90</v>
      </c>
    </row>
  </sheetData>
  <mergeCells count="65">
    <mergeCell ref="C5:E5"/>
    <mergeCell ref="H27:J27"/>
    <mergeCell ref="H31:J31"/>
    <mergeCell ref="B24:G24"/>
    <mergeCell ref="H24:J24"/>
    <mergeCell ref="I14:J14"/>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19:J19"/>
    <mergeCell ref="F13:H13"/>
    <mergeCell ref="B28:G28"/>
    <mergeCell ref="H22:J22"/>
    <mergeCell ref="B25:G25"/>
    <mergeCell ref="I12:J12"/>
    <mergeCell ref="B26:G26"/>
    <mergeCell ref="F14:H14"/>
    <mergeCell ref="A39:D39"/>
    <mergeCell ref="C15:E15"/>
    <mergeCell ref="A17:J17"/>
    <mergeCell ref="A37:D37"/>
    <mergeCell ref="B31:G31"/>
    <mergeCell ref="E37:J37"/>
    <mergeCell ref="A14:B14"/>
    <mergeCell ref="A15:B15"/>
    <mergeCell ref="E39:J39"/>
    <mergeCell ref="A34:J34"/>
    <mergeCell ref="B32:G32"/>
    <mergeCell ref="H32:J32"/>
    <mergeCell ref="H21:J21"/>
    <mergeCell ref="I8:J8"/>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2025-05-22T07:57:24Z</dcterms:modified>
</cp:coreProperties>
</file>