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AISTAI 5 dalis 1222901 2025-03-26\"/>
    </mc:Choice>
  </mc:AlternateContent>
  <xr:revisionPtr revIDLastSave="0" documentId="8_{E6C42052-9EB1-4983-9B37-D1DDADCAAAE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 r="F62" i="1"/>
  <c r="F63" i="1" s="1"/>
  <c r="F64" i="1" s="1"/>
  <c r="F65" i="1" s="1"/>
  <c r="G52" i="1"/>
  <c r="F50" i="1"/>
  <c r="G51" i="1" s="1"/>
  <c r="G40" i="1"/>
  <c r="F38" i="1"/>
  <c r="F39" i="1" s="1"/>
  <c r="F40" i="1" s="1"/>
  <c r="F41" i="1" s="1"/>
  <c r="G21" i="1"/>
  <c r="G39" i="1" l="1"/>
  <c r="G63" i="1"/>
  <c r="F51" i="1"/>
  <c r="F52" i="1" s="1"/>
  <c r="F53" i="1" s="1"/>
</calcChain>
</file>

<file path=xl/sharedStrings.xml><?xml version="1.0" encoding="utf-8"?>
<sst xmlns="http://schemas.openxmlformats.org/spreadsheetml/2006/main" count="136" uniqueCount="97">
  <si>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</si>
  <si>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</si>
  <si>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</si>
  <si>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</si>
  <si>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</si>
  <si>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</si>
  <si>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</si>
  <si>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</si>
  <si>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</si>
  <si>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</si>
  <si>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</si>
  <si>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</si>
  <si>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</si>
  <si>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</si>
  <si>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</si>
  <si>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</si>
  <si>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</si>
  <si>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</si>
  <si>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</si>
  <si>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</si>
  <si>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</si>
  <si>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</si>
  <si>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</si>
  <si>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</si>
  <si>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</si>
  <si>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BETAINAS SU POLIHEKSANIDU 350ML</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</si>
  <si>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</si>
  <si>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</si>
  <si>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</si>
  <si>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</si>
  <si>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</si>
  <si>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</si>
  <si>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</si>
  <si>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</si>
  <si>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</si>
  <si>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Betainas su poliheksanidu 350ml</t>
  </si>
  <si>
    <t>1.1.</t>
  </si>
  <si>
    <t>fl.</t>
  </si>
  <si>
    <t>Suma be PVM</t>
  </si>
  <si>
    <t>Taikomas PVM dydis (%)</t>
  </si>
  <si>
    <t>PVM suma</t>
  </si>
  <si>
    <t>Suma su PVM</t>
  </si>
  <si>
    <t>14. DALIS</t>
  </si>
  <si>
    <t>DISTILIUOTAS VANDUO IRIGACIJOMS 500ML</t>
  </si>
  <si>
    <t>14.</t>
  </si>
  <si>
    <t>Distiliuotas vanduo irigacijoms 500ml</t>
  </si>
  <si>
    <t>14.1.</t>
  </si>
  <si>
    <t>15. DALIS</t>
  </si>
  <si>
    <t>DISTILIUOTAS VANDUO IRIGACIJOMS 1000ML</t>
  </si>
  <si>
    <t>15.</t>
  </si>
  <si>
    <t>Distiliuotas vanduo irigacijoms 1000ml</t>
  </si>
  <si>
    <t>15.1.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</si>
  <si>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</si>
  <si>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</si>
  <si>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</si>
  <si>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</si>
  <si>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</si>
  <si>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</si>
  <si>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</si>
  <si>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</si>
  <si>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</si>
  <si>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</si>
  <si>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</si>
  <si>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</si>
  <si>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</si>
  <si>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</si>
  <si>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</si>
  <si>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</si>
  <si>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</si>
  <si>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</si>
  <si>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</si>
  <si>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</si>
  <si>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9210-5 2025-02-13 16:28:31</t>
  </si>
  <si>
    <t>6.  Pasiūlymų formoje būtina palikti tik siūlomas pirkimo dalis. Nepasiūlytas pirkimo dalis būtina IŠTRINTI.</t>
  </si>
  <si>
    <t>MEDIKAMENTAI</t>
  </si>
  <si>
    <t>Prontosan 350ml, N10, B.Braun Medical AG</t>
  </si>
  <si>
    <t>Ecotainer Aqua B.Braun 1000ml, N6, B.Braun Melsungen</t>
  </si>
  <si>
    <t>Ecotainer Aqua B.Braun 500ml, N10, B.Braun Melsungen</t>
  </si>
  <si>
    <t>Vilnius</t>
  </si>
  <si>
    <t>UAB B.Braun Medical</t>
  </si>
  <si>
    <t>LT115517314</t>
  </si>
  <si>
    <t>Viršuliškių skg.34-1, LT-05132 , Vilnius</t>
  </si>
  <si>
    <t>Atsiskaitomoji sąskaita LT617044060001097040, AB “SEB bankas”, kodas 70440</t>
  </si>
  <si>
    <t>Dalius Motiejūnas</t>
  </si>
  <si>
    <t>tel. +37062070686, el.p. dalius.motiejunas@bbraun.com</t>
  </si>
  <si>
    <t>Direktorius Kęstutis Liauba</t>
  </si>
  <si>
    <t xml:space="preserve">Tiekimo vadybininkė Odeta Muralytė, 0 5 237 43 33, odeta.muralyte@bbraun.com;  office.lt@bbraun.com </t>
  </si>
  <si>
    <t>1.	Mia Ulrika Eklund
2.	Bert Bender
3.	Oliver Schaumann</t>
  </si>
  <si>
    <t>viešųjų pirkimų specialistė – biuro administratorė</t>
  </si>
  <si>
    <t>Vaida Vereniūtė - Berlinskienė</t>
  </si>
  <si>
    <t>Katalogai</t>
  </si>
  <si>
    <t>Sertifikatai</t>
  </si>
  <si>
    <t>Deklaracija</t>
  </si>
  <si>
    <t>Tiekėjo deklaracija</t>
  </si>
  <si>
    <t>Įgaliojimas</t>
  </si>
  <si>
    <t>ne</t>
  </si>
  <si>
    <t xml:space="preserve">Teistumo išrašai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</si>
</sst>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1" xfId="0" applyFont="1" applyFill="1" applyBorder="1"/>
    <xf numFmtId="0" fontId="2" fillId="4" borderId="21" xfId="0" applyFont="1" applyFill="1" applyBorder="1"/>
    <xf numFmtId="0" fontId="2" fillId="6" borderId="21" xfId="0" applyFont="1" applyFill="1" applyBorder="1" applyProtection="1">
      <protection locked="0"/>
    </xf>
    <xf numFmtId="0" fontId="2" fillId="5" borderId="21"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7" borderId="0" xfId="0" applyFont="1" applyFill="1"/>
    <xf numFmtId="0" fontId="2" fillId="8" borderId="0" xfId="0" applyFont="1" applyFill="1" applyAlignment="1">
      <alignment wrapText="1"/>
    </xf>
    <xf numFmtId="0" fontId="2" fillId="8" borderId="0" xfId="0" applyFont="1" applyFill="1"/>
    <xf numFmtId="0" fontId="2" fillId="4" borderId="0" xfId="0" applyFont="1" applyFill="1" applyAlignment="1">
      <alignment wrapText="1"/>
    </xf>
    <xf numFmtId="0" fontId="3" fillId="4" borderId="21" xfId="0" applyFont="1" applyFill="1" applyBorder="1" applyAlignment="1">
      <alignment wrapText="1"/>
    </xf>
    <xf numFmtId="0" fontId="2" fillId="4" borderId="21" xfId="0" applyFont="1" applyFill="1" applyBorder="1" applyAlignment="1">
      <alignment wrapText="1"/>
    </xf>
    <xf numFmtId="0" fontId="1" fillId="6" borderId="21" xfId="0" applyFont="1" applyFill="1" applyBorder="1" applyAlignment="1" applyProtection="1">
      <alignment vertical="center" wrapText="1"/>
      <protection locked="0"/>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0" xfId="0" applyBorder="1"/>
    <xf numFmtId="0" fontId="3" fillId="2" borderId="0" xfId="0" applyFont="1" applyFill="1"/>
    <xf numFmtId="0" fontId="2" fillId="2" borderId="1" xfId="0" applyFont="1" applyFill="1" applyBorder="1" applyAlignment="1">
      <alignment vertical="center" wrapText="1"/>
    </xf>
    <xf numFmtId="0" fontId="0" fillId="0" borderId="13" xfId="0" applyBorder="1"/>
    <xf numFmtId="0" fontId="2" fillId="4" borderId="21" xfId="0" applyFont="1" applyFill="1" applyBorder="1" applyAlignment="1">
      <alignment vertical="center" wrapText="1"/>
    </xf>
    <xf numFmtId="0" fontId="0" fillId="0" borderId="21"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2" fillId="3" borderId="1"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0" fillId="0" borderId="10" xfId="0" applyBorder="1"/>
    <xf numFmtId="0" fontId="2" fillId="3" borderId="8" xfId="0" applyFont="1" applyFill="1" applyBorder="1" applyAlignment="1" applyProtection="1">
      <alignment horizontal="center" vertical="center" wrapText="1"/>
      <protection locked="0"/>
    </xf>
    <xf numFmtId="0" fontId="0" fillId="0" borderId="15"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2" fillId="2" borderId="5" xfId="0" applyFont="1" applyFill="1" applyBorder="1" applyAlignment="1">
      <alignment horizontal="center" vertical="center" wrapText="1"/>
    </xf>
    <xf numFmtId="0" fontId="0" fillId="0" borderId="11" xfId="0" applyBorder="1"/>
    <xf numFmtId="0" fontId="2" fillId="3"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2" fillId="2" borderId="10"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2" fillId="5" borderId="1" xfId="0" applyFont="1" applyFill="1" applyBorder="1" applyAlignment="1" applyProtection="1">
      <alignment horizontal="left" vertical="center" wrapText="1"/>
      <protection locked="0"/>
    </xf>
    <xf numFmtId="0" fontId="1" fillId="3" borderId="0" xfId="0" applyFont="1" applyFill="1" applyProtection="1">
      <protection locked="0"/>
    </xf>
    <xf numFmtId="0" fontId="2"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2"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12" xfId="0" applyFont="1" applyFill="1" applyBorder="1" applyAlignment="1">
      <alignment horizontal="center" vertical="center" wrapText="1"/>
    </xf>
    <xf numFmtId="0" fontId="0" fillId="0" borderId="12" xfId="0" applyBorder="1"/>
    <xf numFmtId="0" fontId="3" fillId="2" borderId="0" xfId="0" applyFont="1" applyFill="1" applyAlignment="1">
      <alignment horizontal="left" wrapText="1"/>
    </xf>
    <xf numFmtId="0" fontId="2" fillId="5" borderId="15" xfId="0" applyFont="1" applyFill="1" applyBorder="1" applyAlignment="1" applyProtection="1">
      <alignment horizontal="center" vertical="center" wrapText="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65"/>
  <sheetViews>
    <sheetView tabSelected="1" topLeftCell="A58" workbookViewId="0">
      <selection activeCell="A24" sqref="A24:F24"/>
    </sheetView>
  </sheetViews>
  <sheetFormatPr defaultColWidth="10.75" defaultRowHeight="15" x14ac:dyDescent="0.25"/>
  <cols>
    <col min="1" max="1" width="9.25" style="1" customWidth="1"/>
    <col min="2" max="2" width="63.5" style="1" customWidth="1"/>
    <col min="3" max="3" width="18.375" style="1" customWidth="1"/>
    <col min="4" max="4" width="13.375" style="1" customWidth="1"/>
    <col min="5" max="5" width="20" style="1" customWidth="1"/>
    <col min="6" max="6" width="19.25" style="1" customWidth="1"/>
    <col min="7" max="7" width="31.75" style="12" customWidth="1"/>
    <col min="8" max="8" width="26.5" style="1" customWidth="1"/>
    <col min="9" max="15" width="25" style="1" customWidth="1"/>
    <col min="16" max="16" width="10.75" style="1" customWidth="1"/>
    <col min="17" max="16384" width="10.75" style="1"/>
  </cols>
  <sheetData>
    <row r="2" spans="1:6" x14ac:dyDescent="0.25">
      <c r="A2" s="13" t="s">
        <v>0</v>
      </c>
      <c r="B2" s="2"/>
    </row>
    <row r="3" spans="1:6" x14ac:dyDescent="0.25">
      <c r="B3" s="3"/>
    </row>
    <row r="4" spans="1:6" x14ac:dyDescent="0.25">
      <c r="A4" s="13" t="s">
        <v>74</v>
      </c>
      <c r="B4" s="2"/>
    </row>
    <row r="5" spans="1:6" x14ac:dyDescent="0.25">
      <c r="A5" s="2"/>
      <c r="B5" s="2"/>
    </row>
    <row r="6" spans="1:6" x14ac:dyDescent="0.25">
      <c r="A6" s="1" t="s">
        <v>1</v>
      </c>
      <c r="B6" s="13" t="s">
        <v>2</v>
      </c>
    </row>
    <row r="7" spans="1:6" x14ac:dyDescent="0.25">
      <c r="B7" s="2"/>
    </row>
    <row r="8" spans="1:6" x14ac:dyDescent="0.25">
      <c r="A8" s="4" t="s">
        <v>3</v>
      </c>
      <c r="B8" s="32">
        <v>45741</v>
      </c>
    </row>
    <row r="9" spans="1:6" x14ac:dyDescent="0.25">
      <c r="A9" s="4" t="s">
        <v>4</v>
      </c>
      <c r="B9" s="14"/>
    </row>
    <row r="10" spans="1:6" x14ac:dyDescent="0.25">
      <c r="A10" s="4" t="s">
        <v>5</v>
      </c>
      <c r="B10" s="33" t="s">
        <v>78</v>
      </c>
    </row>
    <row r="12" spans="1:6" ht="15.75" x14ac:dyDescent="0.25">
      <c r="A12" s="42" t="s">
        <v>6</v>
      </c>
      <c r="B12" s="43"/>
      <c r="C12" s="35" t="s">
        <v>79</v>
      </c>
      <c r="D12" s="36"/>
      <c r="E12" s="36"/>
      <c r="F12" s="37"/>
    </row>
    <row r="13" spans="1:6" ht="16.149999999999999" customHeight="1" x14ac:dyDescent="0.25">
      <c r="A13" s="47" t="s">
        <v>7</v>
      </c>
      <c r="B13" s="40"/>
      <c r="C13" s="38">
        <v>111551739</v>
      </c>
      <c r="D13" s="36"/>
      <c r="E13" s="36"/>
      <c r="F13" s="37"/>
    </row>
    <row r="14" spans="1:6" ht="16.149999999999999" customHeight="1" x14ac:dyDescent="0.25">
      <c r="A14" s="47" t="s">
        <v>8</v>
      </c>
      <c r="B14" s="40"/>
      <c r="C14" s="35" t="s">
        <v>81</v>
      </c>
      <c r="D14" s="36"/>
      <c r="E14" s="36"/>
      <c r="F14" s="37"/>
    </row>
    <row r="15" spans="1:6" ht="16.149999999999999" customHeight="1" x14ac:dyDescent="0.25">
      <c r="A15" s="42" t="s">
        <v>9</v>
      </c>
      <c r="B15" s="43"/>
      <c r="C15" s="35" t="s">
        <v>80</v>
      </c>
      <c r="D15" s="36"/>
      <c r="E15" s="36"/>
      <c r="F15" s="37"/>
    </row>
    <row r="16" spans="1:6" ht="63" customHeight="1" x14ac:dyDescent="0.25">
      <c r="A16" s="39" t="s">
        <v>10</v>
      </c>
      <c r="B16" s="40"/>
      <c r="C16" s="35" t="s">
        <v>82</v>
      </c>
      <c r="D16" s="36"/>
      <c r="E16" s="36"/>
      <c r="F16" s="37"/>
    </row>
    <row r="17" spans="1:7" ht="16.149999999999999" customHeight="1" x14ac:dyDescent="0.25">
      <c r="A17" s="42" t="s">
        <v>11</v>
      </c>
      <c r="B17" s="43"/>
      <c r="C17" s="35" t="s">
        <v>83</v>
      </c>
      <c r="D17" s="36"/>
      <c r="E17" s="36"/>
      <c r="F17" s="37"/>
    </row>
    <row r="18" spans="1:7" ht="16.149999999999999" customHeight="1" x14ac:dyDescent="0.25">
      <c r="A18" s="42" t="s">
        <v>12</v>
      </c>
      <c r="B18" s="43"/>
      <c r="C18" s="35" t="s">
        <v>84</v>
      </c>
      <c r="D18" s="36"/>
      <c r="E18" s="36"/>
      <c r="F18" s="37"/>
    </row>
    <row r="19" spans="1:7" ht="48" customHeight="1" x14ac:dyDescent="0.25">
      <c r="A19" s="42" t="s">
        <v>13</v>
      </c>
      <c r="B19" s="43"/>
      <c r="C19" s="35" t="s">
        <v>85</v>
      </c>
      <c r="D19" s="36"/>
      <c r="E19" s="36"/>
      <c r="F19" s="37"/>
    </row>
    <row r="20" spans="1:7" ht="55.15" customHeight="1" x14ac:dyDescent="0.25">
      <c r="A20" s="42" t="s">
        <v>14</v>
      </c>
      <c r="B20" s="43"/>
      <c r="C20" s="35" t="s">
        <v>86</v>
      </c>
      <c r="D20" s="36"/>
      <c r="E20" s="36"/>
      <c r="F20" s="37"/>
    </row>
    <row r="21" spans="1:7" ht="70.900000000000006" customHeight="1" x14ac:dyDescent="0.25">
      <c r="A21" s="44" t="s">
        <v>15</v>
      </c>
      <c r="B21" s="45"/>
      <c r="C21" s="48" t="s">
        <v>87</v>
      </c>
      <c r="D21" s="49"/>
      <c r="E21" s="49"/>
      <c r="F21" s="49"/>
      <c r="G21" s="28" t="str">
        <f>IF((SUMPRODUCT(--(C21=""))&gt;0), "Privaloma užpildyti, kai taikomi pašalinimo pagrindai", "")</f>
        <v/>
      </c>
    </row>
    <row r="22" spans="1:7" ht="18" customHeight="1" x14ac:dyDescent="0.25">
      <c r="A22" s="5"/>
      <c r="B22" s="5"/>
      <c r="C22" s="6"/>
      <c r="D22" s="6"/>
      <c r="E22" s="6"/>
      <c r="F22" s="6"/>
    </row>
    <row r="23" spans="1:7" x14ac:dyDescent="0.25">
      <c r="A23" s="41"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31.9" customHeight="1" x14ac:dyDescent="0.25">
      <c r="A28" s="46" t="s">
        <v>21</v>
      </c>
      <c r="B28" s="34"/>
      <c r="C28" s="34"/>
      <c r="D28" s="34"/>
      <c r="E28" s="34"/>
      <c r="F28" s="34"/>
    </row>
    <row r="29" spans="1:7" x14ac:dyDescent="0.25">
      <c r="A29" s="34" t="s">
        <v>22</v>
      </c>
      <c r="B29" s="34"/>
      <c r="C29" s="34"/>
      <c r="D29" s="34"/>
      <c r="E29" s="34"/>
      <c r="F29" s="34"/>
    </row>
    <row r="30" spans="1:7" x14ac:dyDescent="0.25">
      <c r="A30" s="15" t="s">
        <v>23</v>
      </c>
      <c r="D30" s="16"/>
    </row>
    <row r="31" spans="1:7" x14ac:dyDescent="0.25">
      <c r="A31" s="25" t="s">
        <v>73</v>
      </c>
      <c r="B31" s="26"/>
      <c r="C31" s="27"/>
    </row>
    <row r="32" spans="1:7" x14ac:dyDescent="0.25">
      <c r="A32" s="15"/>
    </row>
    <row r="33" spans="1:7" x14ac:dyDescent="0.25">
      <c r="A33" s="13" t="s">
        <v>24</v>
      </c>
      <c r="B33" s="13" t="s">
        <v>25</v>
      </c>
    </row>
    <row r="35" spans="1:7" x14ac:dyDescent="0.25">
      <c r="A35" s="13" t="s">
        <v>26</v>
      </c>
    </row>
    <row r="36" spans="1:7" ht="45" x14ac:dyDescent="0.25">
      <c r="A36" s="17" t="s">
        <v>27</v>
      </c>
      <c r="B36" s="17" t="s">
        <v>28</v>
      </c>
      <c r="C36" s="17" t="s">
        <v>29</v>
      </c>
      <c r="D36" s="17" t="s">
        <v>30</v>
      </c>
      <c r="E36" s="17" t="s">
        <v>31</v>
      </c>
      <c r="F36" s="17" t="s">
        <v>32</v>
      </c>
      <c r="G36" s="29" t="s">
        <v>33</v>
      </c>
    </row>
    <row r="37" spans="1:7" x14ac:dyDescent="0.25">
      <c r="A37" s="17" t="s">
        <v>34</v>
      </c>
      <c r="B37" s="17" t="s">
        <v>35</v>
      </c>
      <c r="C37" s="18"/>
      <c r="D37" s="18"/>
      <c r="E37" s="18"/>
      <c r="F37" s="18"/>
      <c r="G37" s="30"/>
    </row>
    <row r="38" spans="1:7" ht="30" x14ac:dyDescent="0.25">
      <c r="A38" s="18" t="s">
        <v>36</v>
      </c>
      <c r="B38" s="18" t="s">
        <v>35</v>
      </c>
      <c r="C38" s="18">
        <v>300</v>
      </c>
      <c r="D38" s="18" t="s">
        <v>37</v>
      </c>
      <c r="E38" s="19">
        <v>9</v>
      </c>
      <c r="F38" s="18">
        <f>IF(ISBLANK(E38),"", PRODUCT(C38,E38))</f>
        <v>2700</v>
      </c>
      <c r="G38" s="31" t="s">
        <v>75</v>
      </c>
    </row>
    <row r="39" spans="1:7" x14ac:dyDescent="0.25">
      <c r="E39" s="17" t="s">
        <v>38</v>
      </c>
      <c r="F39" s="17">
        <f>IF(F38="","",ROUND(SUM(F38:F38),2))</f>
        <v>2700</v>
      </c>
      <c r="G39" s="28" t="str">
        <f>IF(F38="","Neužpildytos visos objektų kainos","")</f>
        <v/>
      </c>
    </row>
    <row r="40" spans="1:7" x14ac:dyDescent="0.25">
      <c r="C40" s="17" t="s">
        <v>39</v>
      </c>
      <c r="D40" s="20">
        <v>5</v>
      </c>
      <c r="E40" s="17" t="s">
        <v>40</v>
      </c>
      <c r="F40" s="17">
        <f>IF(OR(F39="",D40=""),"", ROUND(PRODUCT(D40,F39)/100,2))</f>
        <v>135</v>
      </c>
      <c r="G40" s="28" t="str">
        <f>IF(D40="", "Nurodykite taikomą PVM dydį", "")</f>
        <v/>
      </c>
    </row>
    <row r="41" spans="1:7" x14ac:dyDescent="0.25">
      <c r="E41" s="17" t="s">
        <v>41</v>
      </c>
      <c r="F41" s="17">
        <f>IF(ISBLANK(F40), "", ROUND(SUM(F39:F40),2))</f>
        <v>2835</v>
      </c>
    </row>
    <row r="45" spans="1:7" x14ac:dyDescent="0.25">
      <c r="A45" s="13" t="s">
        <v>42</v>
      </c>
      <c r="B45" s="13" t="s">
        <v>43</v>
      </c>
    </row>
    <row r="47" spans="1:7" x14ac:dyDescent="0.25">
      <c r="A47" s="13" t="s">
        <v>26</v>
      </c>
    </row>
    <row r="48" spans="1:7" ht="45" x14ac:dyDescent="0.25">
      <c r="A48" s="17" t="s">
        <v>27</v>
      </c>
      <c r="B48" s="17" t="s">
        <v>28</v>
      </c>
      <c r="C48" s="17" t="s">
        <v>29</v>
      </c>
      <c r="D48" s="17" t="s">
        <v>30</v>
      </c>
      <c r="E48" s="17" t="s">
        <v>31</v>
      </c>
      <c r="F48" s="17" t="s">
        <v>32</v>
      </c>
      <c r="G48" s="29" t="s">
        <v>33</v>
      </c>
    </row>
    <row r="49" spans="1:7" x14ac:dyDescent="0.25">
      <c r="A49" s="17" t="s">
        <v>44</v>
      </c>
      <c r="B49" s="17" t="s">
        <v>45</v>
      </c>
      <c r="C49" s="18"/>
      <c r="D49" s="18"/>
      <c r="E49" s="18"/>
      <c r="F49" s="18"/>
      <c r="G49" s="30"/>
    </row>
    <row r="50" spans="1:7" ht="30" x14ac:dyDescent="0.25">
      <c r="A50" s="18" t="s">
        <v>46</v>
      </c>
      <c r="B50" s="18" t="s">
        <v>45</v>
      </c>
      <c r="C50" s="18">
        <v>1000</v>
      </c>
      <c r="D50" s="18" t="s">
        <v>37</v>
      </c>
      <c r="E50" s="19">
        <v>1.65</v>
      </c>
      <c r="F50" s="18">
        <f>IF(ISBLANK(E50),"", PRODUCT(C50,E50))</f>
        <v>1650</v>
      </c>
      <c r="G50" s="31" t="s">
        <v>77</v>
      </c>
    </row>
    <row r="51" spans="1:7" x14ac:dyDescent="0.25">
      <c r="E51" s="17" t="s">
        <v>38</v>
      </c>
      <c r="F51" s="17">
        <f>IF(F50="","",ROUND(SUM(F50:F50),2))</f>
        <v>1650</v>
      </c>
      <c r="G51" s="28" t="str">
        <f>IF(F50="","Neužpildytos visos objektų kainos","")</f>
        <v/>
      </c>
    </row>
    <row r="52" spans="1:7" x14ac:dyDescent="0.25">
      <c r="C52" s="17" t="s">
        <v>39</v>
      </c>
      <c r="D52" s="20">
        <v>5</v>
      </c>
      <c r="E52" s="17" t="s">
        <v>40</v>
      </c>
      <c r="F52" s="17">
        <f>IF(OR(F51="",D52=""),"", ROUND(PRODUCT(D52,F51)/100,2))</f>
        <v>82.5</v>
      </c>
      <c r="G52" s="28" t="str">
        <f>IF(D52="", "Nurodykite taikomą PVM dydį", "")</f>
        <v/>
      </c>
    </row>
    <row r="53" spans="1:7" x14ac:dyDescent="0.25">
      <c r="E53" s="17" t="s">
        <v>41</v>
      </c>
      <c r="F53" s="17">
        <f>IF(ISBLANK(F52), "", ROUND(SUM(F51:F52),2))</f>
        <v>1732.5</v>
      </c>
    </row>
    <row r="57" spans="1:7" x14ac:dyDescent="0.25">
      <c r="A57" s="13" t="s">
        <v>47</v>
      </c>
      <c r="B57" s="13" t="s">
        <v>48</v>
      </c>
    </row>
    <row r="59" spans="1:7" x14ac:dyDescent="0.25">
      <c r="A59" s="13" t="s">
        <v>26</v>
      </c>
    </row>
    <row r="60" spans="1:7" ht="45" x14ac:dyDescent="0.25">
      <c r="A60" s="17" t="s">
        <v>27</v>
      </c>
      <c r="B60" s="17" t="s">
        <v>28</v>
      </c>
      <c r="C60" s="17" t="s">
        <v>29</v>
      </c>
      <c r="D60" s="17" t="s">
        <v>30</v>
      </c>
      <c r="E60" s="17" t="s">
        <v>31</v>
      </c>
      <c r="F60" s="17" t="s">
        <v>32</v>
      </c>
      <c r="G60" s="29" t="s">
        <v>33</v>
      </c>
    </row>
    <row r="61" spans="1:7" x14ac:dyDescent="0.25">
      <c r="A61" s="17" t="s">
        <v>49</v>
      </c>
      <c r="B61" s="17" t="s">
        <v>50</v>
      </c>
      <c r="C61" s="18"/>
      <c r="D61" s="18"/>
      <c r="E61" s="18"/>
      <c r="F61" s="18"/>
      <c r="G61" s="30"/>
    </row>
    <row r="62" spans="1:7" ht="30" x14ac:dyDescent="0.25">
      <c r="A62" s="18" t="s">
        <v>51</v>
      </c>
      <c r="B62" s="18" t="s">
        <v>50</v>
      </c>
      <c r="C62" s="18">
        <v>1000</v>
      </c>
      <c r="D62" s="18" t="s">
        <v>37</v>
      </c>
      <c r="E62" s="19">
        <v>1.9</v>
      </c>
      <c r="F62" s="18">
        <f>IF(ISBLANK(E62),"", PRODUCT(C62,E62))</f>
        <v>1900</v>
      </c>
      <c r="G62" s="31" t="s">
        <v>76</v>
      </c>
    </row>
    <row r="63" spans="1:7" x14ac:dyDescent="0.25">
      <c r="E63" s="17" t="s">
        <v>38</v>
      </c>
      <c r="F63" s="17">
        <f>IF(F62="","",ROUND(SUM(F62:F62),2))</f>
        <v>1900</v>
      </c>
      <c r="G63" s="28" t="str">
        <f>IF(F62="","Neužpildytos visos objektų kainos","")</f>
        <v/>
      </c>
    </row>
    <row r="64" spans="1:7" x14ac:dyDescent="0.25">
      <c r="C64" s="17" t="s">
        <v>39</v>
      </c>
      <c r="D64" s="20">
        <v>5</v>
      </c>
      <c r="E64" s="17" t="s">
        <v>40</v>
      </c>
      <c r="F64" s="17">
        <f>IF(OR(F63="",D64=""),"", ROUND(PRODUCT(D64,F63)/100,2))</f>
        <v>95</v>
      </c>
      <c r="G64" s="28" t="str">
        <f>IF(D64="", "Nurodykite taikomą PVM dydį", "")</f>
        <v/>
      </c>
    </row>
    <row r="65" spans="5:6" x14ac:dyDescent="0.25">
      <c r="E65" s="17" t="s">
        <v>41</v>
      </c>
      <c r="F65" s="17">
        <f>IF(ISBLANK(F64), "", ROUND(SUM(F63:F64),2))</f>
        <v>1995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19" workbookViewId="0">
      <selection activeCell="S28" sqref="S28"/>
    </sheetView>
  </sheetViews>
  <sheetFormatPr defaultColWidth="10.75" defaultRowHeight="15" x14ac:dyDescent="0.25"/>
  <cols>
    <col min="1" max="1" width="13.75" style="1" customWidth="1"/>
    <col min="2" max="2" width="10.75" style="1" customWidth="1"/>
    <col min="3" max="16384" width="10.75" style="1"/>
  </cols>
  <sheetData>
    <row r="2" spans="1:11" x14ac:dyDescent="0.25">
      <c r="A2" s="76" t="s">
        <v>52</v>
      </c>
      <c r="B2" s="34"/>
      <c r="C2" s="34"/>
      <c r="D2" s="34"/>
      <c r="E2" s="34"/>
      <c r="F2" s="34"/>
      <c r="G2" s="34"/>
      <c r="H2" s="34"/>
      <c r="I2" s="34"/>
      <c r="J2" s="34"/>
      <c r="K2" s="34"/>
    </row>
    <row r="3" spans="1:11" x14ac:dyDescent="0.25">
      <c r="A3" s="34"/>
      <c r="B3" s="34"/>
      <c r="C3" s="34"/>
      <c r="D3" s="34"/>
      <c r="E3" s="34"/>
      <c r="F3" s="34"/>
      <c r="G3" s="34"/>
      <c r="H3" s="34"/>
      <c r="I3" s="34"/>
      <c r="J3" s="34"/>
      <c r="K3" s="34"/>
    </row>
    <row r="4" spans="1:11" ht="16.149999999999999" customHeight="1" thickBot="1" x14ac:dyDescent="0.3">
      <c r="A4" s="7"/>
      <c r="B4" s="7"/>
      <c r="C4" s="7"/>
      <c r="D4" s="7"/>
      <c r="E4" s="7"/>
      <c r="F4" s="7"/>
      <c r="G4" s="7"/>
      <c r="H4" s="7"/>
      <c r="I4" s="7"/>
      <c r="J4" s="7"/>
    </row>
    <row r="5" spans="1:11" ht="48" customHeight="1" x14ac:dyDescent="0.25">
      <c r="A5" s="51" t="s">
        <v>53</v>
      </c>
      <c r="B5" s="52"/>
      <c r="C5" s="57" t="s">
        <v>54</v>
      </c>
      <c r="D5" s="58"/>
      <c r="E5" s="52"/>
      <c r="F5" s="57" t="s">
        <v>55</v>
      </c>
      <c r="G5" s="58"/>
      <c r="H5" s="52"/>
      <c r="I5" s="57" t="s">
        <v>56</v>
      </c>
      <c r="J5" s="52"/>
      <c r="K5" s="9" t="s">
        <v>57</v>
      </c>
    </row>
    <row r="6" spans="1:11" ht="49.15" customHeight="1" x14ac:dyDescent="0.25">
      <c r="A6" s="59"/>
      <c r="B6" s="43"/>
      <c r="C6" s="50"/>
      <c r="D6" s="56"/>
      <c r="E6" s="43"/>
      <c r="F6" s="50"/>
      <c r="G6" s="56"/>
      <c r="H6" s="43"/>
      <c r="I6" s="50"/>
      <c r="J6" s="43"/>
      <c r="K6" s="21"/>
    </row>
    <row r="7" spans="1:11" ht="49.15" customHeight="1" x14ac:dyDescent="0.25">
      <c r="A7" s="59"/>
      <c r="B7" s="43"/>
      <c r="C7" s="50"/>
      <c r="D7" s="56"/>
      <c r="E7" s="43"/>
      <c r="F7" s="50"/>
      <c r="G7" s="56"/>
      <c r="H7" s="43"/>
      <c r="I7" s="50"/>
      <c r="J7" s="43"/>
      <c r="K7" s="21"/>
    </row>
    <row r="8" spans="1:11" ht="49.15" customHeight="1" x14ac:dyDescent="0.25">
      <c r="A8" s="59"/>
      <c r="B8" s="43"/>
      <c r="C8" s="50"/>
      <c r="D8" s="56"/>
      <c r="E8" s="43"/>
      <c r="F8" s="50"/>
      <c r="G8" s="56"/>
      <c r="H8" s="43"/>
      <c r="I8" s="50"/>
      <c r="J8" s="43"/>
      <c r="K8" s="21"/>
    </row>
    <row r="9" spans="1:11" ht="19.149999999999999" customHeight="1" x14ac:dyDescent="0.25">
      <c r="A9" s="10"/>
      <c r="B9" s="10"/>
      <c r="C9" s="10"/>
      <c r="D9" s="10"/>
      <c r="E9" s="10"/>
      <c r="F9" s="10"/>
      <c r="G9" s="10"/>
      <c r="H9" s="10"/>
      <c r="I9" s="10"/>
      <c r="J9" s="10"/>
      <c r="K9" s="11"/>
    </row>
    <row r="10" spans="1:11" ht="49.15" customHeight="1" x14ac:dyDescent="0.25">
      <c r="A10" s="63" t="s">
        <v>58</v>
      </c>
      <c r="B10" s="34"/>
      <c r="C10" s="34"/>
      <c r="D10" s="34"/>
      <c r="E10" s="34"/>
      <c r="F10" s="34"/>
      <c r="G10" s="34"/>
      <c r="H10" s="34"/>
      <c r="I10" s="34"/>
      <c r="J10" s="34"/>
      <c r="K10" s="34"/>
    </row>
    <row r="11" spans="1:11" ht="16.149999999999999" customHeight="1" thickBot="1" x14ac:dyDescent="0.3">
      <c r="A11" s="10"/>
      <c r="B11" s="10"/>
      <c r="C11" s="10"/>
      <c r="D11" s="10"/>
      <c r="E11" s="10"/>
      <c r="F11" s="10"/>
      <c r="G11" s="10"/>
      <c r="H11" s="10"/>
      <c r="I11" s="10"/>
      <c r="J11" s="10"/>
      <c r="K11" s="11"/>
    </row>
    <row r="12" spans="1:11" ht="49.15" customHeight="1" x14ac:dyDescent="0.25">
      <c r="A12" s="51" t="s">
        <v>28</v>
      </c>
      <c r="B12" s="52"/>
      <c r="C12" s="57" t="s">
        <v>54</v>
      </c>
      <c r="D12" s="58"/>
      <c r="E12" s="52"/>
      <c r="F12" s="57" t="s">
        <v>59</v>
      </c>
      <c r="G12" s="58"/>
      <c r="H12" s="52"/>
      <c r="I12" s="79" t="s">
        <v>56</v>
      </c>
      <c r="J12" s="75"/>
      <c r="K12" s="11"/>
    </row>
    <row r="13" spans="1:11" ht="49.15" customHeight="1" x14ac:dyDescent="0.25">
      <c r="A13" s="59"/>
      <c r="B13" s="43"/>
      <c r="C13" s="50"/>
      <c r="D13" s="56"/>
      <c r="E13" s="43"/>
      <c r="F13" s="50"/>
      <c r="G13" s="56"/>
      <c r="H13" s="43"/>
      <c r="I13" s="53"/>
      <c r="J13" s="54"/>
      <c r="K13" s="11"/>
    </row>
    <row r="14" spans="1:11" ht="49.15" customHeight="1" x14ac:dyDescent="0.25">
      <c r="A14" s="59"/>
      <c r="B14" s="43"/>
      <c r="C14" s="50"/>
      <c r="D14" s="56"/>
      <c r="E14" s="43"/>
      <c r="F14" s="50"/>
      <c r="G14" s="56"/>
      <c r="H14" s="43"/>
      <c r="I14" s="53"/>
      <c r="J14" s="54"/>
      <c r="K14" s="11"/>
    </row>
    <row r="15" spans="1:11" ht="49.15" customHeight="1" x14ac:dyDescent="0.25">
      <c r="A15" s="59"/>
      <c r="B15" s="43"/>
      <c r="C15" s="50"/>
      <c r="D15" s="56"/>
      <c r="E15" s="43"/>
      <c r="F15" s="50"/>
      <c r="G15" s="56"/>
      <c r="H15" s="43"/>
      <c r="I15" s="53"/>
      <c r="J15" s="54"/>
      <c r="K15" s="11"/>
    </row>
    <row r="17" spans="1:10" ht="33" customHeight="1" x14ac:dyDescent="0.25">
      <c r="A17" s="65"/>
      <c r="B17" s="34"/>
      <c r="C17" s="34"/>
      <c r="D17" s="34"/>
      <c r="E17" s="34"/>
      <c r="F17" s="34"/>
      <c r="G17" s="34"/>
      <c r="H17" s="34"/>
      <c r="I17" s="34"/>
      <c r="J17" s="34"/>
    </row>
    <row r="19" spans="1:10" ht="16.149999999999999" customHeight="1" x14ac:dyDescent="0.25">
      <c r="A19" s="78" t="s">
        <v>60</v>
      </c>
      <c r="B19" s="34"/>
      <c r="C19" s="34"/>
      <c r="D19" s="34"/>
      <c r="E19" s="34"/>
      <c r="F19" s="34"/>
      <c r="G19" s="34"/>
      <c r="H19" s="34"/>
      <c r="I19" s="34"/>
      <c r="J19" s="34"/>
    </row>
    <row r="20" spans="1:10" ht="16.149999999999999" customHeight="1" thickBot="1" x14ac:dyDescent="0.3"/>
    <row r="21" spans="1:10" ht="16.149999999999999" customHeight="1" x14ac:dyDescent="0.25">
      <c r="A21" s="8" t="s">
        <v>27</v>
      </c>
      <c r="B21" s="61" t="s">
        <v>61</v>
      </c>
      <c r="C21" s="58"/>
      <c r="D21" s="58"/>
      <c r="E21" s="58"/>
      <c r="F21" s="58"/>
      <c r="G21" s="52"/>
      <c r="H21" s="74" t="s">
        <v>62</v>
      </c>
      <c r="I21" s="58"/>
      <c r="J21" s="75"/>
    </row>
    <row r="22" spans="1:10" ht="48" customHeight="1" x14ac:dyDescent="0.25">
      <c r="A22" s="22" t="s">
        <v>63</v>
      </c>
      <c r="B22" s="62" t="s">
        <v>64</v>
      </c>
      <c r="C22" s="56"/>
      <c r="D22" s="56"/>
      <c r="E22" s="56"/>
      <c r="F22" s="56"/>
      <c r="G22" s="43"/>
      <c r="H22" s="77"/>
      <c r="I22" s="56"/>
      <c r="J22" s="54"/>
    </row>
    <row r="23" spans="1:10" ht="48" customHeight="1" x14ac:dyDescent="0.25">
      <c r="A23" s="22" t="s">
        <v>65</v>
      </c>
      <c r="B23" s="62" t="s">
        <v>66</v>
      </c>
      <c r="C23" s="56"/>
      <c r="D23" s="56"/>
      <c r="E23" s="56"/>
      <c r="F23" s="56"/>
      <c r="G23" s="43"/>
      <c r="H23" s="55" t="s">
        <v>95</v>
      </c>
      <c r="I23" s="56"/>
      <c r="J23" s="54"/>
    </row>
    <row r="24" spans="1:10" ht="48" customHeight="1" x14ac:dyDescent="0.25">
      <c r="A24" s="22" t="s">
        <v>67</v>
      </c>
      <c r="B24" s="62" t="s">
        <v>68</v>
      </c>
      <c r="C24" s="56"/>
      <c r="D24" s="56"/>
      <c r="E24" s="56"/>
      <c r="F24" s="56"/>
      <c r="G24" s="43"/>
      <c r="H24" s="77"/>
      <c r="I24" s="56"/>
      <c r="J24" s="54"/>
    </row>
    <row r="25" spans="1:10" ht="48" customHeight="1" x14ac:dyDescent="0.25">
      <c r="A25" s="23">
        <v>4</v>
      </c>
      <c r="B25" s="60" t="s">
        <v>90</v>
      </c>
      <c r="C25" s="56"/>
      <c r="D25" s="56"/>
      <c r="E25" s="56"/>
      <c r="F25" s="56"/>
      <c r="G25" s="43"/>
      <c r="H25" s="55" t="s">
        <v>95</v>
      </c>
      <c r="I25" s="56"/>
      <c r="J25" s="54"/>
    </row>
    <row r="26" spans="1:10" ht="48" customHeight="1" x14ac:dyDescent="0.25">
      <c r="A26" s="23">
        <v>5</v>
      </c>
      <c r="B26" s="60" t="s">
        <v>91</v>
      </c>
      <c r="C26" s="56"/>
      <c r="D26" s="56"/>
      <c r="E26" s="56"/>
      <c r="F26" s="56"/>
      <c r="G26" s="43"/>
      <c r="H26" s="55" t="s">
        <v>95</v>
      </c>
      <c r="I26" s="56"/>
      <c r="J26" s="54"/>
    </row>
    <row r="27" spans="1:10" ht="48" customHeight="1" x14ac:dyDescent="0.25">
      <c r="A27" s="23">
        <v>6</v>
      </c>
      <c r="B27" s="60" t="s">
        <v>92</v>
      </c>
      <c r="C27" s="56"/>
      <c r="D27" s="56"/>
      <c r="E27" s="56"/>
      <c r="F27" s="56"/>
      <c r="G27" s="43"/>
      <c r="H27" s="55" t="s">
        <v>95</v>
      </c>
      <c r="I27" s="56"/>
      <c r="J27" s="54"/>
    </row>
    <row r="28" spans="1:10" ht="48" customHeight="1" x14ac:dyDescent="0.25">
      <c r="A28" s="23">
        <v>7</v>
      </c>
      <c r="B28" s="60" t="s">
        <v>93</v>
      </c>
      <c r="C28" s="56"/>
      <c r="D28" s="56"/>
      <c r="E28" s="56"/>
      <c r="F28" s="56"/>
      <c r="G28" s="43"/>
      <c r="H28" s="55" t="s">
        <v>95</v>
      </c>
      <c r="I28" s="56"/>
      <c r="J28" s="54"/>
    </row>
    <row r="29" spans="1:10" ht="48" customHeight="1" x14ac:dyDescent="0.25">
      <c r="A29" s="23">
        <v>8</v>
      </c>
      <c r="B29" s="60" t="s">
        <v>94</v>
      </c>
      <c r="C29" s="56"/>
      <c r="D29" s="56"/>
      <c r="E29" s="56"/>
      <c r="F29" s="56"/>
      <c r="G29" s="43"/>
      <c r="H29" s="55" t="s">
        <v>95</v>
      </c>
      <c r="I29" s="56"/>
      <c r="J29" s="54"/>
    </row>
    <row r="30" spans="1:10" ht="48" customHeight="1" x14ac:dyDescent="0.25">
      <c r="A30" s="23">
        <v>9</v>
      </c>
      <c r="B30" s="60" t="s">
        <v>96</v>
      </c>
      <c r="C30" s="56"/>
      <c r="D30" s="56"/>
      <c r="E30" s="56"/>
      <c r="F30" s="56"/>
      <c r="G30" s="43"/>
      <c r="H30" s="55" t="s">
        <v>95</v>
      </c>
      <c r="I30" s="56"/>
      <c r="J30" s="54"/>
    </row>
    <row r="31" spans="1:10" ht="48" customHeight="1" x14ac:dyDescent="0.25">
      <c r="A31" s="23"/>
      <c r="B31" s="66"/>
      <c r="C31" s="56"/>
      <c r="D31" s="56"/>
      <c r="E31" s="56"/>
      <c r="F31" s="56"/>
      <c r="G31" s="43"/>
      <c r="H31" s="77"/>
      <c r="I31" s="56"/>
      <c r="J31" s="54"/>
    </row>
    <row r="32" spans="1:10" ht="49.15" customHeight="1" thickBot="1" x14ac:dyDescent="0.3">
      <c r="A32" s="24"/>
      <c r="B32" s="68"/>
      <c r="C32" s="69"/>
      <c r="D32" s="69"/>
      <c r="E32" s="69"/>
      <c r="F32" s="69"/>
      <c r="G32" s="70"/>
      <c r="H32" s="71"/>
      <c r="I32" s="72"/>
      <c r="J32" s="73"/>
    </row>
    <row r="34" spans="1:10" ht="102" customHeight="1" x14ac:dyDescent="0.25">
      <c r="A34" s="65" t="s">
        <v>69</v>
      </c>
      <c r="B34" s="34"/>
      <c r="C34" s="34"/>
      <c r="D34" s="34"/>
      <c r="E34" s="34"/>
      <c r="F34" s="34"/>
      <c r="G34" s="34"/>
      <c r="H34" s="34"/>
      <c r="I34" s="34"/>
      <c r="J34" s="34"/>
    </row>
    <row r="37" spans="1:10" x14ac:dyDescent="0.25">
      <c r="A37" s="64" t="s">
        <v>70</v>
      </c>
      <c r="B37" s="34"/>
      <c r="C37" s="34"/>
      <c r="D37" s="34"/>
      <c r="E37" s="67" t="s">
        <v>88</v>
      </c>
      <c r="F37" s="34"/>
      <c r="G37" s="34"/>
      <c r="H37" s="34"/>
      <c r="I37" s="34"/>
      <c r="J37" s="34"/>
    </row>
    <row r="39" spans="1:10" x14ac:dyDescent="0.25">
      <c r="A39" s="64" t="s">
        <v>71</v>
      </c>
      <c r="B39" s="34"/>
      <c r="C39" s="34"/>
      <c r="D39" s="34"/>
      <c r="E39" s="67" t="s">
        <v>89</v>
      </c>
      <c r="F39" s="34"/>
      <c r="G39" s="34"/>
      <c r="H39" s="34"/>
      <c r="I39" s="34"/>
      <c r="J39" s="34"/>
    </row>
    <row r="86" spans="1:1" ht="15.75" x14ac:dyDescent="0.25">
      <c r="A86" t="s">
        <v>72</v>
      </c>
    </row>
  </sheetData>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FZJ6XTJY6WQ3-1352427771-473785</_dlc_DocId>
    <_dlc_DocIdUrl xmlns="f401bc6b-16ae-4eec-874e-4b24bc321f82">
      <Url>https://bbraun.sharepoint.com/sites/bbraun_eis_ltmedical/_layouts/15/DocIdRedir.aspx?ID=FZJ6XTJY6WQ3-1352427771-473785</Url>
      <Description>FZJ6XTJY6WQ3-1352427771-473785</Description>
    </_dlc_DocIdUrl>
  </documentManagement>
</p:properties>
</file>

<file path=customXml/itemProps1.xml><?xml version="1.0" encoding="utf-8"?>
<ds:datastoreItem xmlns:ds="http://schemas.openxmlformats.org/officeDocument/2006/customXml" ds:itemID="{6A767AB1-F9AD-4DE1-8F4F-3122C877C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D9ADEC-4B0F-46E2-A9BE-B2F9524CFBC9}">
  <ds:schemaRefs>
    <ds:schemaRef ds:uri="http://schemas.microsoft.com/sharepoint/events"/>
  </ds:schemaRefs>
</ds:datastoreItem>
</file>

<file path=customXml/itemProps3.xml><?xml version="1.0" encoding="utf-8"?>
<ds:datastoreItem xmlns:ds="http://schemas.openxmlformats.org/officeDocument/2006/customXml" ds:itemID="{1FF43A56-51AC-4CD2-8545-2C80DC2B48A1}">
  <ds:schemaRefs>
    <ds:schemaRef ds:uri="http://schemas.microsoft.com/sharepoint/v3/contenttype/forms"/>
  </ds:schemaRefs>
</ds:datastoreItem>
</file>

<file path=customXml/itemProps4.xml><?xml version="1.0" encoding="utf-8"?>
<ds:datastoreItem xmlns:ds="http://schemas.openxmlformats.org/officeDocument/2006/customXml" ds:itemID="{4D9D2E4A-97F4-4CCE-9A07-9BDC8023C3D3}">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2025-05-22T07:52:21Z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0x0101005BF0F1A8739DF147BC4266312D07E72D</vt:lpwstr>
  </property>
  <property fmtid="{D5CDD505-2E9C-101B-9397-08002B2CF9AE}" pid="3" name="_dlc_DocIdItemGuid">
    <vt:lpwstr>bc3f6e79-9fd5-4622-8b80-91b49780c1ce</vt:lpwstr>
  </property>
  <property fmtid="{D5CDD505-2E9C-101B-9397-08002B2CF9AE}" pid="4" name="MSIP_Label_a8de25a8-ef47-40a7-b7ec-c38f3edc2acf_Enabled">
    <vt:lpwstr>true</vt:lpwstr>
  </property>
  <property fmtid="{D5CDD505-2E9C-101B-9397-08002B2CF9AE}" pid="5" name="MSIP_Label_a8de25a8-ef47-40a7-b7ec-c38f3edc2acf_SetDate">
    <vt:lpwstr>2025-03-18T13:59:32Z</vt:lpwstr>
  </property>
  <property fmtid="{D5CDD505-2E9C-101B-9397-08002B2CF9AE}" pid="6" name="MSIP_Label_a8de25a8-ef47-40a7-b7ec-c38f3edc2acf_Method">
    <vt:lpwstr>Standard</vt:lpwstr>
  </property>
  <property fmtid="{D5CDD505-2E9C-101B-9397-08002B2CF9AE}" pid="7" name="MSIP_Label_a8de25a8-ef47-40a7-b7ec-c38f3edc2acf_Name">
    <vt:lpwstr>a8de25a8-ef47-40a7-b7ec-c38f3edc2acf</vt:lpwstr>
  </property>
  <property fmtid="{D5CDD505-2E9C-101B-9397-08002B2CF9AE}" pid="8" name="MSIP_Label_a8de25a8-ef47-40a7-b7ec-c38f3edc2acf_SiteId">
    <vt:lpwstr>15d1bef2-0a6a-46f9-be4c-023279325e51</vt:lpwstr>
  </property>
  <property fmtid="{D5CDD505-2E9C-101B-9397-08002B2CF9AE}" pid="9" name="MSIP_Label_a8de25a8-ef47-40a7-b7ec-c38f3edc2acf_ActionId">
    <vt:lpwstr>6a82d8e9-c175-48c7-9361-fa22e56c18ae</vt:lpwstr>
  </property>
  <property fmtid="{D5CDD505-2E9C-101B-9397-08002B2CF9AE}" pid="10" name="MSIP_Label_a8de25a8-ef47-40a7-b7ec-c38f3edc2acf_ContentBits">
    <vt:lpwstr>0</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