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rasbuz\Documents\VIENKARTINĖS gruodis 2 dalis P.N.586702\"/>
    </mc:Choice>
  </mc:AlternateContent>
  <xr:revisionPtr revIDLastSave="0" documentId="13_ncr:1_{DB27E4F0-5F65-4B3A-8A27-51435A1F31FC}"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6" i="1" l="1"/>
  <c r="F127" i="1"/>
  <c r="F135" i="1" s="1"/>
  <c r="F136" i="1" s="1"/>
  <c r="F137" i="1" s="1"/>
  <c r="G117" i="1"/>
  <c r="F108" i="1"/>
  <c r="G116" i="1" s="1"/>
  <c r="G97" i="1"/>
  <c r="F91" i="1"/>
  <c r="G96" i="1" s="1"/>
  <c r="G80" i="1"/>
  <c r="F73" i="1"/>
  <c r="G79" i="1" s="1"/>
  <c r="G63" i="1"/>
  <c r="F56" i="1"/>
  <c r="G62" i="1" s="1"/>
  <c r="G46" i="1"/>
  <c r="F39" i="1"/>
  <c r="G45" i="1" s="1"/>
  <c r="G21" i="1"/>
  <c r="F96" i="1" l="1"/>
  <c r="F97" i="1" s="1"/>
  <c r="F98" i="1" s="1"/>
  <c r="F45" i="1"/>
  <c r="F46" i="1" s="1"/>
  <c r="F47" i="1" s="1"/>
  <c r="F62" i="1"/>
  <c r="F63" i="1" s="1"/>
  <c r="F64" i="1" s="1"/>
  <c r="G135" i="1"/>
  <c r="F116" i="1"/>
  <c r="F117" i="1" s="1"/>
  <c r="F118" i="1" s="1"/>
  <c r="F79" i="1"/>
  <c r="F80" i="1" s="1"/>
  <c r="F81" i="1" s="1"/>
</calcChain>
</file>

<file path=xl/sharedStrings.xml><?xml version="1.0" encoding="utf-8"?>
<sst xmlns="http://schemas.openxmlformats.org/spreadsheetml/2006/main" count="309" uniqueCount="206">
  <si>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</si>
  <si>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</si>
  <si>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</si>
  <si>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</si>
  <si>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</si>
  <si>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</si>
  <si>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</si>
  <si>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</si>
  <si>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</si>
  <si>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</si>
  <si>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</si>
  <si>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</si>
  <si>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</si>
  <si>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</si>
  <si>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</si>
  <si>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</si>
  <si>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</si>
  <si>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</si>
  <si>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</si>
  <si>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</si>
  <si>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</si>
  <si>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</si>
  <si>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</si>
  <si>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</si>
  <si>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</si>
  <si>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</si>
  <si>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</si>
  <si>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</si>
  <si>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</si>
  <si>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</si>
  <si>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</si>
  <si>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</si>
  <si>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</si>
  <si>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vnt</t>
  </si>
  <si>
    <t>Suma be PVM</t>
  </si>
  <si>
    <t>Taikomas PVM dydis (%)</t>
  </si>
  <si>
    <t>PVM suma</t>
  </si>
  <si>
    <t>Suma su PVM</t>
  </si>
  <si>
    <t>4. DALIS</t>
  </si>
  <si>
    <t>4.</t>
  </si>
  <si>
    <t>4.1.</t>
  </si>
  <si>
    <t>4.1.1.</t>
  </si>
  <si>
    <t>4.1.2.</t>
  </si>
  <si>
    <t>4.1.3.</t>
  </si>
  <si>
    <t>4.1.4.</t>
  </si>
  <si>
    <t>4.1.5.</t>
  </si>
  <si>
    <t>8. DALIS</t>
  </si>
  <si>
    <t>8.</t>
  </si>
  <si>
    <t>8.1.</t>
  </si>
  <si>
    <t>8.1.1.</t>
  </si>
  <si>
    <t>8.1.2.</t>
  </si>
  <si>
    <t>8.1.3.</t>
  </si>
  <si>
    <t>8.1.4.</t>
  </si>
  <si>
    <t>8.1.5.</t>
  </si>
  <si>
    <t>11. DALIS</t>
  </si>
  <si>
    <t>11.</t>
  </si>
  <si>
    <t>11.1.</t>
  </si>
  <si>
    <t>11.1.1.</t>
  </si>
  <si>
    <t>11.1.2.</t>
  </si>
  <si>
    <t>11.1.3.</t>
  </si>
  <si>
    <t>11.1.4.</t>
  </si>
  <si>
    <t>20. DALIS</t>
  </si>
  <si>
    <t>20.</t>
  </si>
  <si>
    <t>20.1.</t>
  </si>
  <si>
    <t>20.1.1.</t>
  </si>
  <si>
    <t>26. DALIS</t>
  </si>
  <si>
    <t>26.</t>
  </si>
  <si>
    <t>26.1.</t>
  </si>
  <si>
    <t>26.1.1.</t>
  </si>
  <si>
    <t>26.1.2.</t>
  </si>
  <si>
    <t>27. DALIS</t>
  </si>
  <si>
    <t>27.</t>
  </si>
  <si>
    <t>27.1.</t>
  </si>
  <si>
    <t>27.1.1.</t>
  </si>
  <si>
    <t>27.1.2.</t>
  </si>
  <si>
    <t>27.1.3.</t>
  </si>
  <si>
    <t>27.1.4.</t>
  </si>
  <si>
    <t>FILTRAS KVĖPAVIMO SUAUGUSIEMS</t>
  </si>
  <si>
    <t>Filtras kvėpavimo suaugusiems</t>
  </si>
  <si>
    <t>Kliniškai švarūs, vienkartiniai, supakuoti į maišelius ne daugiau kaip po 1vnt., gaminio sudėtyje nėra latekso</t>
  </si>
  <si>
    <t>Elektrostatinis filtro veikimo principas</t>
  </si>
  <si>
    <t>Su Luer Lock tipo jungtimi CO2 monitoravimui. Monitoringo linijai skirtos angos dangtelis pritvirtintas prie Luer Lock tipo angos</t>
  </si>
  <si>
    <t>Testuotas su virusais ir bakterijomis nepriklausomoje ar gamintojo laboratorijoje pagal tarptautines metodikas 24 val. Efektyvumas &gt;99,99%</t>
  </si>
  <si>
    <t>Filtro parametrai: tūris ne daugiau 60ml, pasipriešinimas- nedaugiau kaip 1,0cm H2O kai dujų srautas 30l/min, drėgmės gražinimas -ne mažiau kaip 30,6mg H2O/l, minimalus/maksimalus  kvėpimo tūris 150ml - 1500ml</t>
  </si>
  <si>
    <t>INFUZINIŲ SISTEMŲ PRAILGINIMO LINIJA</t>
  </si>
  <si>
    <t>Infuzinių sistemų prailginimo linija</t>
  </si>
  <si>
    <t>Skaidri, sterili</t>
  </si>
  <si>
    <t>Ilgis 120cm (± 5cm)</t>
  </si>
  <si>
    <t xml:space="preserve">Be DEHP </t>
  </si>
  <si>
    <t>Pagaminta iš PVC</t>
  </si>
  <si>
    <t>Galuose sandarūs kamšteliai</t>
  </si>
  <si>
    <t>SIDABRO APLIKATORIAUS LAZDELĖ</t>
  </si>
  <si>
    <t>Sidabro aplikatoriaus lazdelė</t>
  </si>
  <si>
    <t>Vienkartinės</t>
  </si>
  <si>
    <t>Lanksčios</t>
  </si>
  <si>
    <t>Plastikinės lazdelės</t>
  </si>
  <si>
    <t>Užpildytas 75% sidabro ir 25% kalio nitratu</t>
  </si>
  <si>
    <t>Naudojama negausiam, paviršinių audinių kraujavimui stabdyti</t>
  </si>
  <si>
    <t>POLIPEKTOMINĖ KILPA (POLIPŲ GAUDYKLĖ)</t>
  </si>
  <si>
    <t>Polipektominė kilpa (polipų gaudyklė)</t>
  </si>
  <si>
    <t>Vienkartinė. Sterili pakuotė. Darbinis kanalas 2,8mm. Galimos kilpos formos: ovalo, krescent (crescent) arba heksagonalinio (hexagonal) tipo (pasirenkama užsakymo metu)</t>
  </si>
  <si>
    <t>Kilpos šerdis tvirtai supinta iš keleto vielučių. Turi plastikinę rankeną su integruotu rotaciniu mechanizmu. Galimi išskleistos kilpos dydžiai 10mm, 15mm, vielos storis 0,3mm (±0,05mm)</t>
  </si>
  <si>
    <t>Instrumento ilgis ne trumpesnis nei 230 cm. Turi turėti kabelio pajungimo lizdą, karštai polipektomijai atlikti</t>
  </si>
  <si>
    <t>Kilpa, tinkanti naudoti tiek šaltu, tiek karštu būdu.</t>
  </si>
  <si>
    <t>VIENKARTINĖS BIOPSIJOS ŽNYPLĖS GASTROSKOPIJAI</t>
  </si>
  <si>
    <t>Vienkartinės biopsijos žnyplės gastroskopijai</t>
  </si>
  <si>
    <t>Vienkartinės. Sterilios</t>
  </si>
  <si>
    <t>Ovaliais arba aligatoriaus tipo kaušeliais pasirinktinai, kaušeliai perforuoti</t>
  </si>
  <si>
    <t>Su besisukančiais kaušeliais šoninei biopsijai paimti</t>
  </si>
  <si>
    <t>Su adata arba be adatos (pasirinktinai pagal poreikį užsakymo metu)</t>
  </si>
  <si>
    <t>Tinkamas endoskopo kanalui: diametro 2,8mm</t>
  </si>
  <si>
    <t>Paimamo mėginio tūris 6,1mm (±0,1mm³)</t>
  </si>
  <si>
    <t>Darbinis ilgis 1550-1650mm</t>
  </si>
  <si>
    <t>VIENKARTINĖS BIOPSIJOS ŽNYPLĖS KOLONOSKOPIJAI</t>
  </si>
  <si>
    <t>Vienkartinės biopsijos žnyplės kolonoskopijai</t>
  </si>
  <si>
    <t>Paimamo mėginio tūris 9,5mm (±0,1mm³)</t>
  </si>
  <si>
    <t>Darbinis ilgis 2300-2400mm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</si>
  <si>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</si>
  <si>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</si>
  <si>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</si>
  <si>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</si>
  <si>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</si>
  <si>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</si>
  <si>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</si>
  <si>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</si>
  <si>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</si>
  <si>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</si>
  <si>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</si>
  <si>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</si>
  <si>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</si>
  <si>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</si>
  <si>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</si>
  <si>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</si>
  <si>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</si>
  <si>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</si>
  <si>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</si>
  <si>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</si>
  <si>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8670-5 2024-12-20 09:17:16</t>
  </si>
  <si>
    <t>6.  Pasiūlymų formoje būtina palikti tik siūlomas pirkimo dalis. Nepasiūlytas pirkimo dalis būtina IŠTRINTI.</t>
  </si>
  <si>
    <t>11.1.5.</t>
  </si>
  <si>
    <t>20.1.2.</t>
  </si>
  <si>
    <t>20.1.3.</t>
  </si>
  <si>
    <t>20.1.4.</t>
  </si>
  <si>
    <t>26.1.3.</t>
  </si>
  <si>
    <t>26.1.4.</t>
  </si>
  <si>
    <t>26.1.5.</t>
  </si>
  <si>
    <t>26.1.6.</t>
  </si>
  <si>
    <t>26.1.7.</t>
  </si>
  <si>
    <t>27.1.5.</t>
  </si>
  <si>
    <t>27.1.6.</t>
  </si>
  <si>
    <t>27.1.7.</t>
  </si>
  <si>
    <t>Kaunas</t>
  </si>
  <si>
    <t>UAB "Skirgesa"</t>
  </si>
  <si>
    <t>Energetikų g. 8, Kaunas, LT-52461</t>
  </si>
  <si>
    <t>LT344494219</t>
  </si>
  <si>
    <t>A/s. LT41 7300 0100 7979 6368,
AB „Swedbank“, banko kodas 73000</t>
  </si>
  <si>
    <t>Viešųjų pirkimų specialistė
Dovilė Andrijauskaitė</t>
  </si>
  <si>
    <t>0 37 478242, info@skirgesa.lt</t>
  </si>
  <si>
    <t>Direktorius Skirmantas Akelis</t>
  </si>
  <si>
    <t>Pardavimų vadovė
Eglė Meiliūnė
Mob.telefonas: +370 615 61126 
pardavimai.kaunas@skirgesa.lt</t>
  </si>
  <si>
    <t>_</t>
  </si>
  <si>
    <t>Viešųjų pirkimų specialistė</t>
  </si>
  <si>
    <t>Dovilė Andrijauskaitė</t>
  </si>
  <si>
    <t>4. Pasiūlymas galioja iki termino, nustatyto pirkimo dokumentuose, t.y. Iki 2025-05-12 d.</t>
  </si>
  <si>
    <t>MED-180-SNA; MED-181-SNA; MED-182-SNA; MED-400-SNA; MED-405-SNA; MED-403-SNA</t>
  </si>
  <si>
    <t>Meditalia, MED-111-FOR, MED-112-FOR; MED-311-FOR, MED-312-FOR</t>
  </si>
  <si>
    <t>Meditalia, MED-109-FOR, MED-110-FOR; MED-309-FOR, MED-310-FOR</t>
  </si>
  <si>
    <t>Bacterial viral HME filters, Altera Meditera, AL-08021</t>
  </si>
  <si>
    <t>Silverin, Bano Healthcare GmbH, 1304223</t>
  </si>
  <si>
    <t>Extension line, Harsoria, Extension line</t>
  </si>
  <si>
    <t>Vienkartinės biopsijos žnyplės gastroskopijai
Žr. „Katalogai.pdf“</t>
  </si>
  <si>
    <t>Kliniškai švarūs, vienkartiniai, supakuoti į maišelius po 1vnt., gaminio sudėtyje nėra latekso
Žr. „Katalogai.pdf“ psl. 3-27.</t>
  </si>
  <si>
    <t>Elektrostatinis filtro veikimo principas
Žr. „Katalogai.pdf“ psl. 3-27.</t>
  </si>
  <si>
    <t>Su Luer Lock tipo jungtimi CO2 monitoravimui. Monitoringo linijai skirtos angos dangtelis pritvirtintas prie Luer Lock tipo angos
Žr. „Katalogai.pdf“ psl. 3-27.</t>
  </si>
  <si>
    <t>Testuotas su virusais ir bakterijomis nepriklausomoje ar gamintojo laboratorijoje pagal tarptautines metodikas 24 val. Efektyvumas &gt;99,99%
Žr. „Katalogai.pdf“ psl. 3-27.</t>
  </si>
  <si>
    <t>Filtro parametrai: tūris 55ml, pasipriešinimas 0.65cm H2O kai dujų srautas 30l/min, drėgmės gražinimas -35.5mg H2O/l, minimalus/maksimalus  kvėpimo tūris 150ml - 1500ml
Žr. „Katalogai.pdf“ psl. 3-27.</t>
  </si>
  <si>
    <t>Skaidri, sterili
Žr. „Katalogai.pdf“ psl. 35, 36.</t>
  </si>
  <si>
    <t>Ilgis 120cm
Žr. „Katalogai.pdf“ psl. 35, 36.</t>
  </si>
  <si>
    <t>Be DEHP 
Žr. „Katalogai.pdf“ psl. 35, 36.</t>
  </si>
  <si>
    <t>Pagaminta iš PVC
Žr. „Katalogai.pdf“ psl. 35, 36.</t>
  </si>
  <si>
    <t>Galuose sandarūs kamšteliai
Žr. „Katalogai.pdf“ psl. 35, 36.</t>
  </si>
  <si>
    <t>Vienkartinės
Žr. „Katalogai.pdf“ psl. 42-44.</t>
  </si>
  <si>
    <t>Lanksčios
Žr. „Katalogai.pdf“ psl. 42-44.</t>
  </si>
  <si>
    <t>Plastikinės lazdelės
Žr. „Katalogai.pdf“ psl. 42-44.</t>
  </si>
  <si>
    <t>Užpildytas  75% sidabro ir 25% kalio nitratu
Žr. „Katalogai.pdf“ psl. 42-44.</t>
  </si>
  <si>
    <t>Naudojama negausiam, paviršinių audinių kraujavimui stabdyti
Žr. „Katalogai.pdf“ psl. 42-44.</t>
  </si>
  <si>
    <t>Vienkartinė. Sterili pakuotė. Darbinis kanalas 2,8mm. Galimos kilpos formos: ovalo, krescent (crescent) arba heksagonalinio (hexagonal) tipo (pasirenkama užsakymo metu)
Žr. „Katalogai.pdf“ psl. 53-55.</t>
  </si>
  <si>
    <t>Kilpos šerdis tvirtai supinta iš keleto vielučių. Turi plastikinę rankeną su integruotu rotaciniu mechanizmu. Galimi išskleistos kilpos dydžiai 10mm, 15mm, vielos storis 0,3mm (±0,05mm)
Žr. „Katalogai.pdf“ psl. 53-55.</t>
  </si>
  <si>
    <t>Instrumento ilgis 230 cm. Turi kabelio pajungimo lizdą, karštai polipektomijai atlikti
Žr. „Katalogai.pdf“ psl. 53-55.</t>
  </si>
  <si>
    <t>Kilpa, tinkanti naudoti tiek šaltu, tiek karštu būdu.
Žr. „Katalogai.pdf“ psl. 53-55.</t>
  </si>
  <si>
    <t>Vienkartinės. Sterilios
Žr. „Katalogai.pdf“ psl. 56-58.</t>
  </si>
  <si>
    <t>Ovaliais arba aligatoriaus tipo kaušeliais pasirinktinai, kaušeliai perforuoti
Žr. „Katalogai.pdf“ psl. 56-58.</t>
  </si>
  <si>
    <t>Su besisukančiais kaušeliais šoninei biopsijai paimti
Žr. „Katalogai.pdf“ psl. 56-58.</t>
  </si>
  <si>
    <t>Su adata arba be adatos (pasirinktinai pagal poreikį užsakymo metu)
Žr. „Katalogai.pdf“ psl. 56-58.</t>
  </si>
  <si>
    <t>Tinkamas endoskopo kanalui: diametro 2,8mm
Žr. „Katalogai.pdf“ psl. 56-58.</t>
  </si>
  <si>
    <t>Paimamo mėginio tūris 6,1mm (±0,1mm³)
Žr. „Katalogai.pdf“ psl. 56-58.</t>
  </si>
  <si>
    <t>Darbinis ilgis 1600mm
Žr. „Katalogai.pdf“ psl. 56-58.</t>
  </si>
  <si>
    <t>Paimamo mėginio tūris 9,5mm (±0,1mm³)
Žr. „Katalogai.pdf“ psl. 56-58.</t>
  </si>
  <si>
    <t>Darbinis ilgis 2300mm
Žr. „Katalogai.pdf“ psl. 56-58.</t>
  </si>
  <si>
    <t>Įgaliojimas pasirašyti pasiūlymą</t>
  </si>
  <si>
    <t>Tiekėjo deklaracija</t>
  </si>
  <si>
    <t>Deklaracija dėl atsakingų asmenų</t>
  </si>
  <si>
    <t>Katalogai</t>
  </si>
  <si>
    <t>Netaikoma</t>
  </si>
  <si>
    <t>Ne</t>
  </si>
  <si>
    <t>Taip, asmens duomenys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</si>
</sst>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Calibri"/>
      <family val="2"/>
      <scheme val="minor"/>
    </font>
    <font>
      <sz val="11"/>
      <color theme="1"/>
      <name val="Times New Roman"/>
      <family val="1"/>
      <charset val="186"/>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
      <patternFill patternType="solid">
        <fgColor theme="0"/>
        <bgColor rgb="FFFFFFFF"/>
      </patternFill>
    </fill>
    <fill>
      <patternFill patternType="solid">
        <fgColor theme="0" tint="-0.249977111117893"/>
        <bgColor rgb="FFBFBFBF"/>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cellStyleXfs>
  <cellXfs count="9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16" xfId="0" applyFont="1" applyFill="1" applyBorder="1"/>
    <xf numFmtId="0" fontId="1" fillId="4" borderId="16" xfId="0" applyFont="1" applyFill="1" applyBorder="1"/>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2" fillId="4" borderId="16" xfId="0" applyFont="1" applyFill="1" applyBorder="1" applyAlignment="1">
      <alignment wrapText="1"/>
    </xf>
    <xf numFmtId="0" fontId="1" fillId="4" borderId="16" xfId="0" applyFont="1" applyFill="1" applyBorder="1" applyAlignment="1">
      <alignment wrapText="1"/>
    </xf>
    <xf numFmtId="0" fontId="1" fillId="7" borderId="0" xfId="0" applyFont="1" applyFill="1"/>
    <xf numFmtId="0" fontId="1" fillId="8" borderId="0" xfId="0" applyFont="1" applyFill="1"/>
    <xf numFmtId="164" fontId="1" fillId="2" borderId="0" xfId="0" applyNumberFormat="1" applyFont="1" applyFill="1" applyAlignment="1" applyProtection="1">
      <alignment horizontal="center" vertical="center" wrapText="1"/>
      <protection locked="0"/>
    </xf>
    <xf numFmtId="14" fontId="1" fillId="5" borderId="1" xfId="0" applyNumberFormat="1" applyFont="1" applyFill="1" applyBorder="1" applyAlignment="1" applyProtection="1">
      <alignment horizontal="center" wrapText="1"/>
      <protection locked="0"/>
    </xf>
    <xf numFmtId="0" fontId="1" fillId="5" borderId="1" xfId="0" applyFont="1" applyFill="1" applyBorder="1" applyAlignment="1" applyProtection="1">
      <alignment horizontal="center" wrapText="1"/>
      <protection locked="0"/>
    </xf>
    <xf numFmtId="0" fontId="2" fillId="10" borderId="0" xfId="0" applyFont="1" applyFill="1"/>
    <xf numFmtId="0" fontId="2" fillId="10" borderId="0" xfId="0" applyFont="1" applyFill="1" applyAlignment="1">
      <alignment wrapText="1"/>
    </xf>
    <xf numFmtId="164" fontId="1" fillId="2" borderId="0" xfId="0" applyNumberFormat="1" applyFont="1" applyFill="1" applyAlignment="1">
      <alignment horizontal="center" vertical="center"/>
    </xf>
    <xf numFmtId="0" fontId="1" fillId="2" borderId="0" xfId="0" applyFont="1" applyFill="1" applyAlignment="1">
      <alignment horizontal="center" wrapText="1"/>
    </xf>
    <xf numFmtId="0" fontId="1" fillId="4" borderId="0" xfId="0" applyFont="1" applyFill="1" applyAlignment="1">
      <alignment horizontal="center" wrapText="1"/>
    </xf>
    <xf numFmtId="0" fontId="1" fillId="9" borderId="0" xfId="0" applyFont="1" applyFill="1" applyAlignment="1" applyProtection="1">
      <alignment horizontal="center" vertical="center"/>
      <protection locked="0"/>
    </xf>
    <xf numFmtId="0" fontId="2" fillId="4" borderId="16" xfId="0" applyFont="1" applyFill="1" applyBorder="1" applyAlignment="1">
      <alignment horizontal="center" vertical="center"/>
    </xf>
    <xf numFmtId="164" fontId="2" fillId="4" borderId="16" xfId="0" applyNumberFormat="1" applyFont="1" applyFill="1" applyBorder="1" applyAlignment="1">
      <alignment horizontal="center" vertical="center"/>
    </xf>
    <xf numFmtId="0" fontId="2" fillId="4" borderId="16" xfId="0" applyFont="1" applyFill="1" applyBorder="1" applyAlignment="1">
      <alignment horizontal="center" wrapText="1"/>
    </xf>
    <xf numFmtId="0" fontId="2" fillId="4" borderId="16" xfId="0" applyFont="1" applyFill="1" applyBorder="1" applyAlignment="1">
      <alignment horizontal="center" vertical="center" wrapText="1"/>
    </xf>
    <xf numFmtId="0" fontId="1" fillId="4" borderId="16" xfId="0" applyFont="1" applyFill="1" applyBorder="1" applyAlignment="1">
      <alignment horizontal="center" vertical="center"/>
    </xf>
    <xf numFmtId="164" fontId="1" fillId="6" borderId="16" xfId="0" applyNumberFormat="1" applyFont="1" applyFill="1" applyBorder="1" applyAlignment="1" applyProtection="1">
      <alignment horizontal="center" vertical="top"/>
      <protection locked="0"/>
    </xf>
    <xf numFmtId="0" fontId="1" fillId="6" borderId="16" xfId="0" applyFont="1" applyFill="1" applyBorder="1" applyAlignment="1" applyProtection="1">
      <alignment horizontal="center" vertical="top" wrapText="1"/>
      <protection locked="0"/>
    </xf>
    <xf numFmtId="0" fontId="1" fillId="4" borderId="16" xfId="0" applyFont="1" applyFill="1" applyBorder="1" applyAlignment="1">
      <alignment horizontal="center" vertical="center" wrapText="1"/>
    </xf>
    <xf numFmtId="164" fontId="1" fillId="4" borderId="16" xfId="0" applyNumberFormat="1" applyFont="1" applyFill="1" applyBorder="1" applyAlignment="1">
      <alignment horizontal="center" vertical="center"/>
    </xf>
    <xf numFmtId="0" fontId="1" fillId="4" borderId="16" xfId="0" applyFont="1" applyFill="1" applyBorder="1" applyAlignment="1">
      <alignment horizontal="center" wrapText="1"/>
    </xf>
    <xf numFmtId="0" fontId="1" fillId="5" borderId="16" xfId="0" applyFont="1" applyFill="1" applyBorder="1" applyAlignment="1" applyProtection="1">
      <alignment horizontal="center" vertical="center"/>
      <protection locked="0"/>
    </xf>
    <xf numFmtId="164" fontId="1" fillId="6" borderId="16" xfId="0" applyNumberFormat="1" applyFont="1" applyFill="1" applyBorder="1" applyAlignment="1" applyProtection="1">
      <alignment horizontal="center" vertical="center"/>
      <protection locked="0"/>
    </xf>
    <xf numFmtId="0" fontId="1" fillId="6" borderId="16" xfId="0" applyFont="1" applyFill="1" applyBorder="1" applyAlignment="1" applyProtection="1">
      <alignment horizontal="center" wrapText="1"/>
      <protection locked="0"/>
    </xf>
    <xf numFmtId="0" fontId="1" fillId="0" borderId="16" xfId="0" applyFont="1" applyBorder="1" applyAlignment="1">
      <alignment horizontal="center" wrapText="1"/>
    </xf>
    <xf numFmtId="0" fontId="1" fillId="6" borderId="16" xfId="0" applyFont="1" applyFill="1" applyBorder="1" applyAlignment="1" applyProtection="1">
      <alignment horizontal="center" vertical="center" wrapText="1"/>
      <protection locked="0"/>
    </xf>
    <xf numFmtId="0" fontId="6" fillId="6" borderId="16" xfId="0" applyFont="1" applyFill="1" applyBorder="1" applyAlignment="1">
      <alignment horizontal="center" wrapText="1"/>
    </xf>
    <xf numFmtId="0" fontId="6" fillId="9" borderId="16" xfId="0" applyFont="1" applyFill="1" applyBorder="1" applyAlignment="1">
      <alignment horizontal="center" wrapText="1"/>
    </xf>
    <xf numFmtId="0" fontId="1" fillId="2" borderId="16" xfId="0" applyFont="1" applyFill="1" applyBorder="1" applyAlignment="1">
      <alignment horizont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1" fillId="2" borderId="1" xfId="0" applyFont="1" applyFill="1" applyBorder="1" applyAlignment="1">
      <alignment vertical="center" wrapText="1"/>
    </xf>
    <xf numFmtId="0" fontId="0" fillId="0" borderId="12" xfId="0" applyBorder="1"/>
    <xf numFmtId="0" fontId="1" fillId="4" borderId="16" xfId="0" applyFont="1" applyFill="1" applyBorder="1" applyAlignment="1">
      <alignment vertical="center" wrapText="1"/>
    </xf>
    <xf numFmtId="0" fontId="0" fillId="0" borderId="16"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15" xfId="0" applyBorder="1"/>
    <xf numFmtId="0" fontId="1" fillId="5" borderId="16" xfId="0" applyFont="1" applyFill="1" applyBorder="1" applyAlignment="1" applyProtection="1">
      <alignment horizontal="center" vertical="center" wrapText="1"/>
      <protection locked="0"/>
    </xf>
    <xf numFmtId="0" fontId="0" fillId="0" borderId="16" xfId="0" applyBorder="1" applyAlignment="1" applyProtection="1">
      <alignment horizontal="center" vertical="center"/>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3" borderId="7"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0" fillId="0" borderId="13"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1" fillId="2" borderId="5" xfId="0" applyFont="1" applyFill="1" applyBorder="1" applyAlignment="1">
      <alignment horizontal="center" vertical="center" wrapText="1"/>
    </xf>
    <xf numFmtId="0" fontId="0" fillId="0" borderId="10" xfId="0" applyBorder="1"/>
    <xf numFmtId="0" fontId="0" fillId="0" borderId="9" xfId="0" applyBorder="1"/>
    <xf numFmtId="0" fontId="1" fillId="3"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0" fillId="0" borderId="11"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3" borderId="8"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cellXfs>
  <cellStyles count="2">
    <cellStyle name="Įprastas" xfId="0" builtinId="0"/>
    <cellStyle name="Normal 2" xfId="1" xr:uid="{45B1A779-BF81-49A7-9D33-BD0C441352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37"/>
  <sheetViews>
    <sheetView tabSelected="1" topLeftCell="A44" zoomScale="80" zoomScaleNormal="80" workbookViewId="0">
      <selection activeCell="I147" sqref="I147"/>
    </sheetView>
  </sheetViews>
  <sheetFormatPr defaultColWidth="10.8984375" defaultRowHeight="14.4" x14ac:dyDescent="0.3"/>
  <cols>
    <col min="1" max="1" width="8.19921875" style="1" customWidth="1"/>
    <col min="2" max="2" width="43.59765625" style="11" customWidth="1"/>
    <col min="3" max="3" width="10.3984375" style="10" customWidth="1"/>
    <col min="4" max="4" width="12" style="10" customWidth="1"/>
    <col min="5" max="5" width="16.19921875" style="31" customWidth="1"/>
    <col min="6" max="6" width="16.69921875" style="10" customWidth="1"/>
    <col min="7" max="7" width="20.5" style="32" customWidth="1"/>
    <col min="8" max="8" width="32" style="9" customWidth="1"/>
    <col min="9" max="9" width="25" style="1" customWidth="1"/>
    <col min="10" max="10" width="10.8984375" style="1" customWidth="1"/>
    <col min="11" max="16384" width="10.8984375" style="1"/>
  </cols>
  <sheetData>
    <row r="2" spans="1:6" x14ac:dyDescent="0.3">
      <c r="A2" s="12" t="s">
        <v>0</v>
      </c>
      <c r="B2" s="19"/>
    </row>
    <row r="3" spans="1:6" x14ac:dyDescent="0.3">
      <c r="B3" s="20"/>
    </row>
    <row r="4" spans="1:6" x14ac:dyDescent="0.3">
      <c r="A4" s="12" t="s">
        <v>1</v>
      </c>
      <c r="B4" s="19"/>
    </row>
    <row r="5" spans="1:6" x14ac:dyDescent="0.3">
      <c r="A5" s="2"/>
      <c r="B5" s="19"/>
    </row>
    <row r="6" spans="1:6" x14ac:dyDescent="0.3">
      <c r="A6" s="1" t="s">
        <v>2</v>
      </c>
      <c r="B6" s="21" t="s">
        <v>3</v>
      </c>
    </row>
    <row r="7" spans="1:6" x14ac:dyDescent="0.3">
      <c r="B7" s="19"/>
    </row>
    <row r="8" spans="1:6" x14ac:dyDescent="0.3">
      <c r="A8" s="3" t="s">
        <v>4</v>
      </c>
      <c r="B8" s="27">
        <v>45692</v>
      </c>
    </row>
    <row r="9" spans="1:6" x14ac:dyDescent="0.3">
      <c r="A9" s="3" t="s">
        <v>5</v>
      </c>
      <c r="B9" s="28">
        <v>554429</v>
      </c>
    </row>
    <row r="10" spans="1:6" x14ac:dyDescent="0.3">
      <c r="A10" s="3" t="s">
        <v>6</v>
      </c>
      <c r="B10" s="28" t="s">
        <v>151</v>
      </c>
    </row>
    <row r="12" spans="1:6" ht="15.6" x14ac:dyDescent="0.3">
      <c r="A12" s="57" t="s">
        <v>7</v>
      </c>
      <c r="B12" s="58"/>
      <c r="C12" s="54" t="s">
        <v>152</v>
      </c>
      <c r="D12" s="55"/>
      <c r="E12" s="55"/>
      <c r="F12" s="56"/>
    </row>
    <row r="13" spans="1:6" ht="15.9" customHeight="1" x14ac:dyDescent="0.3">
      <c r="A13" s="62" t="s">
        <v>8</v>
      </c>
      <c r="B13" s="63"/>
      <c r="C13" s="54">
        <v>234449420</v>
      </c>
      <c r="D13" s="55"/>
      <c r="E13" s="55"/>
      <c r="F13" s="56"/>
    </row>
    <row r="14" spans="1:6" ht="15.9" customHeight="1" x14ac:dyDescent="0.3">
      <c r="A14" s="62" t="s">
        <v>9</v>
      </c>
      <c r="B14" s="63"/>
      <c r="C14" s="54" t="s">
        <v>153</v>
      </c>
      <c r="D14" s="55"/>
      <c r="E14" s="55"/>
      <c r="F14" s="56"/>
    </row>
    <row r="15" spans="1:6" ht="15.9" customHeight="1" x14ac:dyDescent="0.3">
      <c r="A15" s="57" t="s">
        <v>10</v>
      </c>
      <c r="B15" s="58"/>
      <c r="C15" s="54" t="s">
        <v>154</v>
      </c>
      <c r="D15" s="55"/>
      <c r="E15" s="55"/>
      <c r="F15" s="56"/>
    </row>
    <row r="16" spans="1:6" ht="63" customHeight="1" x14ac:dyDescent="0.3">
      <c r="A16" s="66" t="s">
        <v>11</v>
      </c>
      <c r="B16" s="63"/>
      <c r="C16" s="54" t="s">
        <v>155</v>
      </c>
      <c r="D16" s="55"/>
      <c r="E16" s="55"/>
      <c r="F16" s="56"/>
    </row>
    <row r="17" spans="1:7" ht="37.200000000000003" customHeight="1" x14ac:dyDescent="0.3">
      <c r="A17" s="57" t="s">
        <v>12</v>
      </c>
      <c r="B17" s="58"/>
      <c r="C17" s="54" t="s">
        <v>156</v>
      </c>
      <c r="D17" s="55"/>
      <c r="E17" s="55"/>
      <c r="F17" s="56"/>
    </row>
    <row r="18" spans="1:7" ht="27.6" customHeight="1" x14ac:dyDescent="0.3">
      <c r="A18" s="57" t="s">
        <v>13</v>
      </c>
      <c r="B18" s="58"/>
      <c r="C18" s="54" t="s">
        <v>157</v>
      </c>
      <c r="D18" s="55"/>
      <c r="E18" s="55"/>
      <c r="F18" s="56"/>
    </row>
    <row r="19" spans="1:7" ht="48" customHeight="1" x14ac:dyDescent="0.3">
      <c r="A19" s="57" t="s">
        <v>14</v>
      </c>
      <c r="B19" s="58"/>
      <c r="C19" s="54" t="s">
        <v>158</v>
      </c>
      <c r="D19" s="55"/>
      <c r="E19" s="55"/>
      <c r="F19" s="56"/>
    </row>
    <row r="20" spans="1:7" ht="54.9" customHeight="1" x14ac:dyDescent="0.3">
      <c r="A20" s="57" t="s">
        <v>15</v>
      </c>
      <c r="B20" s="58"/>
      <c r="C20" s="54" t="s">
        <v>159</v>
      </c>
      <c r="D20" s="55"/>
      <c r="E20" s="55"/>
      <c r="F20" s="56"/>
    </row>
    <row r="21" spans="1:7" ht="71.099999999999994" customHeight="1" x14ac:dyDescent="0.3">
      <c r="A21" s="59" t="s">
        <v>16</v>
      </c>
      <c r="B21" s="60"/>
      <c r="C21" s="64" t="s">
        <v>160</v>
      </c>
      <c r="D21" s="65"/>
      <c r="E21" s="65"/>
      <c r="F21" s="65"/>
      <c r="G21" s="33" t="str">
        <f>IF((SUMPRODUCT(--(C21=""))&gt;0), "Privaloma užpildyti, kai taikomi pašalinimo pagrindai", "")</f>
        <v/>
      </c>
    </row>
    <row r="22" spans="1:7" ht="18" customHeight="1" x14ac:dyDescent="0.3">
      <c r="A22" s="4"/>
      <c r="B22" s="4"/>
      <c r="C22" s="5"/>
      <c r="D22" s="5"/>
      <c r="E22" s="26"/>
      <c r="F22" s="5"/>
    </row>
    <row r="23" spans="1:7" x14ac:dyDescent="0.3">
      <c r="A23" s="67" t="s">
        <v>17</v>
      </c>
      <c r="B23" s="53"/>
      <c r="C23" s="53"/>
      <c r="D23" s="53"/>
      <c r="E23" s="53"/>
      <c r="F23" s="53"/>
    </row>
    <row r="24" spans="1:7" x14ac:dyDescent="0.3">
      <c r="A24" s="53" t="s">
        <v>18</v>
      </c>
      <c r="B24" s="53"/>
      <c r="C24" s="53"/>
      <c r="D24" s="53"/>
      <c r="E24" s="53"/>
      <c r="F24" s="53"/>
    </row>
    <row r="25" spans="1:7" x14ac:dyDescent="0.3">
      <c r="A25" s="53" t="s">
        <v>19</v>
      </c>
      <c r="B25" s="53"/>
      <c r="C25" s="53"/>
      <c r="D25" s="53"/>
      <c r="E25" s="53"/>
      <c r="F25" s="53"/>
    </row>
    <row r="26" spans="1:7" x14ac:dyDescent="0.3">
      <c r="A26" s="53" t="s">
        <v>20</v>
      </c>
      <c r="B26" s="53"/>
      <c r="C26" s="53"/>
      <c r="D26" s="53"/>
      <c r="E26" s="53"/>
      <c r="F26" s="53"/>
    </row>
    <row r="27" spans="1:7" x14ac:dyDescent="0.3">
      <c r="A27" s="53" t="s">
        <v>21</v>
      </c>
      <c r="B27" s="53"/>
      <c r="C27" s="53"/>
      <c r="D27" s="53"/>
      <c r="E27" s="53"/>
      <c r="F27" s="53"/>
    </row>
    <row r="28" spans="1:7" ht="32.1" customHeight="1" x14ac:dyDescent="0.3">
      <c r="A28" s="61" t="s">
        <v>22</v>
      </c>
      <c r="B28" s="53"/>
      <c r="C28" s="53"/>
      <c r="D28" s="53"/>
      <c r="E28" s="53"/>
      <c r="F28" s="53"/>
    </row>
    <row r="29" spans="1:7" x14ac:dyDescent="0.3">
      <c r="A29" s="53" t="s">
        <v>163</v>
      </c>
      <c r="B29" s="53"/>
      <c r="C29" s="53"/>
      <c r="D29" s="53"/>
      <c r="E29" s="53"/>
      <c r="F29" s="53"/>
    </row>
    <row r="30" spans="1:7" x14ac:dyDescent="0.3">
      <c r="A30" s="13" t="s">
        <v>23</v>
      </c>
      <c r="D30" s="34"/>
    </row>
    <row r="31" spans="1:7" x14ac:dyDescent="0.3">
      <c r="A31" s="24" t="s">
        <v>138</v>
      </c>
      <c r="B31" s="25"/>
    </row>
    <row r="32" spans="1:7" x14ac:dyDescent="0.3">
      <c r="A32" s="24"/>
      <c r="B32" s="25"/>
    </row>
    <row r="34" spans="1:8" x14ac:dyDescent="0.3">
      <c r="A34" s="29" t="s">
        <v>38</v>
      </c>
      <c r="B34" s="30" t="s">
        <v>77</v>
      </c>
    </row>
    <row r="36" spans="1:8" x14ac:dyDescent="0.3">
      <c r="A36" s="12" t="s">
        <v>24</v>
      </c>
    </row>
    <row r="37" spans="1:8" ht="43.2" x14ac:dyDescent="0.3">
      <c r="A37" s="14" t="s">
        <v>25</v>
      </c>
      <c r="B37" s="22" t="s">
        <v>26</v>
      </c>
      <c r="C37" s="35" t="s">
        <v>27</v>
      </c>
      <c r="D37" s="35" t="s">
        <v>28</v>
      </c>
      <c r="E37" s="36" t="s">
        <v>29</v>
      </c>
      <c r="F37" s="35" t="s">
        <v>30</v>
      </c>
      <c r="G37" s="37" t="s">
        <v>31</v>
      </c>
      <c r="H37" s="38" t="s">
        <v>32</v>
      </c>
    </row>
    <row r="38" spans="1:8" x14ac:dyDescent="0.3">
      <c r="A38" s="14" t="s">
        <v>39</v>
      </c>
      <c r="B38" s="22" t="s">
        <v>78</v>
      </c>
      <c r="C38" s="39"/>
      <c r="D38" s="39"/>
      <c r="E38" s="43"/>
      <c r="F38" s="39"/>
      <c r="G38" s="44"/>
      <c r="H38" s="42"/>
    </row>
    <row r="39" spans="1:8" ht="28.8" x14ac:dyDescent="0.3">
      <c r="A39" s="15" t="s">
        <v>40</v>
      </c>
      <c r="B39" s="23" t="s">
        <v>78</v>
      </c>
      <c r="C39" s="39">
        <v>1000</v>
      </c>
      <c r="D39" s="39" t="s">
        <v>33</v>
      </c>
      <c r="E39" s="40">
        <v>0.48549999999999999</v>
      </c>
      <c r="F39" s="39">
        <f>IF(ISBLANK(E39),"", PRODUCT(C39,E39))</f>
        <v>485.5</v>
      </c>
      <c r="G39" s="41" t="s">
        <v>167</v>
      </c>
      <c r="H39" s="42"/>
    </row>
    <row r="40" spans="1:8" ht="57.6" x14ac:dyDescent="0.3">
      <c r="A40" s="15" t="s">
        <v>41</v>
      </c>
      <c r="B40" s="23" t="s">
        <v>79</v>
      </c>
      <c r="C40" s="39"/>
      <c r="D40" s="39"/>
      <c r="E40" s="43"/>
      <c r="F40" s="39"/>
      <c r="G40" s="44"/>
      <c r="H40" s="41" t="s">
        <v>171</v>
      </c>
    </row>
    <row r="41" spans="1:8" ht="49.5" customHeight="1" x14ac:dyDescent="0.3">
      <c r="A41" s="15" t="s">
        <v>42</v>
      </c>
      <c r="B41" s="23" t="s">
        <v>80</v>
      </c>
      <c r="C41" s="39"/>
      <c r="D41" s="39"/>
      <c r="E41" s="43"/>
      <c r="F41" s="39"/>
      <c r="G41" s="44"/>
      <c r="H41" s="41" t="s">
        <v>172</v>
      </c>
    </row>
    <row r="42" spans="1:8" ht="72" x14ac:dyDescent="0.3">
      <c r="A42" s="15" t="s">
        <v>43</v>
      </c>
      <c r="B42" s="23" t="s">
        <v>81</v>
      </c>
      <c r="C42" s="39"/>
      <c r="D42" s="39"/>
      <c r="E42" s="43"/>
      <c r="F42" s="39"/>
      <c r="G42" s="44"/>
      <c r="H42" s="41" t="s">
        <v>173</v>
      </c>
    </row>
    <row r="43" spans="1:8" ht="108" customHeight="1" x14ac:dyDescent="0.3">
      <c r="A43" s="15" t="s">
        <v>44</v>
      </c>
      <c r="B43" s="23" t="s">
        <v>82</v>
      </c>
      <c r="C43" s="39"/>
      <c r="D43" s="39"/>
      <c r="E43" s="43"/>
      <c r="F43" s="39"/>
      <c r="G43" s="44"/>
      <c r="H43" s="41" t="s">
        <v>174</v>
      </c>
    </row>
    <row r="44" spans="1:8" ht="107.25" customHeight="1" x14ac:dyDescent="0.3">
      <c r="A44" s="15" t="s">
        <v>45</v>
      </c>
      <c r="B44" s="23" t="s">
        <v>83</v>
      </c>
      <c r="C44" s="39"/>
      <c r="D44" s="39"/>
      <c r="E44" s="43"/>
      <c r="F44" s="39"/>
      <c r="G44" s="44"/>
      <c r="H44" s="41" t="s">
        <v>175</v>
      </c>
    </row>
    <row r="45" spans="1:8" x14ac:dyDescent="0.3">
      <c r="E45" s="36" t="s">
        <v>34</v>
      </c>
      <c r="F45" s="35">
        <f>IF((COUNT(C39:C44)&lt;&gt;COUNT(F39:F44)),"", ROUND(SUM(F39:F44),2))</f>
        <v>485.5</v>
      </c>
      <c r="G45" s="33" t="str">
        <f>IF((COUNT(C39:C44)&lt;&gt;COUNT(F39:F44)),"Neužpildytos visų objektų kainos", "")</f>
        <v/>
      </c>
    </row>
    <row r="46" spans="1:8" x14ac:dyDescent="0.3">
      <c r="C46" s="35" t="s">
        <v>35</v>
      </c>
      <c r="D46" s="45">
        <v>5</v>
      </c>
      <c r="E46" s="36" t="s">
        <v>36</v>
      </c>
      <c r="F46" s="35">
        <f>IF(OR(F45="",D46=""),"", ROUND(PRODUCT(D46,F45)/100,2))</f>
        <v>24.28</v>
      </c>
      <c r="G46" s="33" t="str">
        <f>IF(D46="", "Nurodykite taikomą PVM dydį", "")</f>
        <v/>
      </c>
    </row>
    <row r="47" spans="1:8" x14ac:dyDescent="0.3">
      <c r="E47" s="36" t="s">
        <v>37</v>
      </c>
      <c r="F47" s="35">
        <f>IF(ISBLANK(F46), "", ROUND(SUM(F45:F46),2))</f>
        <v>509.78</v>
      </c>
    </row>
    <row r="51" spans="1:8" x14ac:dyDescent="0.3">
      <c r="A51" s="29" t="s">
        <v>46</v>
      </c>
      <c r="B51" s="30" t="s">
        <v>84</v>
      </c>
    </row>
    <row r="53" spans="1:8" x14ac:dyDescent="0.3">
      <c r="A53" s="12" t="s">
        <v>24</v>
      </c>
    </row>
    <row r="54" spans="1:8" ht="43.2" x14ac:dyDescent="0.3">
      <c r="A54" s="14" t="s">
        <v>25</v>
      </c>
      <c r="B54" s="22" t="s">
        <v>26</v>
      </c>
      <c r="C54" s="35" t="s">
        <v>27</v>
      </c>
      <c r="D54" s="35" t="s">
        <v>28</v>
      </c>
      <c r="E54" s="36" t="s">
        <v>29</v>
      </c>
      <c r="F54" s="35" t="s">
        <v>30</v>
      </c>
      <c r="G54" s="37" t="s">
        <v>31</v>
      </c>
      <c r="H54" s="38" t="s">
        <v>32</v>
      </c>
    </row>
    <row r="55" spans="1:8" x14ac:dyDescent="0.3">
      <c r="A55" s="14" t="s">
        <v>47</v>
      </c>
      <c r="B55" s="22" t="s">
        <v>85</v>
      </c>
      <c r="C55" s="39"/>
      <c r="D55" s="39"/>
      <c r="E55" s="43"/>
      <c r="F55" s="39"/>
      <c r="G55" s="44"/>
      <c r="H55" s="42"/>
    </row>
    <row r="56" spans="1:8" ht="28.8" x14ac:dyDescent="0.3">
      <c r="A56" s="15" t="s">
        <v>48</v>
      </c>
      <c r="B56" s="23" t="s">
        <v>85</v>
      </c>
      <c r="C56" s="39">
        <v>200</v>
      </c>
      <c r="D56" s="39" t="s">
        <v>33</v>
      </c>
      <c r="E56" s="46">
        <v>0.4</v>
      </c>
      <c r="F56" s="39">
        <f>IF(ISBLANK(E56),"", PRODUCT(C56,E56))</f>
        <v>80</v>
      </c>
      <c r="G56" s="47" t="s">
        <v>169</v>
      </c>
      <c r="H56" s="42"/>
    </row>
    <row r="57" spans="1:8" ht="28.8" x14ac:dyDescent="0.3">
      <c r="A57" s="15" t="s">
        <v>49</v>
      </c>
      <c r="B57" s="23" t="s">
        <v>86</v>
      </c>
      <c r="C57" s="39"/>
      <c r="D57" s="39"/>
      <c r="E57" s="43"/>
      <c r="F57" s="39"/>
      <c r="G57" s="44"/>
      <c r="H57" s="49" t="s">
        <v>176</v>
      </c>
    </row>
    <row r="58" spans="1:8" ht="28.8" x14ac:dyDescent="0.3">
      <c r="A58" s="15" t="s">
        <v>50</v>
      </c>
      <c r="B58" s="23" t="s">
        <v>87</v>
      </c>
      <c r="C58" s="39"/>
      <c r="D58" s="39"/>
      <c r="E58" s="43"/>
      <c r="F58" s="39"/>
      <c r="G58" s="44"/>
      <c r="H58" s="49" t="s">
        <v>177</v>
      </c>
    </row>
    <row r="59" spans="1:8" ht="28.8" x14ac:dyDescent="0.3">
      <c r="A59" s="15" t="s">
        <v>51</v>
      </c>
      <c r="B59" s="23" t="s">
        <v>88</v>
      </c>
      <c r="C59" s="39"/>
      <c r="D59" s="39"/>
      <c r="E59" s="43"/>
      <c r="F59" s="39"/>
      <c r="G59" s="44"/>
      <c r="H59" s="49" t="s">
        <v>178</v>
      </c>
    </row>
    <row r="60" spans="1:8" ht="28.8" x14ac:dyDescent="0.3">
      <c r="A60" s="15" t="s">
        <v>52</v>
      </c>
      <c r="B60" s="23" t="s">
        <v>89</v>
      </c>
      <c r="C60" s="39"/>
      <c r="D60" s="39"/>
      <c r="E60" s="43"/>
      <c r="F60" s="39"/>
      <c r="G60" s="44"/>
      <c r="H60" s="49" t="s">
        <v>179</v>
      </c>
    </row>
    <row r="61" spans="1:8" ht="28.8" x14ac:dyDescent="0.3">
      <c r="A61" s="15" t="s">
        <v>53</v>
      </c>
      <c r="B61" s="23" t="s">
        <v>90</v>
      </c>
      <c r="C61" s="39"/>
      <c r="D61" s="39"/>
      <c r="E61" s="43"/>
      <c r="F61" s="39"/>
      <c r="G61" s="44"/>
      <c r="H61" s="49" t="s">
        <v>180</v>
      </c>
    </row>
    <row r="62" spans="1:8" x14ac:dyDescent="0.3">
      <c r="E62" s="36" t="s">
        <v>34</v>
      </c>
      <c r="F62" s="35">
        <f>IF((COUNT(C56:C61)&lt;&gt;COUNT(F56:F61)),"", ROUND(SUM(F56:F61),2))</f>
        <v>80</v>
      </c>
      <c r="G62" s="33" t="str">
        <f>IF((COUNT(C56:C61)&lt;&gt;COUNT(F56:F61)),"Neužpildytos visų objektų kainos", "")</f>
        <v/>
      </c>
    </row>
    <row r="63" spans="1:8" x14ac:dyDescent="0.3">
      <c r="C63" s="35" t="s">
        <v>35</v>
      </c>
      <c r="D63" s="45">
        <v>5</v>
      </c>
      <c r="E63" s="36" t="s">
        <v>36</v>
      </c>
      <c r="F63" s="35">
        <f>IF(OR(F62="",D63=""),"", ROUND(PRODUCT(D63,F62)/100,2))</f>
        <v>4</v>
      </c>
      <c r="G63" s="33" t="str">
        <f>IF(D63="", "Nurodykite taikomą PVM dydį", "")</f>
        <v/>
      </c>
    </row>
    <row r="64" spans="1:8" x14ac:dyDescent="0.3">
      <c r="E64" s="36" t="s">
        <v>37</v>
      </c>
      <c r="F64" s="35">
        <f>IF(ISBLANK(F63), "", ROUND(SUM(F62:F63),2))</f>
        <v>84</v>
      </c>
    </row>
    <row r="68" spans="1:8" x14ac:dyDescent="0.3">
      <c r="A68" s="29" t="s">
        <v>54</v>
      </c>
      <c r="B68" s="30" t="s">
        <v>91</v>
      </c>
    </row>
    <row r="70" spans="1:8" x14ac:dyDescent="0.3">
      <c r="A70" s="12" t="s">
        <v>24</v>
      </c>
    </row>
    <row r="71" spans="1:8" ht="43.2" x14ac:dyDescent="0.3">
      <c r="A71" s="14" t="s">
        <v>25</v>
      </c>
      <c r="B71" s="22" t="s">
        <v>26</v>
      </c>
      <c r="C71" s="35" t="s">
        <v>27</v>
      </c>
      <c r="D71" s="35" t="s">
        <v>28</v>
      </c>
      <c r="E71" s="36" t="s">
        <v>29</v>
      </c>
      <c r="F71" s="35" t="s">
        <v>30</v>
      </c>
      <c r="G71" s="37" t="s">
        <v>31</v>
      </c>
      <c r="H71" s="38" t="s">
        <v>32</v>
      </c>
    </row>
    <row r="72" spans="1:8" x14ac:dyDescent="0.3">
      <c r="A72" s="14" t="s">
        <v>55</v>
      </c>
      <c r="B72" s="22" t="s">
        <v>92</v>
      </c>
      <c r="C72" s="39"/>
      <c r="D72" s="39"/>
      <c r="E72" s="43"/>
      <c r="F72" s="39"/>
      <c r="G72" s="44"/>
      <c r="H72" s="42"/>
    </row>
    <row r="73" spans="1:8" ht="28.8" x14ac:dyDescent="0.3">
      <c r="A73" s="15" t="s">
        <v>56</v>
      </c>
      <c r="B73" s="23" t="s">
        <v>92</v>
      </c>
      <c r="C73" s="39">
        <v>900</v>
      </c>
      <c r="D73" s="39" t="s">
        <v>33</v>
      </c>
      <c r="E73" s="46">
        <v>0.94799999999999995</v>
      </c>
      <c r="F73" s="39">
        <f>IF(ISBLANK(E73),"", PRODUCT(C73,E73))</f>
        <v>853.2</v>
      </c>
      <c r="G73" s="47" t="s">
        <v>168</v>
      </c>
      <c r="H73" s="42"/>
    </row>
    <row r="74" spans="1:8" ht="28.2" x14ac:dyDescent="0.3">
      <c r="A74" s="15" t="s">
        <v>57</v>
      </c>
      <c r="B74" s="23" t="s">
        <v>93</v>
      </c>
      <c r="C74" s="39"/>
      <c r="D74" s="39"/>
      <c r="E74" s="43"/>
      <c r="F74" s="39"/>
      <c r="G74" s="44"/>
      <c r="H74" s="50" t="s">
        <v>181</v>
      </c>
    </row>
    <row r="75" spans="1:8" ht="28.2" x14ac:dyDescent="0.3">
      <c r="A75" s="15" t="s">
        <v>58</v>
      </c>
      <c r="B75" s="23" t="s">
        <v>94</v>
      </c>
      <c r="C75" s="39"/>
      <c r="D75" s="39"/>
      <c r="E75" s="43"/>
      <c r="F75" s="39"/>
      <c r="G75" s="44"/>
      <c r="H75" s="51" t="s">
        <v>182</v>
      </c>
    </row>
    <row r="76" spans="1:8" ht="28.2" x14ac:dyDescent="0.3">
      <c r="A76" s="15" t="s">
        <v>59</v>
      </c>
      <c r="B76" s="23" t="s">
        <v>95</v>
      </c>
      <c r="C76" s="39"/>
      <c r="D76" s="39"/>
      <c r="E76" s="43"/>
      <c r="F76" s="39"/>
      <c r="G76" s="44"/>
      <c r="H76" s="51" t="s">
        <v>183</v>
      </c>
    </row>
    <row r="77" spans="1:8" ht="42" x14ac:dyDescent="0.3">
      <c r="A77" s="15" t="s">
        <v>60</v>
      </c>
      <c r="B77" s="23" t="s">
        <v>96</v>
      </c>
      <c r="C77" s="39"/>
      <c r="D77" s="39"/>
      <c r="E77" s="43"/>
      <c r="F77" s="39"/>
      <c r="G77" s="44"/>
      <c r="H77" s="51" t="s">
        <v>184</v>
      </c>
    </row>
    <row r="78" spans="1:8" ht="42" x14ac:dyDescent="0.3">
      <c r="A78" s="15" t="s">
        <v>139</v>
      </c>
      <c r="B78" s="23" t="s">
        <v>97</v>
      </c>
      <c r="C78" s="39"/>
      <c r="D78" s="39"/>
      <c r="E78" s="43"/>
      <c r="F78" s="39"/>
      <c r="G78" s="44"/>
      <c r="H78" s="51" t="s">
        <v>185</v>
      </c>
    </row>
    <row r="79" spans="1:8" x14ac:dyDescent="0.3">
      <c r="E79" s="36" t="s">
        <v>34</v>
      </c>
      <c r="F79" s="35">
        <f>IF((COUNT(C73:C78)&lt;&gt;COUNT(F73:F78)),"", ROUND(SUM(F73:F78),2))</f>
        <v>853.2</v>
      </c>
      <c r="G79" s="33" t="str">
        <f>IF((COUNT(C73:C78)&lt;&gt;COUNT(F73:F78)),"Neužpildytos visų objektų kainos", "")</f>
        <v/>
      </c>
    </row>
    <row r="80" spans="1:8" x14ac:dyDescent="0.3">
      <c r="C80" s="35" t="s">
        <v>35</v>
      </c>
      <c r="D80" s="45">
        <v>5</v>
      </c>
      <c r="E80" s="36" t="s">
        <v>36</v>
      </c>
      <c r="F80" s="35">
        <f>IF(OR(F79="",D80=""),"", ROUND(PRODUCT(D80,F79)/100,2))</f>
        <v>42.66</v>
      </c>
      <c r="G80" s="33" t="str">
        <f>IF(D80="", "Nurodykite taikomą PVM dydį", "")</f>
        <v/>
      </c>
    </row>
    <row r="81" spans="1:8" x14ac:dyDescent="0.3">
      <c r="E81" s="36" t="s">
        <v>37</v>
      </c>
      <c r="F81" s="35">
        <f>IF(ISBLANK(F80), "", ROUND(SUM(F79:F80),2))</f>
        <v>895.86</v>
      </c>
    </row>
    <row r="86" spans="1:8" x14ac:dyDescent="0.3">
      <c r="A86" s="29" t="s">
        <v>61</v>
      </c>
      <c r="B86" s="30" t="s">
        <v>98</v>
      </c>
    </row>
    <row r="88" spans="1:8" x14ac:dyDescent="0.3">
      <c r="A88" s="12" t="s">
        <v>24</v>
      </c>
    </row>
    <row r="89" spans="1:8" ht="43.2" x14ac:dyDescent="0.3">
      <c r="A89" s="14" t="s">
        <v>25</v>
      </c>
      <c r="B89" s="22" t="s">
        <v>26</v>
      </c>
      <c r="C89" s="35" t="s">
        <v>27</v>
      </c>
      <c r="D89" s="35" t="s">
        <v>28</v>
      </c>
      <c r="E89" s="36" t="s">
        <v>29</v>
      </c>
      <c r="F89" s="35" t="s">
        <v>30</v>
      </c>
      <c r="G89" s="37" t="s">
        <v>31</v>
      </c>
      <c r="H89" s="38" t="s">
        <v>32</v>
      </c>
    </row>
    <row r="90" spans="1:8" x14ac:dyDescent="0.3">
      <c r="A90" s="14" t="s">
        <v>62</v>
      </c>
      <c r="B90" s="22" t="s">
        <v>99</v>
      </c>
      <c r="C90" s="39"/>
      <c r="D90" s="39"/>
      <c r="E90" s="43"/>
      <c r="F90" s="39"/>
      <c r="G90" s="44"/>
      <c r="H90" s="42"/>
    </row>
    <row r="91" spans="1:8" ht="57.6" x14ac:dyDescent="0.3">
      <c r="A91" s="15" t="s">
        <v>63</v>
      </c>
      <c r="B91" s="23" t="s">
        <v>99</v>
      </c>
      <c r="C91" s="39">
        <v>500</v>
      </c>
      <c r="D91" s="39" t="s">
        <v>33</v>
      </c>
      <c r="E91" s="46">
        <v>12</v>
      </c>
      <c r="F91" s="39">
        <f>IF(ISBLANK(E91),"", PRODUCT(C91,E91))</f>
        <v>6000</v>
      </c>
      <c r="G91" s="47" t="s">
        <v>164</v>
      </c>
      <c r="H91" s="42"/>
    </row>
    <row r="92" spans="1:8" ht="118.5" customHeight="1" x14ac:dyDescent="0.3">
      <c r="A92" s="15" t="s">
        <v>64</v>
      </c>
      <c r="B92" s="23" t="s">
        <v>100</v>
      </c>
      <c r="C92" s="39"/>
      <c r="D92" s="39"/>
      <c r="E92" s="43"/>
      <c r="F92" s="39"/>
      <c r="G92" s="44"/>
      <c r="H92" s="48" t="s">
        <v>186</v>
      </c>
    </row>
    <row r="93" spans="1:8" ht="116.25" customHeight="1" x14ac:dyDescent="0.3">
      <c r="A93" s="15" t="s">
        <v>140</v>
      </c>
      <c r="B93" s="23" t="s">
        <v>101</v>
      </c>
      <c r="C93" s="39"/>
      <c r="D93" s="39"/>
      <c r="E93" s="43"/>
      <c r="F93" s="39"/>
      <c r="G93" s="44"/>
      <c r="H93" s="48" t="s">
        <v>187</v>
      </c>
    </row>
    <row r="94" spans="1:8" ht="57.6" x14ac:dyDescent="0.3">
      <c r="A94" s="15" t="s">
        <v>141</v>
      </c>
      <c r="B94" s="23" t="s">
        <v>102</v>
      </c>
      <c r="C94" s="39"/>
      <c r="D94" s="39"/>
      <c r="E94" s="43"/>
      <c r="F94" s="39"/>
      <c r="G94" s="44"/>
      <c r="H94" s="48" t="s">
        <v>188</v>
      </c>
    </row>
    <row r="95" spans="1:8" ht="43.2" x14ac:dyDescent="0.3">
      <c r="A95" s="15" t="s">
        <v>142</v>
      </c>
      <c r="B95" s="23" t="s">
        <v>103</v>
      </c>
      <c r="C95" s="39"/>
      <c r="D95" s="39"/>
      <c r="E95" s="43"/>
      <c r="F95" s="39"/>
      <c r="G95" s="44"/>
      <c r="H95" s="48" t="s">
        <v>189</v>
      </c>
    </row>
    <row r="96" spans="1:8" x14ac:dyDescent="0.3">
      <c r="E96" s="36" t="s">
        <v>34</v>
      </c>
      <c r="F96" s="35">
        <f>IF((COUNT(C91:C95)&lt;&gt;COUNT(F91:F95)),"", ROUND(SUM(F91:F95),2))</f>
        <v>6000</v>
      </c>
      <c r="G96" s="33" t="str">
        <f>IF((COUNT(C91:C95)&lt;&gt;COUNT(F91:F95)),"Neužpildytos visų objektų kainos", "")</f>
        <v/>
      </c>
    </row>
    <row r="97" spans="1:8" x14ac:dyDescent="0.3">
      <c r="C97" s="35" t="s">
        <v>35</v>
      </c>
      <c r="D97" s="45">
        <v>5</v>
      </c>
      <c r="E97" s="36" t="s">
        <v>36</v>
      </c>
      <c r="F97" s="35">
        <f>IF(OR(F96="",D97=""),"", ROUND(PRODUCT(D97,F96)/100,2))</f>
        <v>300</v>
      </c>
      <c r="G97" s="33" t="str">
        <f>IF(D97="", "Nurodykite taikomą PVM dydį", "")</f>
        <v/>
      </c>
    </row>
    <row r="98" spans="1:8" x14ac:dyDescent="0.3">
      <c r="E98" s="36" t="s">
        <v>37</v>
      </c>
      <c r="F98" s="35">
        <f>IF(ISBLANK(F97), "", ROUND(SUM(F96:F97),2))</f>
        <v>6300</v>
      </c>
    </row>
    <row r="103" spans="1:8" x14ac:dyDescent="0.3">
      <c r="A103" s="29" t="s">
        <v>65</v>
      </c>
      <c r="B103" s="30" t="s">
        <v>104</v>
      </c>
    </row>
    <row r="105" spans="1:8" x14ac:dyDescent="0.3">
      <c r="A105" s="12" t="s">
        <v>24</v>
      </c>
    </row>
    <row r="106" spans="1:8" ht="43.2" x14ac:dyDescent="0.3">
      <c r="A106" s="14" t="s">
        <v>25</v>
      </c>
      <c r="B106" s="22" t="s">
        <v>26</v>
      </c>
      <c r="C106" s="35" t="s">
        <v>27</v>
      </c>
      <c r="D106" s="35" t="s">
        <v>28</v>
      </c>
      <c r="E106" s="36" t="s">
        <v>29</v>
      </c>
      <c r="F106" s="35" t="s">
        <v>30</v>
      </c>
      <c r="G106" s="37" t="s">
        <v>31</v>
      </c>
      <c r="H106" s="38" t="s">
        <v>32</v>
      </c>
    </row>
    <row r="107" spans="1:8" x14ac:dyDescent="0.3">
      <c r="A107" s="14" t="s">
        <v>66</v>
      </c>
      <c r="B107" s="22" t="s">
        <v>105</v>
      </c>
      <c r="C107" s="39"/>
      <c r="D107" s="39"/>
      <c r="E107" s="43"/>
      <c r="F107" s="39"/>
      <c r="G107" s="44"/>
      <c r="H107" s="42"/>
    </row>
    <row r="108" spans="1:8" ht="43.2" x14ac:dyDescent="0.3">
      <c r="A108" s="15" t="s">
        <v>67</v>
      </c>
      <c r="B108" s="23" t="s">
        <v>105</v>
      </c>
      <c r="C108" s="39">
        <v>2500</v>
      </c>
      <c r="D108" s="39" t="s">
        <v>33</v>
      </c>
      <c r="E108" s="46">
        <v>4.55</v>
      </c>
      <c r="F108" s="39">
        <f>IF(ISBLANK(E108),"", PRODUCT(C108,E108))</f>
        <v>11375</v>
      </c>
      <c r="G108" s="47" t="s">
        <v>165</v>
      </c>
      <c r="H108" s="52" t="s">
        <v>170</v>
      </c>
    </row>
    <row r="109" spans="1:8" ht="28.8" x14ac:dyDescent="0.3">
      <c r="A109" s="15" t="s">
        <v>68</v>
      </c>
      <c r="B109" s="23" t="s">
        <v>106</v>
      </c>
      <c r="C109" s="39"/>
      <c r="D109" s="39"/>
      <c r="E109" s="43"/>
      <c r="F109" s="39"/>
      <c r="G109" s="44"/>
      <c r="H109" s="48" t="s">
        <v>190</v>
      </c>
    </row>
    <row r="110" spans="1:8" ht="43.2" x14ac:dyDescent="0.3">
      <c r="A110" s="15" t="s">
        <v>69</v>
      </c>
      <c r="B110" s="23" t="s">
        <v>107</v>
      </c>
      <c r="C110" s="39"/>
      <c r="D110" s="39"/>
      <c r="E110" s="43"/>
      <c r="F110" s="39"/>
      <c r="G110" s="44"/>
      <c r="H110" s="48" t="s">
        <v>191</v>
      </c>
    </row>
    <row r="111" spans="1:8" ht="43.2" x14ac:dyDescent="0.3">
      <c r="A111" s="15" t="s">
        <v>143</v>
      </c>
      <c r="B111" s="23" t="s">
        <v>108</v>
      </c>
      <c r="C111" s="39"/>
      <c r="D111" s="39"/>
      <c r="E111" s="43"/>
      <c r="F111" s="39"/>
      <c r="G111" s="44"/>
      <c r="H111" s="48" t="s">
        <v>192</v>
      </c>
    </row>
    <row r="112" spans="1:8" ht="60" customHeight="1" x14ac:dyDescent="0.3">
      <c r="A112" s="15" t="s">
        <v>144</v>
      </c>
      <c r="B112" s="23" t="s">
        <v>109</v>
      </c>
      <c r="C112" s="39"/>
      <c r="D112" s="39"/>
      <c r="E112" s="43"/>
      <c r="F112" s="39"/>
      <c r="G112" s="44"/>
      <c r="H112" s="48" t="s">
        <v>193</v>
      </c>
    </row>
    <row r="113" spans="1:8" ht="43.2" x14ac:dyDescent="0.3">
      <c r="A113" s="15" t="s">
        <v>145</v>
      </c>
      <c r="B113" s="23" t="s">
        <v>110</v>
      </c>
      <c r="C113" s="39"/>
      <c r="D113" s="39"/>
      <c r="E113" s="43"/>
      <c r="F113" s="39"/>
      <c r="G113" s="44"/>
      <c r="H113" s="48" t="s">
        <v>194</v>
      </c>
    </row>
    <row r="114" spans="1:8" ht="28.8" x14ac:dyDescent="0.3">
      <c r="A114" s="15" t="s">
        <v>146</v>
      </c>
      <c r="B114" s="23" t="s">
        <v>111</v>
      </c>
      <c r="C114" s="39"/>
      <c r="D114" s="39"/>
      <c r="E114" s="43"/>
      <c r="F114" s="39"/>
      <c r="G114" s="44"/>
      <c r="H114" s="48" t="s">
        <v>195</v>
      </c>
    </row>
    <row r="115" spans="1:8" ht="28.8" x14ac:dyDescent="0.3">
      <c r="A115" s="15" t="s">
        <v>147</v>
      </c>
      <c r="B115" s="23" t="s">
        <v>112</v>
      </c>
      <c r="C115" s="39"/>
      <c r="D115" s="39"/>
      <c r="E115" s="43"/>
      <c r="F115" s="39"/>
      <c r="G115" s="44"/>
      <c r="H115" s="48" t="s">
        <v>196</v>
      </c>
    </row>
    <row r="116" spans="1:8" x14ac:dyDescent="0.3">
      <c r="E116" s="36" t="s">
        <v>34</v>
      </c>
      <c r="F116" s="35">
        <f>IF((COUNT(C108:C115)&lt;&gt;COUNT(F108:F115)),"", ROUND(SUM(F108:F115),2))</f>
        <v>11375</v>
      </c>
      <c r="G116" s="33" t="str">
        <f>IF((COUNT(C108:C115)&lt;&gt;COUNT(F108:F115)),"Neužpildytos visų objektų kainos", "")</f>
        <v/>
      </c>
    </row>
    <row r="117" spans="1:8" x14ac:dyDescent="0.3">
      <c r="C117" s="35" t="s">
        <v>35</v>
      </c>
      <c r="D117" s="45">
        <v>5</v>
      </c>
      <c r="E117" s="36" t="s">
        <v>36</v>
      </c>
      <c r="F117" s="35">
        <f>IF(OR(F116="",D117=""),"", ROUND(PRODUCT(D117,F116)/100,2))</f>
        <v>568.75</v>
      </c>
      <c r="G117" s="33" t="str">
        <f>IF(D117="", "Nurodykite taikomą PVM dydį", "")</f>
        <v/>
      </c>
    </row>
    <row r="118" spans="1:8" x14ac:dyDescent="0.3">
      <c r="E118" s="36" t="s">
        <v>37</v>
      </c>
      <c r="F118" s="35">
        <f>IF(ISBLANK(F117), "", ROUND(SUM(F116:F117),2))</f>
        <v>11943.75</v>
      </c>
    </row>
    <row r="122" spans="1:8" x14ac:dyDescent="0.3">
      <c r="A122" s="29" t="s">
        <v>70</v>
      </c>
      <c r="B122" s="30" t="s">
        <v>113</v>
      </c>
    </row>
    <row r="124" spans="1:8" x14ac:dyDescent="0.3">
      <c r="A124" s="12" t="s">
        <v>24</v>
      </c>
    </row>
    <row r="125" spans="1:8" ht="43.2" x14ac:dyDescent="0.3">
      <c r="A125" s="14" t="s">
        <v>25</v>
      </c>
      <c r="B125" s="22" t="s">
        <v>26</v>
      </c>
      <c r="C125" s="35" t="s">
        <v>27</v>
      </c>
      <c r="D125" s="35" t="s">
        <v>28</v>
      </c>
      <c r="E125" s="36" t="s">
        <v>29</v>
      </c>
      <c r="F125" s="35" t="s">
        <v>30</v>
      </c>
      <c r="G125" s="37" t="s">
        <v>31</v>
      </c>
      <c r="H125" s="38" t="s">
        <v>32</v>
      </c>
    </row>
    <row r="126" spans="1:8" x14ac:dyDescent="0.3">
      <c r="A126" s="14" t="s">
        <v>71</v>
      </c>
      <c r="B126" s="22" t="s">
        <v>114</v>
      </c>
      <c r="C126" s="39"/>
      <c r="D126" s="39"/>
      <c r="E126" s="43"/>
      <c r="F126" s="39"/>
      <c r="G126" s="44"/>
      <c r="H126" s="42"/>
    </row>
    <row r="127" spans="1:8" ht="43.2" x14ac:dyDescent="0.3">
      <c r="A127" s="15" t="s">
        <v>72</v>
      </c>
      <c r="B127" s="23" t="s">
        <v>114</v>
      </c>
      <c r="C127" s="39">
        <v>1000</v>
      </c>
      <c r="D127" s="39" t="s">
        <v>33</v>
      </c>
      <c r="E127" s="46">
        <v>4.55</v>
      </c>
      <c r="F127" s="39">
        <f>IF(ISBLANK(E127),"", PRODUCT(C127,E127))</f>
        <v>4550</v>
      </c>
      <c r="G127" s="47" t="s">
        <v>166</v>
      </c>
      <c r="H127" s="42"/>
    </row>
    <row r="128" spans="1:8" ht="28.8" x14ac:dyDescent="0.3">
      <c r="A128" s="15" t="s">
        <v>73</v>
      </c>
      <c r="B128" s="23" t="s">
        <v>106</v>
      </c>
      <c r="C128" s="39"/>
      <c r="D128" s="39"/>
      <c r="E128" s="43"/>
      <c r="F128" s="39"/>
      <c r="G128" s="44"/>
      <c r="H128" s="48" t="s">
        <v>190</v>
      </c>
    </row>
    <row r="129" spans="1:8" ht="43.2" x14ac:dyDescent="0.3">
      <c r="A129" s="15" t="s">
        <v>74</v>
      </c>
      <c r="B129" s="23" t="s">
        <v>107</v>
      </c>
      <c r="C129" s="39"/>
      <c r="D129" s="39"/>
      <c r="E129" s="43"/>
      <c r="F129" s="39"/>
      <c r="G129" s="44"/>
      <c r="H129" s="48" t="s">
        <v>191</v>
      </c>
    </row>
    <row r="130" spans="1:8" ht="43.2" x14ac:dyDescent="0.3">
      <c r="A130" s="15" t="s">
        <v>75</v>
      </c>
      <c r="B130" s="23" t="s">
        <v>108</v>
      </c>
      <c r="C130" s="39"/>
      <c r="D130" s="39"/>
      <c r="E130" s="43"/>
      <c r="F130" s="39"/>
      <c r="G130" s="44"/>
      <c r="H130" s="48" t="s">
        <v>192</v>
      </c>
    </row>
    <row r="131" spans="1:8" ht="66" customHeight="1" x14ac:dyDescent="0.3">
      <c r="A131" s="15" t="s">
        <v>76</v>
      </c>
      <c r="B131" s="23" t="s">
        <v>109</v>
      </c>
      <c r="C131" s="39"/>
      <c r="D131" s="39"/>
      <c r="E131" s="43"/>
      <c r="F131" s="39"/>
      <c r="G131" s="44"/>
      <c r="H131" s="48" t="s">
        <v>193</v>
      </c>
    </row>
    <row r="132" spans="1:8" ht="43.2" x14ac:dyDescent="0.3">
      <c r="A132" s="15" t="s">
        <v>148</v>
      </c>
      <c r="B132" s="23" t="s">
        <v>110</v>
      </c>
      <c r="C132" s="39"/>
      <c r="D132" s="39"/>
      <c r="E132" s="43"/>
      <c r="F132" s="39"/>
      <c r="G132" s="44"/>
      <c r="H132" s="48" t="s">
        <v>194</v>
      </c>
    </row>
    <row r="133" spans="1:8" ht="28.8" x14ac:dyDescent="0.3">
      <c r="A133" s="15" t="s">
        <v>149</v>
      </c>
      <c r="B133" s="23" t="s">
        <v>115</v>
      </c>
      <c r="C133" s="39"/>
      <c r="D133" s="39"/>
      <c r="E133" s="43"/>
      <c r="F133" s="39"/>
      <c r="G133" s="44"/>
      <c r="H133" s="48" t="s">
        <v>197</v>
      </c>
    </row>
    <row r="134" spans="1:8" ht="28.8" x14ac:dyDescent="0.3">
      <c r="A134" s="15" t="s">
        <v>150</v>
      </c>
      <c r="B134" s="23" t="s">
        <v>116</v>
      </c>
      <c r="C134" s="39"/>
      <c r="D134" s="39"/>
      <c r="E134" s="43"/>
      <c r="F134" s="39"/>
      <c r="G134" s="44"/>
      <c r="H134" s="48" t="s">
        <v>198</v>
      </c>
    </row>
    <row r="135" spans="1:8" x14ac:dyDescent="0.3">
      <c r="E135" s="36" t="s">
        <v>34</v>
      </c>
      <c r="F135" s="35">
        <f>IF((COUNT(C127:C134)&lt;&gt;COUNT(F127:F134)),"", ROUND(SUM(F127:F134),2))</f>
        <v>4550</v>
      </c>
      <c r="G135" s="33" t="str">
        <f>IF((COUNT(C127:C134)&lt;&gt;COUNT(F127:F134)),"Neužpildytos visų objektų kainos", "")</f>
        <v/>
      </c>
    </row>
    <row r="136" spans="1:8" x14ac:dyDescent="0.3">
      <c r="C136" s="35" t="s">
        <v>35</v>
      </c>
      <c r="D136" s="45">
        <v>5</v>
      </c>
      <c r="E136" s="36" t="s">
        <v>36</v>
      </c>
      <c r="F136" s="35">
        <f>IF(OR(F135="",D136=""),"", ROUND(PRODUCT(D136,F135)/100,2))</f>
        <v>227.5</v>
      </c>
      <c r="G136" s="33" t="str">
        <f>IF(D136="", "Nurodykite taikomą PVM dydį", "")</f>
        <v/>
      </c>
    </row>
    <row r="137" spans="1:8" x14ac:dyDescent="0.3">
      <c r="E137" s="36" t="s">
        <v>37</v>
      </c>
      <c r="F137" s="35">
        <f>IF(ISBLANK(F136), "", ROUND(SUM(F135:F136),2))</f>
        <v>4777.5</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1"/>
  <sheetViews>
    <sheetView workbookViewId="0">
      <selection activeCell="B23" sqref="B23:G23"/>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68" t="s">
        <v>117</v>
      </c>
      <c r="B2" s="53"/>
      <c r="C2" s="53"/>
      <c r="D2" s="53"/>
      <c r="E2" s="53"/>
      <c r="F2" s="53"/>
      <c r="G2" s="53"/>
      <c r="H2" s="53"/>
      <c r="I2" s="53"/>
      <c r="J2" s="53"/>
      <c r="K2" s="53"/>
    </row>
    <row r="3" spans="1:11" x14ac:dyDescent="0.3">
      <c r="A3" s="53"/>
      <c r="B3" s="53"/>
      <c r="C3" s="53"/>
      <c r="D3" s="53"/>
      <c r="E3" s="53"/>
      <c r="F3" s="53"/>
      <c r="G3" s="53"/>
      <c r="H3" s="53"/>
      <c r="I3" s="53"/>
      <c r="J3" s="53"/>
      <c r="K3" s="53"/>
    </row>
    <row r="4" spans="1:11" ht="15.9" customHeight="1" thickBot="1" x14ac:dyDescent="0.35">
      <c r="A4" s="6"/>
      <c r="B4" s="6"/>
      <c r="C4" s="6"/>
      <c r="D4" s="6"/>
      <c r="E4" s="6"/>
      <c r="F4" s="6"/>
      <c r="G4" s="6"/>
      <c r="H4" s="6"/>
      <c r="I4" s="6"/>
      <c r="J4" s="6"/>
    </row>
    <row r="5" spans="1:11" ht="48" customHeight="1" x14ac:dyDescent="0.3">
      <c r="A5" s="82" t="s">
        <v>118</v>
      </c>
      <c r="B5" s="76"/>
      <c r="C5" s="74" t="s">
        <v>119</v>
      </c>
      <c r="D5" s="75"/>
      <c r="E5" s="76"/>
      <c r="F5" s="74" t="s">
        <v>120</v>
      </c>
      <c r="G5" s="75"/>
      <c r="H5" s="76"/>
      <c r="I5" s="74" t="s">
        <v>121</v>
      </c>
      <c r="J5" s="76"/>
      <c r="K5" s="8" t="s">
        <v>122</v>
      </c>
    </row>
    <row r="6" spans="1:11" ht="48.9" customHeight="1" x14ac:dyDescent="0.3">
      <c r="A6" s="69" t="s">
        <v>160</v>
      </c>
      <c r="B6" s="58"/>
      <c r="C6" s="77" t="s">
        <v>160</v>
      </c>
      <c r="D6" s="71"/>
      <c r="E6" s="58"/>
      <c r="F6" s="77" t="s">
        <v>160</v>
      </c>
      <c r="G6" s="71"/>
      <c r="H6" s="58"/>
      <c r="I6" s="77" t="s">
        <v>160</v>
      </c>
      <c r="J6" s="58"/>
      <c r="K6" s="16" t="s">
        <v>160</v>
      </c>
    </row>
    <row r="7" spans="1:11" ht="48.9" customHeight="1" x14ac:dyDescent="0.3">
      <c r="A7" s="69"/>
      <c r="B7" s="58"/>
      <c r="C7" s="77"/>
      <c r="D7" s="71"/>
      <c r="E7" s="58"/>
      <c r="F7" s="77"/>
      <c r="G7" s="71"/>
      <c r="H7" s="58"/>
      <c r="I7" s="77"/>
      <c r="J7" s="58"/>
      <c r="K7" s="16"/>
    </row>
    <row r="8" spans="1:11" ht="18.899999999999999" customHeight="1" x14ac:dyDescent="0.3">
      <c r="A8" s="9"/>
      <c r="B8" s="9"/>
      <c r="C8" s="9"/>
      <c r="D8" s="9"/>
      <c r="E8" s="9"/>
      <c r="F8" s="9"/>
      <c r="G8" s="9"/>
      <c r="H8" s="9"/>
      <c r="I8" s="9"/>
      <c r="J8" s="9"/>
      <c r="K8" s="10"/>
    </row>
    <row r="9" spans="1:11" ht="48.9" customHeight="1" x14ac:dyDescent="0.3">
      <c r="A9" s="88" t="s">
        <v>123</v>
      </c>
      <c r="B9" s="53"/>
      <c r="C9" s="53"/>
      <c r="D9" s="53"/>
      <c r="E9" s="53"/>
      <c r="F9" s="53"/>
      <c r="G9" s="53"/>
      <c r="H9" s="53"/>
      <c r="I9" s="53"/>
      <c r="J9" s="53"/>
      <c r="K9" s="53"/>
    </row>
    <row r="10" spans="1:11" ht="15.9" customHeight="1" thickBot="1" x14ac:dyDescent="0.35">
      <c r="A10" s="9"/>
      <c r="B10" s="9"/>
      <c r="C10" s="9"/>
      <c r="D10" s="9"/>
      <c r="E10" s="9"/>
      <c r="F10" s="9"/>
      <c r="G10" s="9"/>
      <c r="H10" s="9"/>
      <c r="I10" s="9"/>
      <c r="J10" s="9"/>
      <c r="K10" s="10"/>
    </row>
    <row r="11" spans="1:11" ht="48.9" customHeight="1" x14ac:dyDescent="0.3">
      <c r="A11" s="82" t="s">
        <v>26</v>
      </c>
      <c r="B11" s="76"/>
      <c r="C11" s="74" t="s">
        <v>119</v>
      </c>
      <c r="D11" s="75"/>
      <c r="E11" s="76"/>
      <c r="F11" s="74" t="s">
        <v>124</v>
      </c>
      <c r="G11" s="75"/>
      <c r="H11" s="76"/>
      <c r="I11" s="89" t="s">
        <v>121</v>
      </c>
      <c r="J11" s="81"/>
      <c r="K11" s="10"/>
    </row>
    <row r="12" spans="1:11" ht="48.9" customHeight="1" x14ac:dyDescent="0.3">
      <c r="A12" s="69" t="s">
        <v>160</v>
      </c>
      <c r="B12" s="58"/>
      <c r="C12" s="77" t="s">
        <v>160</v>
      </c>
      <c r="D12" s="71"/>
      <c r="E12" s="58"/>
      <c r="F12" s="77" t="s">
        <v>160</v>
      </c>
      <c r="G12" s="71"/>
      <c r="H12" s="58"/>
      <c r="I12" s="86" t="s">
        <v>160</v>
      </c>
      <c r="J12" s="73"/>
      <c r="K12" s="10"/>
    </row>
    <row r="13" spans="1:11" ht="48.9" customHeight="1" x14ac:dyDescent="0.3">
      <c r="A13" s="69"/>
      <c r="B13" s="58"/>
      <c r="C13" s="77"/>
      <c r="D13" s="71"/>
      <c r="E13" s="58"/>
      <c r="F13" s="77"/>
      <c r="G13" s="71"/>
      <c r="H13" s="58"/>
      <c r="I13" s="86"/>
      <c r="J13" s="73"/>
      <c r="K13" s="10"/>
    </row>
    <row r="15" spans="1:11" ht="33" customHeight="1" x14ac:dyDescent="0.3">
      <c r="A15" s="85"/>
      <c r="B15" s="53"/>
      <c r="C15" s="53"/>
      <c r="D15" s="53"/>
      <c r="E15" s="53"/>
      <c r="F15" s="53"/>
      <c r="G15" s="53"/>
      <c r="H15" s="53"/>
      <c r="I15" s="53"/>
      <c r="J15" s="53"/>
    </row>
    <row r="17" spans="1:10" ht="15.9" customHeight="1" x14ac:dyDescent="0.3">
      <c r="A17" s="84" t="s">
        <v>125</v>
      </c>
      <c r="B17" s="53"/>
      <c r="C17" s="53"/>
      <c r="D17" s="53"/>
      <c r="E17" s="53"/>
      <c r="F17" s="53"/>
      <c r="G17" s="53"/>
      <c r="H17" s="53"/>
      <c r="I17" s="53"/>
      <c r="J17" s="53"/>
    </row>
    <row r="18" spans="1:10" ht="15.9" customHeight="1" thickBot="1" x14ac:dyDescent="0.35"/>
    <row r="19" spans="1:10" ht="15.9" customHeight="1" x14ac:dyDescent="0.3">
      <c r="A19" s="7" t="s">
        <v>25</v>
      </c>
      <c r="B19" s="79" t="s">
        <v>126</v>
      </c>
      <c r="C19" s="75"/>
      <c r="D19" s="75"/>
      <c r="E19" s="75"/>
      <c r="F19" s="75"/>
      <c r="G19" s="76"/>
      <c r="H19" s="80" t="s">
        <v>127</v>
      </c>
      <c r="I19" s="75"/>
      <c r="J19" s="81"/>
    </row>
    <row r="20" spans="1:10" ht="48" customHeight="1" x14ac:dyDescent="0.3">
      <c r="A20" s="17" t="s">
        <v>128</v>
      </c>
      <c r="B20" s="70" t="s">
        <v>129</v>
      </c>
      <c r="C20" s="71"/>
      <c r="D20" s="71"/>
      <c r="E20" s="71"/>
      <c r="F20" s="71"/>
      <c r="G20" s="58"/>
      <c r="H20" s="72" t="s">
        <v>203</v>
      </c>
      <c r="I20" s="71"/>
      <c r="J20" s="73"/>
    </row>
    <row r="21" spans="1:10" ht="48" customHeight="1" x14ac:dyDescent="0.3">
      <c r="A21" s="17" t="s">
        <v>130</v>
      </c>
      <c r="B21" s="70" t="s">
        <v>131</v>
      </c>
      <c r="C21" s="71"/>
      <c r="D21" s="71"/>
      <c r="E21" s="71"/>
      <c r="F21" s="71"/>
      <c r="G21" s="58"/>
      <c r="H21" s="72" t="s">
        <v>204</v>
      </c>
      <c r="I21" s="71"/>
      <c r="J21" s="73"/>
    </row>
    <row r="22" spans="1:10" ht="48" customHeight="1" x14ac:dyDescent="0.3">
      <c r="A22" s="17" t="s">
        <v>132</v>
      </c>
      <c r="B22" s="70" t="s">
        <v>133</v>
      </c>
      <c r="C22" s="71"/>
      <c r="D22" s="71"/>
      <c r="E22" s="71"/>
      <c r="F22" s="71"/>
      <c r="G22" s="58"/>
      <c r="H22" s="72" t="s">
        <v>203</v>
      </c>
      <c r="I22" s="71"/>
      <c r="J22" s="73"/>
    </row>
    <row r="23" spans="1:10" ht="48" customHeight="1" x14ac:dyDescent="0.3">
      <c r="A23" s="18">
        <v>4</v>
      </c>
      <c r="B23" s="78" t="s">
        <v>199</v>
      </c>
      <c r="C23" s="71"/>
      <c r="D23" s="71"/>
      <c r="E23" s="71"/>
      <c r="F23" s="71"/>
      <c r="G23" s="58"/>
      <c r="H23" s="72" t="s">
        <v>205</v>
      </c>
      <c r="I23" s="71"/>
      <c r="J23" s="73"/>
    </row>
    <row r="24" spans="1:10" ht="48" customHeight="1" x14ac:dyDescent="0.3">
      <c r="A24" s="18">
        <v>5</v>
      </c>
      <c r="B24" s="78" t="s">
        <v>200</v>
      </c>
      <c r="C24" s="71"/>
      <c r="D24" s="71"/>
      <c r="E24" s="71"/>
      <c r="F24" s="71"/>
      <c r="G24" s="58"/>
      <c r="H24" s="72" t="s">
        <v>204</v>
      </c>
      <c r="I24" s="71"/>
      <c r="J24" s="73"/>
    </row>
    <row r="25" spans="1:10" ht="48" customHeight="1" x14ac:dyDescent="0.3">
      <c r="A25" s="18">
        <v>6</v>
      </c>
      <c r="B25" s="78" t="s">
        <v>201</v>
      </c>
      <c r="C25" s="71"/>
      <c r="D25" s="71"/>
      <c r="E25" s="71"/>
      <c r="F25" s="71"/>
      <c r="G25" s="58"/>
      <c r="H25" s="72" t="s">
        <v>204</v>
      </c>
      <c r="I25" s="71"/>
      <c r="J25" s="73"/>
    </row>
    <row r="26" spans="1:10" ht="48" customHeight="1" x14ac:dyDescent="0.3">
      <c r="A26" s="18">
        <v>7</v>
      </c>
      <c r="B26" s="78" t="s">
        <v>202</v>
      </c>
      <c r="C26" s="71"/>
      <c r="D26" s="71"/>
      <c r="E26" s="71"/>
      <c r="F26" s="71"/>
      <c r="G26" s="58"/>
      <c r="H26" s="72" t="s">
        <v>204</v>
      </c>
      <c r="I26" s="71"/>
      <c r="J26" s="73"/>
    </row>
    <row r="27" spans="1:10" ht="48" customHeight="1" x14ac:dyDescent="0.3">
      <c r="A27" s="18"/>
      <c r="B27" s="78"/>
      <c r="C27" s="71"/>
      <c r="D27" s="71"/>
      <c r="E27" s="71"/>
      <c r="F27" s="71"/>
      <c r="G27" s="58"/>
      <c r="H27" s="72"/>
      <c r="I27" s="71"/>
      <c r="J27" s="73"/>
    </row>
    <row r="29" spans="1:10" ht="102" customHeight="1" x14ac:dyDescent="0.3">
      <c r="A29" s="85" t="s">
        <v>134</v>
      </c>
      <c r="B29" s="53"/>
      <c r="C29" s="53"/>
      <c r="D29" s="53"/>
      <c r="E29" s="53"/>
      <c r="F29" s="53"/>
      <c r="G29" s="53"/>
      <c r="H29" s="53"/>
      <c r="I29" s="53"/>
      <c r="J29" s="53"/>
    </row>
    <row r="32" spans="1:10" x14ac:dyDescent="0.3">
      <c r="A32" s="87" t="s">
        <v>135</v>
      </c>
      <c r="B32" s="53"/>
      <c r="C32" s="53"/>
      <c r="D32" s="53"/>
      <c r="E32" s="83" t="s">
        <v>161</v>
      </c>
      <c r="F32" s="53"/>
      <c r="G32" s="53"/>
      <c r="H32" s="53"/>
      <c r="I32" s="53"/>
      <c r="J32" s="53"/>
    </row>
    <row r="34" spans="1:10" x14ac:dyDescent="0.3">
      <c r="A34" s="87" t="s">
        <v>136</v>
      </c>
      <c r="B34" s="53"/>
      <c r="C34" s="53"/>
      <c r="D34" s="53"/>
      <c r="E34" s="83" t="s">
        <v>162</v>
      </c>
      <c r="F34" s="53"/>
      <c r="G34" s="53"/>
      <c r="H34" s="53"/>
      <c r="I34" s="53"/>
      <c r="J34" s="53"/>
    </row>
    <row r="81" spans="1:1" ht="15.6" x14ac:dyDescent="0.3">
      <c r="A81" t="s">
        <v>137</v>
      </c>
    </row>
  </sheetData>
  <sheetProtection algorithmName="SHA-512" hashValue="5sm8xxTi6jCb5/4chF4oJnfB7WTr7GbVs0DNkMEaqcdyv7eqvsw8+a0zJaUhVpX+xpv/Ol9mzR8J2NKptgVtsw==" saltValue="h6JjMnRpK/dos+6YUVAwpA==" spinCount="100000" sheet="1"/>
  <mergeCells count="51">
    <mergeCell ref="A32:D32"/>
    <mergeCell ref="C7:E7"/>
    <mergeCell ref="B20:G20"/>
    <mergeCell ref="A9:K9"/>
    <mergeCell ref="H22:J22"/>
    <mergeCell ref="I12:J12"/>
    <mergeCell ref="A11:B11"/>
    <mergeCell ref="H24:J24"/>
    <mergeCell ref="F7:H7"/>
    <mergeCell ref="F13:H13"/>
    <mergeCell ref="E32:J32"/>
    <mergeCell ref="C12:E12"/>
    <mergeCell ref="B23:G23"/>
    <mergeCell ref="I11:J11"/>
    <mergeCell ref="C13:E13"/>
    <mergeCell ref="A7:B7"/>
    <mergeCell ref="E34:J34"/>
    <mergeCell ref="C6:E6"/>
    <mergeCell ref="F6:H6"/>
    <mergeCell ref="B27:G27"/>
    <mergeCell ref="H23:J23"/>
    <mergeCell ref="A17:J17"/>
    <mergeCell ref="F12:H12"/>
    <mergeCell ref="B26:G26"/>
    <mergeCell ref="H20:J20"/>
    <mergeCell ref="A29:J29"/>
    <mergeCell ref="B22:G22"/>
    <mergeCell ref="B24:G24"/>
    <mergeCell ref="I13:J13"/>
    <mergeCell ref="A13:B13"/>
    <mergeCell ref="A34:D34"/>
    <mergeCell ref="A15:J15"/>
    <mergeCell ref="H27:J27"/>
    <mergeCell ref="A12:B12"/>
    <mergeCell ref="F11:H11"/>
    <mergeCell ref="C5:E5"/>
    <mergeCell ref="H25:J25"/>
    <mergeCell ref="I7:J7"/>
    <mergeCell ref="H26:J26"/>
    <mergeCell ref="B25:G25"/>
    <mergeCell ref="B19:G19"/>
    <mergeCell ref="H19:J19"/>
    <mergeCell ref="F5:H5"/>
    <mergeCell ref="I6:J6"/>
    <mergeCell ref="A5:B5"/>
    <mergeCell ref="A2:K3"/>
    <mergeCell ref="A6:B6"/>
    <mergeCell ref="B21:G21"/>
    <mergeCell ref="H21:J21"/>
    <mergeCell ref="C11:E11"/>
    <mergeCell ref="I5:J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2025-05-24T09:17:11Z</dcterms:modified>
</cp:coreProperties>
</file>