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2844_Vienkartinės priemonės radiologijai 50 dalių\Sutartys viešinimui\1 Baltic Medical\"/>
    </mc:Choice>
  </mc:AlternateContent>
  <xr:revisionPtr revIDLastSave="0" documentId="13_ncr:1_{914EB402-A7A6-45AB-A35E-0EA7C6F30FA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251" i="1" l="1"/>
  <c r="F243" i="1"/>
  <c r="F250" i="1" s="1"/>
  <c r="F251" i="1" s="1"/>
  <c r="F252" i="1" s="1"/>
  <c r="G233" i="1"/>
  <c r="F224" i="1"/>
  <c r="F232" i="1" s="1"/>
  <c r="F233" i="1" s="1"/>
  <c r="F234" i="1" s="1"/>
  <c r="G212" i="1"/>
  <c r="F191" i="1"/>
  <c r="F211" i="1" s="1"/>
  <c r="F212" i="1" s="1"/>
  <c r="F213" i="1" s="1"/>
  <c r="G181" i="1"/>
  <c r="F170" i="1"/>
  <c r="F180" i="1" s="1"/>
  <c r="F181" i="1" s="1"/>
  <c r="F182" i="1" s="1"/>
  <c r="G160" i="1"/>
  <c r="F141" i="1"/>
  <c r="F159" i="1" s="1"/>
  <c r="F160" i="1" s="1"/>
  <c r="F161" i="1" s="1"/>
  <c r="G129" i="1"/>
  <c r="F111" i="1"/>
  <c r="F128" i="1" s="1"/>
  <c r="F129" i="1" s="1"/>
  <c r="F130" i="1" s="1"/>
  <c r="G102" i="1"/>
  <c r="F85" i="1"/>
  <c r="F101" i="1" s="1"/>
  <c r="F102" i="1" s="1"/>
  <c r="F103" i="1" s="1"/>
  <c r="G75" i="1"/>
  <c r="F59" i="1"/>
  <c r="F74" i="1" s="1"/>
  <c r="F75" i="1" s="1"/>
  <c r="F76" i="1" s="1"/>
  <c r="G51" i="1"/>
  <c r="F37" i="1"/>
  <c r="F50" i="1" s="1"/>
  <c r="F51" i="1" s="1"/>
  <c r="F52" i="1" s="1"/>
  <c r="G21" i="1"/>
  <c r="G180" i="1" l="1"/>
  <c r="G101" i="1"/>
  <c r="G50" i="1"/>
  <c r="G232" i="1"/>
  <c r="G159" i="1"/>
  <c r="G74" i="1"/>
  <c r="G128" i="1"/>
  <c r="G211" i="1"/>
  <c r="G250" i="1"/>
</calcChain>
</file>

<file path=xl/sharedStrings.xml><?xml version="1.0" encoding="utf-8"?>
<sst xmlns="http://schemas.openxmlformats.org/spreadsheetml/2006/main" count="618" uniqueCount="356">
  <si>
    <t>PIRKIMO SĄLYGŲ PRIEDAS "PASIŪLYMO FORMA"</t>
  </si>
  <si>
    <t>VIENKARTINĖS RADIOLOGINĖS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</si>
  <si>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</si>
  <si>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</si>
  <si>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</si>
  <si>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</si>
  <si>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</si>
  <si>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</si>
  <si>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</si>
  <si>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</si>
  <si>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</si>
  <si>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</si>
  <si>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</si>
  <si>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</si>
  <si>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</si>
  <si>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</si>
  <si>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</si>
  <si>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</si>
  <si>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</si>
  <si>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</si>
  <si>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</si>
  <si>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</si>
  <si>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</si>
  <si>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</si>
  <si>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</si>
  <si>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</si>
  <si>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</si>
  <si>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</si>
  <si>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</si>
  <si>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</si>
  <si>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</si>
  <si>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</si>
  <si>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</si>
  <si>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</si>
  <si>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Konkreti siūlomo parametro reikšmė, prekės kodas kataloge</t>
  </si>
  <si>
    <t>Dokumento, kuriame yra nurodyta parametro reikšmė, pavadinimas ir puslapio Nr.</t>
  </si>
  <si>
    <t>Suma be PVM</t>
  </si>
  <si>
    <t>Taikomas PVM dydis (%)</t>
  </si>
  <si>
    <t>PVM suma</t>
  </si>
  <si>
    <t>Suma su PVM</t>
  </si>
  <si>
    <t>Vnt</t>
  </si>
  <si>
    <t>Įvedimo sistema OTW.</t>
  </si>
  <si>
    <t>12. DALIS</t>
  </si>
  <si>
    <t>PAKLITAKSELIU DENGTAS BALIONAS 0,014 VIELAI</t>
  </si>
  <si>
    <t>12.</t>
  </si>
  <si>
    <t>paklitakseliu dengtas balionas 0,014 vielai</t>
  </si>
  <si>
    <t>12.1.</t>
  </si>
  <si>
    <t>12.1.1.</t>
  </si>
  <si>
    <t>OTW tipo</t>
  </si>
  <si>
    <t>12.1.2.</t>
  </si>
  <si>
    <t>Naudojamas kateterio ilgis: 100 cm ir 150 cm</t>
  </si>
  <si>
    <t>12.1.3.</t>
  </si>
  <si>
    <t>Rekomenduojama kreipiamoji viela: 0,014”</t>
  </si>
  <si>
    <t>12.1.4.</t>
  </si>
  <si>
    <t>Visi dydžiai pritaikyti 4F introdiuseriui</t>
  </si>
  <si>
    <t>12.1.5.</t>
  </si>
  <si>
    <t>Galiuko profilis: 0,017”</t>
  </si>
  <si>
    <t>12.1.6.</t>
  </si>
  <si>
    <t>Kirtimo profilis: nuo 0,026" iki 0,042"</t>
  </si>
  <si>
    <t>12.1.7.</t>
  </si>
  <si>
    <t>Nominalus slėgis: 7 atm</t>
  </si>
  <si>
    <t>12.1.8.</t>
  </si>
  <si>
    <t>RBP: 16 atm</t>
  </si>
  <si>
    <t>12.1.9.</t>
  </si>
  <si>
    <t>ABP: 22 atm</t>
  </si>
  <si>
    <t>12.1.10.</t>
  </si>
  <si>
    <t>Patentuota dengimo technologija TransferTech</t>
  </si>
  <si>
    <t>12.1.11.</t>
  </si>
  <si>
    <t>Baliono skersmuo: 1,50; 2,00; 2,50; 3,00; 3,50; 4;00 mm.</t>
  </si>
  <si>
    <t>12.1.12.</t>
  </si>
  <si>
    <t>Baliono ilgis: 40; 60; 80; 120; 150; 200 mm.</t>
  </si>
  <si>
    <t>Suderinamas su 4F introdiuseriu</t>
  </si>
  <si>
    <t>17. DALIS</t>
  </si>
  <si>
    <t>PERIFERINIAI KRAUJAGYSLIŲ STENTAI SAVAIME BESIPLEČIANTYS</t>
  </si>
  <si>
    <t>17.</t>
  </si>
  <si>
    <t>Periferiniai kraujagyslių stentai savaime besiplečiantys</t>
  </si>
  <si>
    <t>17.1.</t>
  </si>
  <si>
    <t>17.1.1.</t>
  </si>
  <si>
    <t>Kateteris OTW tipo.</t>
  </si>
  <si>
    <t>17.1.2.</t>
  </si>
  <si>
    <t>Viela pravedėjas 0.018".</t>
  </si>
  <si>
    <t>17.1.3.</t>
  </si>
  <si>
    <t>Stento medžiaga: Nitinolis.</t>
  </si>
  <si>
    <t>17.1.4.</t>
  </si>
  <si>
    <t>Peak-to-valley akučių dizainas ir S-articulating susijungimo sijos.</t>
  </si>
  <si>
    <t>17.1.5.</t>
  </si>
  <si>
    <t>Gijų storis 140 µm.</t>
  </si>
  <si>
    <t>17.1.6.</t>
  </si>
  <si>
    <t>Gijų plotis 85 µm.</t>
  </si>
  <si>
    <t>17.1.7.</t>
  </si>
  <si>
    <t>Stentas padengtas proBIO (Amorphous Silicone Carbide).</t>
  </si>
  <si>
    <t>17.1.8.</t>
  </si>
  <si>
    <t>Stento žymekliai: 6 auksiniai žymekliai kiekviename gale.</t>
  </si>
  <si>
    <t>17.1.9.</t>
  </si>
  <si>
    <t>Stento diametrai 4; 5; 6; 7 mm.</t>
  </si>
  <si>
    <t>17.1.10.</t>
  </si>
  <si>
    <t>Stento ilgiai 20; 30; 40; 60; 80; 100; 120; 150; 170; 200 mm.</t>
  </si>
  <si>
    <t>17.1.11.</t>
  </si>
  <si>
    <t>Introdiuseris 4F.</t>
  </si>
  <si>
    <t>17.1.12.</t>
  </si>
  <si>
    <t>Lengvesnis ir sklandesnis stento atidarymas.</t>
  </si>
  <si>
    <t>17.1.13.</t>
  </si>
  <si>
    <t>Šaftas 4F, hidrofobinis padengimas, triašis</t>
  </si>
  <si>
    <t>17.1.14.</t>
  </si>
  <si>
    <t>Kateterio ilgis 90 cm ir 135 cm.</t>
  </si>
  <si>
    <t>18. DALIS</t>
  </si>
  <si>
    <t>18.</t>
  </si>
  <si>
    <t>18.1.</t>
  </si>
  <si>
    <t>18.1.1.</t>
  </si>
  <si>
    <t>Kateteris OTW.</t>
  </si>
  <si>
    <t>18.1.2.</t>
  </si>
  <si>
    <t>Viela pravedėjas 0.035".</t>
  </si>
  <si>
    <t>18.1.3.</t>
  </si>
  <si>
    <t>Stento medžaga: nitinolis.</t>
  </si>
  <si>
    <t>18.1.4.</t>
  </si>
  <si>
    <t>Peak-to-valley gardelių dizainas.</t>
  </si>
  <si>
    <t>18.1.5.</t>
  </si>
  <si>
    <t>18.1.6.</t>
  </si>
  <si>
    <t>18.1.7.</t>
  </si>
  <si>
    <t>18.1.8.</t>
  </si>
  <si>
    <t>Sento žymekliai: 6 auksiniai žymekliai kiekviename gale.</t>
  </si>
  <si>
    <t>18.1.9.</t>
  </si>
  <si>
    <t>Stento diametrai 5; 6; 7 mm.</t>
  </si>
  <si>
    <t>18.1.10.</t>
  </si>
  <si>
    <t>Stento ilgiai 30; 40; 60; 80, 100; 120; 150, 170; 200 mm</t>
  </si>
  <si>
    <t>18.1.11.</t>
  </si>
  <si>
    <t>Introdiuseris 6F.</t>
  </si>
  <si>
    <t>18.1.12.</t>
  </si>
  <si>
    <t>Proksimalus šaftas 6F, hidrofobinis padengimas.</t>
  </si>
  <si>
    <t>18.1.13.</t>
  </si>
  <si>
    <t>„Tri-axial“ įvedimo sistema.</t>
  </si>
  <si>
    <t>18.1.14.</t>
  </si>
  <si>
    <t>„Vienos rankos“ išvedimo sistema.</t>
  </si>
  <si>
    <t>18.1.15.</t>
  </si>
  <si>
    <t>21. DALIS</t>
  </si>
  <si>
    <t>BALIONU IŠPLEČIAMAS KOBALTO-CHROMO RENALINIŲ ARTERIJŲ STENTAS</t>
  </si>
  <si>
    <t>21.</t>
  </si>
  <si>
    <t>Balionu išplečiamas kobalto-chromo renalinių arterijų stentas</t>
  </si>
  <si>
    <t>21.1.</t>
  </si>
  <si>
    <t>21.1.1.</t>
  </si>
  <si>
    <t>Stento medžiaga: kobaltas – chromas (L605).</t>
  </si>
  <si>
    <t>21.1.2.</t>
  </si>
  <si>
    <t>„Double helix“ dizainas.</t>
  </si>
  <si>
    <t>21.1.3.</t>
  </si>
  <si>
    <t>Gijų storis 120 µm (ø 4.5 – 5.0 mm); 140 µm (ø 6.0 – 7.0 mm).</t>
  </si>
  <si>
    <t>21.1.4.</t>
  </si>
  <si>
    <t>21.1.5.</t>
  </si>
  <si>
    <t>Stento žymekliai: Proximalioje dalyje auksinis žymeklis.</t>
  </si>
  <si>
    <t>21.1.6.</t>
  </si>
  <si>
    <t>Stento diametrai: 4.5; 5.0; 6.0; 7.0 mm.</t>
  </si>
  <si>
    <t>21.1.7.</t>
  </si>
  <si>
    <t>Stento ilgiai 12; 15; 19 mm.</t>
  </si>
  <si>
    <t>21.1.8.</t>
  </si>
  <si>
    <t>Įvedimo sistema RX.</t>
  </si>
  <si>
    <t>21.1.9.</t>
  </si>
  <si>
    <t>Viela pravedėjas 0.014".</t>
  </si>
  <si>
    <t>21.1.10.</t>
  </si>
  <si>
    <t>Galiukas - minkštas, trumpas, kūgiškas.</t>
  </si>
  <si>
    <t>21.1.11.</t>
  </si>
  <si>
    <t>Baliono žymekliai: 2 įspausti</t>
  </si>
  <si>
    <t>21.1.12.</t>
  </si>
  <si>
    <t>Šaftas (proksimali dalis) su hidrofobiniu padengimu.</t>
  </si>
  <si>
    <t>21.1.13.</t>
  </si>
  <si>
    <t>Introdiuseris 4F ir 5F.</t>
  </si>
  <si>
    <t>21.1.14.</t>
  </si>
  <si>
    <t>Kateterio ilgis: 140 cm.</t>
  </si>
  <si>
    <t>21.1.15.</t>
  </si>
  <si>
    <t>Nominalus slėgis 10 atm.</t>
  </si>
  <si>
    <t>21.1.16.</t>
  </si>
  <si>
    <t>RBP 15 atm (ø 4.5 – 6.0 mm); 13 atm (ø 7.0 mm).</t>
  </si>
  <si>
    <t>23. DALIS</t>
  </si>
  <si>
    <t>BALIONU PLEČIAMAS STENTAS</t>
  </si>
  <si>
    <t>23.</t>
  </si>
  <si>
    <t>Balionu plečiamas stentas</t>
  </si>
  <si>
    <t>23.1.</t>
  </si>
  <si>
    <t>23.1.1.</t>
  </si>
  <si>
    <t>23.1.2.</t>
  </si>
  <si>
    <t>„Double helix“ dizainas</t>
  </si>
  <si>
    <t>23.1.3.</t>
  </si>
  <si>
    <t>Gijų storis 110 µm (ø 5.0 – 7.0 mm); 140 µm (ø 8.0 – 10.0 mm).</t>
  </si>
  <si>
    <t>23.1.4.</t>
  </si>
  <si>
    <t>Sutrumpėjimas nežymus.</t>
  </si>
  <si>
    <t>23.1.5.</t>
  </si>
  <si>
    <t>23.1.6.</t>
  </si>
  <si>
    <t>Stento diametrai 5.0; 6.0; 7.0; 8.0; 9.0; 10.0 mm.</t>
  </si>
  <si>
    <t>23.1.7.</t>
  </si>
  <si>
    <t>Stento ilgiai: 18; 28; 38; 58; 78 mm.</t>
  </si>
  <si>
    <t>23.1.8.</t>
  </si>
  <si>
    <t>23.1.9.</t>
  </si>
  <si>
    <t>23.1.10.</t>
  </si>
  <si>
    <t>Galiukas – žemo profilio</t>
  </si>
  <si>
    <t>23.1.11.</t>
  </si>
  <si>
    <t>Baliono žymekliai: su 2 įspaustais žymekliais.</t>
  </si>
  <si>
    <t>23.1.12.</t>
  </si>
  <si>
    <t>Šaftas 5.1F-5.4F, hidrofobinis padengimas, dviejų spindžių.</t>
  </si>
  <si>
    <t>23.1.13.</t>
  </si>
  <si>
    <t>Kateterio ilgis 90 cm ir 130 cm</t>
  </si>
  <si>
    <t>23.1.14.</t>
  </si>
  <si>
    <t>Žymekliai: 2 įspausti žymekliai.</t>
  </si>
  <si>
    <t>23.1.15.</t>
  </si>
  <si>
    <t>Vielos pravedėjo spindis su hidrofobiniu padengimu.</t>
  </si>
  <si>
    <t>23.1.16.</t>
  </si>
  <si>
    <t>23.1.17.</t>
  </si>
  <si>
    <t>RBP 14 atm (ø 5.0 – 8.0 mm); 12 atm (ø 9.0 – 10.0 mm).</t>
  </si>
  <si>
    <t>33. DALIS</t>
  </si>
  <si>
    <t>PERIFERINIS SUPPORT KATETERIS</t>
  </si>
  <si>
    <t>33.</t>
  </si>
  <si>
    <t>33.1.</t>
  </si>
  <si>
    <t>33.1.1.</t>
  </si>
  <si>
    <t>Užtikrina puikų kreipiančiosios vielos palaikymą:</t>
  </si>
  <si>
    <t>33.1.2.</t>
  </si>
  <si>
    <t>Pintas kateteris, pasižymintis išskirtiniu stumiamumu ir sukimo momentu</t>
  </si>
  <si>
    <t>33.1.3.</t>
  </si>
  <si>
    <t>Kūginio veleno konstrukcija padidina atramą</t>
  </si>
  <si>
    <t>33.1.4.</t>
  </si>
  <si>
    <t>33.1.5.</t>
  </si>
  <si>
    <t>Galiukas: tiesus arba 30º kampu</t>
  </si>
  <si>
    <t>33.1.6.</t>
  </si>
  <si>
    <t>Volframo radioaktyvūs žymekliai</t>
  </si>
  <si>
    <t>33.1.7.</t>
  </si>
  <si>
    <t>33.1.8.</t>
  </si>
  <si>
    <t>Suderinamumas su viela: 0,014"; 0,018“; 0,035"</t>
  </si>
  <si>
    <t>33.1.9.</t>
  </si>
  <si>
    <t>Efektyvus kateterio ilgis (cm): 65; 90; 130; 150</t>
  </si>
  <si>
    <t>40. DALIS</t>
  </si>
  <si>
    <t>TUŠČIOSIOS VENOS PRIEŠEMBOLINIS FILTRAS SU IŠTRAUKIMO SISTEMA</t>
  </si>
  <si>
    <t>40.</t>
  </si>
  <si>
    <t>Tuščiosios venos priešembolinis filtras su ištraukimo sistema</t>
  </si>
  <si>
    <t>40.1.</t>
  </si>
  <si>
    <t>40.1.1.</t>
  </si>
  <si>
    <t xml:space="preserve">Tinkamas įvedimui ir ištraukimui per veną Jugular. </t>
  </si>
  <si>
    <t>40.1.2.</t>
  </si>
  <si>
    <t xml:space="preserve">Filtro krepšelis su  kabliuku, pagamintas  iš nerudijančio plieno turi 9 sulenktas į viršų kojeles (6 trumpesnės, 3 ilgesnės). </t>
  </si>
  <si>
    <t>40.1.3.</t>
  </si>
  <si>
    <t xml:space="preserve">Kojelės diametras 0.3 mm,  </t>
  </si>
  <si>
    <t>40.1.4.</t>
  </si>
  <si>
    <t>kabliuko ilgis 4 mm,</t>
  </si>
  <si>
    <t>40.1.5.</t>
  </si>
  <si>
    <t xml:space="preserve"> filtro ilgis 59 mm, </t>
  </si>
  <si>
    <t>40.1.6.</t>
  </si>
  <si>
    <t xml:space="preserve">tinkamas venoms, kurių skersmuo iki 32 mm. </t>
  </si>
  <si>
    <t>40.1.7.</t>
  </si>
  <si>
    <t>Suderinamas su 3 T MRI.</t>
  </si>
  <si>
    <t>40.1.8.</t>
  </si>
  <si>
    <t xml:space="preserve"> Komplekte: 7F  660 mm  ilgio  prapletėjas, </t>
  </si>
  <si>
    <t>40.1.9.</t>
  </si>
  <si>
    <t xml:space="preserve">7 F 600 mm su  2 rentgenokontrastiniais žymekliais įvedimo mova, </t>
  </si>
  <si>
    <t>40.1.10.</t>
  </si>
  <si>
    <t xml:space="preserve">7 F stūmimo kateteris,  </t>
  </si>
  <si>
    <t>40.1.11.</t>
  </si>
  <si>
    <t>17 G pradūrimo adata,</t>
  </si>
  <si>
    <t>40.1.12.</t>
  </si>
  <si>
    <t xml:space="preserve"> J  lanksčios formos  150 cm 0.035 diametro viela pravedėjas,</t>
  </si>
  <si>
    <t>40.1.13.</t>
  </si>
  <si>
    <t xml:space="preserve"> ištraukimo komplektas: Ištraukimo komplekte 9 F ir 675 mm  ilgio prapletėjas,</t>
  </si>
  <si>
    <t>40.1.14.</t>
  </si>
  <si>
    <t xml:space="preserve"> 9 F ir  610 mm ištraukimo mova su 2 rentgenokontrastiniais žymekliais,  </t>
  </si>
  <si>
    <t>40.1.15.</t>
  </si>
  <si>
    <t>17 G pradūrimo adata</t>
  </si>
  <si>
    <t>40.1.16.</t>
  </si>
  <si>
    <t xml:space="preserve">  J lanksčios formos viela pravedėjas 150 cm ilgio ir 0.035 diametro,</t>
  </si>
  <si>
    <t>40.1.17.</t>
  </si>
  <si>
    <t xml:space="preserve"> žnyplinis kateteris su 2 juodais žymekliais, turi 3 krypčių stabdymo kranelį, argonominę rankenėlę,  8 vnt. žnyplinius dantukus</t>
  </si>
  <si>
    <t>40.1.18.</t>
  </si>
  <si>
    <t xml:space="preserve">Žnyplinio dantuko diametras 0.4 mm, </t>
  </si>
  <si>
    <t>40.1.19.</t>
  </si>
  <si>
    <t>žnyplių diametras 13.5-15 mm, ilgis 24 mm, pagamintos iš nerudijančio plieno</t>
  </si>
  <si>
    <t>45. DALIS</t>
  </si>
  <si>
    <t>KRAUJAGYSLIŲ UŽDARYMO SISTEMA</t>
  </si>
  <si>
    <t>45.</t>
  </si>
  <si>
    <t>Kraujagyslių uždarymo Sistema</t>
  </si>
  <si>
    <t>45.1.</t>
  </si>
  <si>
    <t>45.1.1.</t>
  </si>
  <si>
    <t>Dydžių intervalas ne mažesnis kaip 5,6 ir 7F</t>
  </si>
  <si>
    <t>45.1.2.</t>
  </si>
  <si>
    <t>Punkcijos angą uždarančios dalys pagamintos iš 2 polietilenglikonio(PEG) užtikrinančio patvarią hemostazę.</t>
  </si>
  <si>
    <t>45.1.3.</t>
  </si>
  <si>
    <t>Balionas išsiplečia 3-4 kartų nuo savo pradinio dydžio sukurdamas matricinę struktūrą krešuliui susidaryti.</t>
  </si>
  <si>
    <t>45.1.4.</t>
  </si>
  <si>
    <t>Absorbuojasi daugiausiai per 30 dienų</t>
  </si>
  <si>
    <t>45.1.5.</t>
  </si>
  <si>
    <t>Galimybė įvesti įtaisą per egzituojantį procedūrinį introdiuserį</t>
  </si>
  <si>
    <t>45.1.6.</t>
  </si>
  <si>
    <t>Turi indikatorių, kuris leidžia matyti įrenginio padėtį</t>
  </si>
  <si>
    <t>45.1.7.</t>
  </si>
  <si>
    <t>Rinkinyje yra balioninis kateteris ir 10 ml švirkštas</t>
  </si>
  <si>
    <t>46. DALIS</t>
  </si>
  <si>
    <t>KRAUJAGYSLIŲ UŽDARYMO SISTEMA SU GRIP SANDARIKLIU</t>
  </si>
  <si>
    <t>46.</t>
  </si>
  <si>
    <t>Kraujagyslių uždarymo Sistema su GRIP sandarikliu</t>
  </si>
  <si>
    <t>46.1.</t>
  </si>
  <si>
    <t>46.1.1.</t>
  </si>
  <si>
    <t>Kraujagyslių uždarymo įtaisas su GRIP sandarikliu, kuris aktyviai prilimpa prie arterijos ar venos.uždaryti.</t>
  </si>
  <si>
    <t>46.1.2.</t>
  </si>
  <si>
    <t xml:space="preserve"> Prietaisas taip pat skirtas šlaunikaulio venų prieigos vietoms</t>
  </si>
  <si>
    <t>46.1.3.</t>
  </si>
  <si>
    <t>Dydžių intervalas 5,6 ir 7F</t>
  </si>
  <si>
    <t>46.1.4.</t>
  </si>
  <si>
    <t>Punkcijos angą uždarančios dalys pagamintos iš polietilenglikonio (PEG) užtikrinančio patvarią hemostazę.</t>
  </si>
  <si>
    <t>46.1.5.</t>
  </si>
  <si>
    <t>46.1.6.</t>
  </si>
  <si>
    <t>Rinkinyje  10 ml švirkštas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</si>
  <si>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</si>
  <si>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</si>
  <si>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</si>
  <si>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</si>
  <si>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</si>
  <si>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</si>
  <si>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</si>
  <si>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</si>
  <si>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</si>
  <si>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</si>
  <si>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</si>
  <si>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</si>
  <si>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</si>
  <si>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</si>
  <si>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</si>
  <si>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</si>
  <si>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</si>
  <si>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</si>
  <si>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</si>
  <si>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</si>
  <si>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</si>
  <si>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</si>
  <si>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2844 2025-02-27 14:46:04</t>
  </si>
  <si>
    <t>MynxGrip</t>
  </si>
  <si>
    <t>Vilnius</t>
  </si>
  <si>
    <t>UAB „Baltics Medical</t>
  </si>
  <si>
    <t>Subačiaus g. 15-51, Vilnius, LT-01300
Adresas korespondencijai: Subačiaus 
83-14, Vilnius 1134</t>
  </si>
  <si>
    <t>LT100006687716</t>
  </si>
  <si>
    <t>LT767300010130503652, AB "Swedbank, kodas 73000</t>
  </si>
  <si>
    <t>Rasa Pudžaitienė</t>
  </si>
  <si>
    <t>370 657 67869, rasa@balticsmedical.com</t>
  </si>
  <si>
    <t>Direktorė Indrė Leikauskė</t>
  </si>
  <si>
    <t>Direktorė Indrė Leikauskė, home@balticsmedical.com</t>
  </si>
  <si>
    <t>Luminor 14/ Ivascular</t>
  </si>
  <si>
    <t>Kateteris OTW tipo</t>
  </si>
  <si>
    <t>Kateteris OTW</t>
  </si>
  <si>
    <t>Dynamic renal/ Biotronik</t>
  </si>
  <si>
    <t xml:space="preserve">Dynetic 35, Biotronik </t>
  </si>
  <si>
    <t>Sergent/ Ivascular</t>
  </si>
  <si>
    <t>MYNX Control/ Cordis</t>
  </si>
  <si>
    <t>12 poz Luminor 14 1-2 psl.</t>
  </si>
  <si>
    <t>17 p.d.Pulsar-18 T3 1-4 psl.</t>
  </si>
  <si>
    <t xml:space="preserve">18 p.d. Pulsar-35 brochure 1-3 psl. </t>
  </si>
  <si>
    <t xml:space="preserve">21 poz. Dynamic Renal 1-3 psl. </t>
  </si>
  <si>
    <t>23 poz Dynetic-35</t>
  </si>
  <si>
    <t>33 poz.  sergeant TS  1-3 psl. 33 poz.  Sergeant -12 psl.</t>
  </si>
  <si>
    <t>40 p.d. Brochure_ALN 1-12 psl.</t>
  </si>
  <si>
    <t>45 poz MYNX-CONTROL 1-8 psl.</t>
  </si>
  <si>
    <t>46 poz. Myngrip 1-2 psl.</t>
  </si>
  <si>
    <t>Viešųjų pirkimų specialistė</t>
  </si>
  <si>
    <t>ne</t>
  </si>
  <si>
    <t>Pulsar 35, Biotronik</t>
  </si>
  <si>
    <t>Pulsar 18 T3, Biotronik</t>
  </si>
  <si>
    <t>ALN Vena Cava filter with  Hook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</si>
</sst>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4" fillId="2" borderId="0" xfId="0" applyFont="1" applyFill="1"/>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2" borderId="0" xfId="0" applyFont="1" applyFill="1"/>
    <xf numFmtId="0" fontId="0" fillId="0" borderId="15" xfId="0" applyBorder="1"/>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5" fillId="2" borderId="0" xfId="0" applyFont="1" applyFill="1" applyAlignment="1">
      <alignment horizontal="left" vertical="center" wrapText="1"/>
    </xf>
    <xf numFmtId="0" fontId="4" fillId="3" borderId="8" xfId="0" applyFont="1" applyFill="1" applyBorder="1" applyAlignment="1" applyProtection="1">
      <alignment horizontal="center" vertical="center" wrapText="1"/>
      <protection locked="0"/>
    </xf>
    <xf numFmtId="0" fontId="0" fillId="0" borderId="17" xfId="0" applyBorder="1"/>
    <xf numFmtId="0" fontId="1"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1" fillId="5" borderId="17" xfId="0" applyFont="1" applyFill="1" applyBorder="1" applyAlignment="1" applyProtection="1">
      <alignment horizontal="center" vertical="center" wrapText="1"/>
      <protection locked="0"/>
    </xf>
    <xf numFmtId="0" fontId="5" fillId="2" borderId="0" xfId="0" applyFont="1" applyFill="1" applyAlignment="1">
      <alignment horizontal="left" wrapText="1"/>
    </xf>
    <xf numFmtId="0" fontId="5" fillId="0" borderId="0" xfId="0" applyFont="1" applyFill="1"/>
    <xf numFmtId="0" fontId="4" fillId="0" borderId="0" xfId="0" applyFont="1" applyFill="1"/>
    <xf numFmtId="0" fontId="5" fillId="0" borderId="0" xfId="0" applyFont="1" applyFill="1" applyAlignment="1">
      <alignment horizontal="center"/>
    </xf>
    <xf numFmtId="0" fontId="4" fillId="0" borderId="1" xfId="0" applyFont="1" applyFill="1" applyBorder="1" applyAlignment="1">
      <alignment horizontal="left"/>
    </xf>
    <xf numFmtId="14" fontId="4" fillId="0" borderId="1" xfId="0" applyNumberFormat="1" applyFont="1" applyFill="1" applyBorder="1" applyProtection="1">
      <protection locked="0"/>
    </xf>
    <xf numFmtId="0" fontId="4" fillId="0" borderId="1" xfId="0" applyFont="1" applyFill="1" applyBorder="1" applyProtection="1">
      <protection locked="0"/>
    </xf>
    <xf numFmtId="0" fontId="2" fillId="0" borderId="1" xfId="0" applyFont="1" applyFill="1" applyBorder="1" applyProtection="1">
      <protection locked="0"/>
    </xf>
    <xf numFmtId="0" fontId="4" fillId="0" borderId="1" xfId="0" applyFont="1" applyFill="1" applyBorder="1" applyAlignment="1">
      <alignment vertical="center" wrapText="1"/>
    </xf>
    <xf numFmtId="0" fontId="0" fillId="0" borderId="15" xfId="0" applyFill="1" applyBorder="1"/>
    <xf numFmtId="0" fontId="4" fillId="0" borderId="1" xfId="0" applyFont="1" applyFill="1" applyBorder="1" applyAlignment="1" applyProtection="1">
      <alignment horizontal="center" vertical="center" wrapText="1"/>
      <protection locked="0"/>
    </xf>
    <xf numFmtId="0" fontId="0" fillId="0" borderId="16" xfId="0" applyFill="1" applyBorder="1" applyProtection="1">
      <protection locked="0"/>
    </xf>
    <xf numFmtId="0" fontId="0" fillId="0" borderId="15" xfId="0" applyFill="1" applyBorder="1" applyProtection="1">
      <protection locked="0"/>
    </xf>
    <xf numFmtId="49" fontId="6" fillId="0" borderId="2" xfId="0" applyNumberFormat="1" applyFont="1" applyFill="1" applyBorder="1" applyAlignment="1">
      <alignment horizontal="left" vertical="center"/>
    </xf>
    <xf numFmtId="0" fontId="0" fillId="0" borderId="22" xfId="0" applyFill="1" applyBorder="1"/>
    <xf numFmtId="49" fontId="6" fillId="0" borderId="2" xfId="0" applyNumberFormat="1" applyFont="1" applyFill="1" applyBorder="1" applyAlignment="1">
      <alignment horizontal="left" vertical="center" wrapText="1"/>
    </xf>
    <xf numFmtId="0" fontId="4" fillId="0" borderId="23" xfId="0" applyFont="1" applyFill="1" applyBorder="1" applyAlignment="1">
      <alignment vertical="center" wrapText="1"/>
    </xf>
    <xf numFmtId="0" fontId="0" fillId="0" borderId="23" xfId="0" applyFill="1" applyBorder="1"/>
    <xf numFmtId="0" fontId="4" fillId="0" borderId="23" xfId="0" applyFont="1" applyFill="1" applyBorder="1" applyAlignment="1" applyProtection="1">
      <alignment horizontal="center" vertical="center" wrapText="1"/>
      <protection locked="0"/>
    </xf>
    <xf numFmtId="0" fontId="0" fillId="0" borderId="23" xfId="0" applyFill="1" applyBorder="1" applyProtection="1">
      <protection locked="0"/>
    </xf>
    <xf numFmtId="0" fontId="4" fillId="0" borderId="0" xfId="0" applyFont="1" applyFill="1" applyAlignment="1">
      <alignment vertical="center" wrapText="1"/>
    </xf>
    <xf numFmtId="0" fontId="4" fillId="0" borderId="0" xfId="0" applyFont="1" applyFill="1" applyAlignment="1" applyProtection="1">
      <alignment horizontal="center" vertical="center" wrapText="1"/>
      <protection locked="0"/>
    </xf>
    <xf numFmtId="0" fontId="5" fillId="0" borderId="0" xfId="0" applyFont="1" applyFill="1"/>
    <xf numFmtId="0" fontId="4" fillId="0" borderId="0" xfId="0" applyFont="1" applyFill="1"/>
    <xf numFmtId="0" fontId="4" fillId="0" borderId="0" xfId="0" applyFont="1" applyFill="1" applyAlignment="1">
      <alignment vertical="center" wrapText="1"/>
    </xf>
    <xf numFmtId="0" fontId="4" fillId="0" borderId="0" xfId="0" applyFont="1" applyFill="1" applyAlignment="1">
      <alignment horizontal="left" wrapText="1"/>
    </xf>
    <xf numFmtId="0" fontId="4" fillId="0" borderId="0" xfId="0" applyFont="1" applyFill="1" applyAlignment="1" applyProtection="1">
      <alignment wrapText="1"/>
      <protection locked="0"/>
    </xf>
    <xf numFmtId="0" fontId="5" fillId="0" borderId="23"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23" xfId="0" applyFont="1" applyFill="1" applyBorder="1"/>
    <xf numFmtId="0" fontId="5" fillId="0" borderId="23" xfId="0" applyFont="1" applyFill="1" applyBorder="1" applyAlignment="1">
      <alignment wrapText="1"/>
    </xf>
    <xf numFmtId="0" fontId="4" fillId="0" borderId="23" xfId="0" applyFont="1" applyFill="1" applyBorder="1"/>
    <xf numFmtId="0" fontId="4" fillId="0" borderId="23" xfId="0" applyFont="1" applyFill="1" applyBorder="1" applyAlignment="1">
      <alignment wrapText="1"/>
    </xf>
    <xf numFmtId="0" fontId="2" fillId="0" borderId="23" xfId="0" applyFont="1" applyFill="1" applyBorder="1" applyAlignment="1" applyProtection="1">
      <alignment wrapText="1"/>
      <protection locked="0"/>
    </xf>
    <xf numFmtId="0" fontId="4" fillId="0" borderId="23" xfId="0" applyFont="1" applyFill="1" applyBorder="1" applyAlignment="1" applyProtection="1">
      <alignment wrapText="1"/>
      <protection locked="0"/>
    </xf>
    <xf numFmtId="0" fontId="1" fillId="0" borderId="23" xfId="0" applyFont="1" applyFill="1" applyBorder="1" applyAlignment="1" applyProtection="1">
      <alignment wrapText="1"/>
      <protection locked="0"/>
    </xf>
    <xf numFmtId="0" fontId="4" fillId="0" borderId="23" xfId="0" applyFont="1" applyFill="1" applyBorder="1" applyProtection="1">
      <protection locked="0"/>
    </xf>
    <xf numFmtId="0" fontId="4" fillId="0" borderId="0" xfId="0" applyFont="1" applyFill="1" applyAlignment="1">
      <alignment wrapText="1"/>
    </xf>
    <xf numFmtId="0" fontId="2" fillId="0" borderId="0" xfId="0" applyFont="1" applyFill="1" applyProtection="1">
      <protection locked="0"/>
    </xf>
    <xf numFmtId="0" fontId="4" fillId="0" borderId="23" xfId="0" applyFont="1" applyFill="1" applyBorder="1" applyAlignment="1">
      <alignment horizontal="center"/>
    </xf>
    <xf numFmtId="0" fontId="4" fillId="0" borderId="23" xfId="0" applyFont="1" applyFill="1" applyBorder="1" applyAlignment="1" applyProtection="1">
      <alignment horizontal="center"/>
      <protection locked="0"/>
    </xf>
    <xf numFmtId="0" fontId="5" fillId="0" borderId="23" xfId="0" applyFont="1" applyFill="1" applyBorder="1" applyAlignment="1">
      <alignment horizontal="left" vertical="top" wrapText="1"/>
    </xf>
    <xf numFmtId="0" fontId="4" fillId="0" borderId="23" xfId="0" applyFont="1" applyFill="1" applyBorder="1" applyAlignment="1">
      <alignment horizontal="left" vertical="top" wrapText="1"/>
    </xf>
    <xf numFmtId="0" fontId="3" fillId="0" borderId="23" xfId="0" applyFont="1" applyFill="1" applyBorder="1" applyAlignment="1" applyProtection="1">
      <alignment wrapText="1"/>
      <protection locked="0"/>
    </xf>
    <xf numFmtId="0" fontId="2" fillId="0" borderId="23" xfId="0" applyFont="1" applyFill="1" applyBorder="1" applyAlignment="1" applyProtection="1">
      <alignment horizontal="center" wrapText="1"/>
      <protection locked="0"/>
    </xf>
    <xf numFmtId="0" fontId="1" fillId="0" borderId="23" xfId="0" applyFont="1" applyFill="1" applyBorder="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252"/>
  <sheetViews>
    <sheetView tabSelected="1" topLeftCell="A234" zoomScaleNormal="100" workbookViewId="0">
      <selection activeCell="A254" sqref="A254:XFD529"/>
    </sheetView>
  </sheetViews>
  <sheetFormatPr defaultColWidth="10.875" defaultRowHeight="15" x14ac:dyDescent="0.25"/>
  <cols>
    <col min="1" max="1" width="9.125" style="46" customWidth="1"/>
    <col min="2" max="2" width="55.375" style="46" customWidth="1"/>
    <col min="3" max="3" width="11.125" style="46" customWidth="1"/>
    <col min="4" max="4" width="17" style="46" customWidth="1"/>
    <col min="5" max="5" width="17.75" style="46" customWidth="1"/>
    <col min="6" max="6" width="16.75" style="46" customWidth="1"/>
    <col min="7" max="7" width="20.5" style="46" customWidth="1"/>
    <col min="8" max="8" width="43.5" style="46" customWidth="1"/>
    <col min="9" max="15" width="25" style="46" customWidth="1"/>
    <col min="16" max="16" width="10.875" style="46" customWidth="1"/>
    <col min="17" max="16384" width="10.875" style="46"/>
  </cols>
  <sheetData>
    <row r="2" spans="1:6" x14ac:dyDescent="0.25">
      <c r="A2" s="45" t="s">
        <v>0</v>
      </c>
      <c r="B2" s="45"/>
    </row>
    <row r="3" spans="1:6" x14ac:dyDescent="0.25">
      <c r="B3" s="47"/>
    </row>
    <row r="4" spans="1:6" x14ac:dyDescent="0.25">
      <c r="A4" s="45" t="s">
        <v>1</v>
      </c>
      <c r="B4" s="45"/>
    </row>
    <row r="5" spans="1:6" x14ac:dyDescent="0.25">
      <c r="A5" s="45"/>
      <c r="B5" s="45"/>
    </row>
    <row r="6" spans="1:6" x14ac:dyDescent="0.25">
      <c r="A6" s="46" t="s">
        <v>2</v>
      </c>
      <c r="B6" s="45" t="s">
        <v>3</v>
      </c>
    </row>
    <row r="7" spans="1:6" x14ac:dyDescent="0.25">
      <c r="B7" s="45"/>
    </row>
    <row r="8" spans="1:6" x14ac:dyDescent="0.25">
      <c r="A8" s="48" t="s">
        <v>4</v>
      </c>
      <c r="B8" s="49">
        <v>45749</v>
      </c>
    </row>
    <row r="9" spans="1:6" x14ac:dyDescent="0.25">
      <c r="A9" s="48" t="s">
        <v>5</v>
      </c>
      <c r="B9" s="50"/>
    </row>
    <row r="10" spans="1:6" x14ac:dyDescent="0.25">
      <c r="A10" s="48" t="s">
        <v>6</v>
      </c>
      <c r="B10" s="51" t="s">
        <v>326</v>
      </c>
    </row>
    <row r="12" spans="1:6" ht="15.75" x14ac:dyDescent="0.25">
      <c r="A12" s="52" t="s">
        <v>7</v>
      </c>
      <c r="B12" s="53"/>
      <c r="C12" s="54" t="s">
        <v>327</v>
      </c>
      <c r="D12" s="55"/>
      <c r="E12" s="55"/>
      <c r="F12" s="56"/>
    </row>
    <row r="13" spans="1:6" ht="15.95" customHeight="1" x14ac:dyDescent="0.25">
      <c r="A13" s="57" t="s">
        <v>8</v>
      </c>
      <c r="B13" s="58"/>
      <c r="C13" s="54">
        <v>302723907</v>
      </c>
      <c r="D13" s="55"/>
      <c r="E13" s="55"/>
      <c r="F13" s="56"/>
    </row>
    <row r="14" spans="1:6" ht="15.95" customHeight="1" x14ac:dyDescent="0.25">
      <c r="A14" s="57" t="s">
        <v>9</v>
      </c>
      <c r="B14" s="58"/>
      <c r="C14" s="54" t="s">
        <v>328</v>
      </c>
      <c r="D14" s="55"/>
      <c r="E14" s="55"/>
      <c r="F14" s="56"/>
    </row>
    <row r="15" spans="1:6" ht="15.95" customHeight="1" x14ac:dyDescent="0.25">
      <c r="A15" s="52" t="s">
        <v>10</v>
      </c>
      <c r="B15" s="53"/>
      <c r="C15" s="54" t="s">
        <v>329</v>
      </c>
      <c r="D15" s="55"/>
      <c r="E15" s="55"/>
      <c r="F15" s="56"/>
    </row>
    <row r="16" spans="1:6" ht="63" customHeight="1" x14ac:dyDescent="0.25">
      <c r="A16" s="59" t="s">
        <v>11</v>
      </c>
      <c r="B16" s="58"/>
      <c r="C16" s="54" t="s">
        <v>330</v>
      </c>
      <c r="D16" s="55"/>
      <c r="E16" s="55"/>
      <c r="F16" s="56"/>
    </row>
    <row r="17" spans="1:7" ht="15.95" customHeight="1" x14ac:dyDescent="0.25">
      <c r="A17" s="52" t="s">
        <v>12</v>
      </c>
      <c r="B17" s="53"/>
      <c r="C17" s="54" t="s">
        <v>331</v>
      </c>
      <c r="D17" s="55"/>
      <c r="E17" s="55"/>
      <c r="F17" s="56"/>
    </row>
    <row r="18" spans="1:7" ht="15.95" customHeight="1" x14ac:dyDescent="0.25">
      <c r="A18" s="52" t="s">
        <v>13</v>
      </c>
      <c r="B18" s="53"/>
      <c r="C18" s="54" t="s">
        <v>332</v>
      </c>
      <c r="D18" s="55"/>
      <c r="E18" s="55"/>
      <c r="F18" s="56"/>
    </row>
    <row r="19" spans="1:7" ht="48" customHeight="1" x14ac:dyDescent="0.25">
      <c r="A19" s="52" t="s">
        <v>14</v>
      </c>
      <c r="B19" s="53"/>
      <c r="C19" s="54" t="s">
        <v>333</v>
      </c>
      <c r="D19" s="55"/>
      <c r="E19" s="55"/>
      <c r="F19" s="56"/>
    </row>
    <row r="20" spans="1:7" ht="54.95" customHeight="1" x14ac:dyDescent="0.25">
      <c r="A20" s="52" t="s">
        <v>15</v>
      </c>
      <c r="B20" s="53"/>
      <c r="C20" s="54" t="s">
        <v>334</v>
      </c>
      <c r="D20" s="55"/>
      <c r="E20" s="55"/>
      <c r="F20" s="56"/>
    </row>
    <row r="21" spans="1:7" ht="71.099999999999994" customHeight="1" x14ac:dyDescent="0.25">
      <c r="A21" s="60" t="s">
        <v>16</v>
      </c>
      <c r="B21" s="61"/>
      <c r="C21" s="62"/>
      <c r="D21" s="63"/>
      <c r="E21" s="63"/>
      <c r="F21" s="63"/>
      <c r="G21" s="46" t="str">
        <f>IF((SUMPRODUCT(--(C21=""))&gt;0), "Privaloma užpildyti, kai taikomi pašalinimo pagrindai", "")</f>
        <v>Privaloma užpildyti, kai taikomi pašalinimo pagrindai</v>
      </c>
    </row>
    <row r="22" spans="1:7" ht="18" customHeight="1" x14ac:dyDescent="0.25">
      <c r="A22" s="64"/>
      <c r="B22" s="64"/>
      <c r="C22" s="65"/>
      <c r="D22" s="65"/>
      <c r="E22" s="65"/>
      <c r="F22" s="65"/>
    </row>
    <row r="23" spans="1:7" x14ac:dyDescent="0.25">
      <c r="A23" s="66" t="s">
        <v>17</v>
      </c>
      <c r="B23" s="67"/>
      <c r="C23" s="67"/>
      <c r="D23" s="67"/>
      <c r="E23" s="67"/>
      <c r="F23" s="67"/>
    </row>
    <row r="24" spans="1:7" x14ac:dyDescent="0.25">
      <c r="A24" s="67" t="s">
        <v>18</v>
      </c>
      <c r="B24" s="67"/>
      <c r="C24" s="67"/>
      <c r="D24" s="67"/>
      <c r="E24" s="67"/>
      <c r="F24" s="67"/>
    </row>
    <row r="25" spans="1:7" x14ac:dyDescent="0.25">
      <c r="A25" s="67" t="s">
        <v>19</v>
      </c>
      <c r="B25" s="67"/>
      <c r="C25" s="67"/>
      <c r="D25" s="67"/>
      <c r="E25" s="67"/>
      <c r="F25" s="67"/>
    </row>
    <row r="26" spans="1:7" x14ac:dyDescent="0.25">
      <c r="A26" s="67" t="s">
        <v>20</v>
      </c>
      <c r="B26" s="67"/>
      <c r="C26" s="67"/>
      <c r="D26" s="67"/>
      <c r="E26" s="67"/>
      <c r="F26" s="67"/>
    </row>
    <row r="27" spans="1:7" x14ac:dyDescent="0.25">
      <c r="A27" s="67" t="s">
        <v>21</v>
      </c>
      <c r="B27" s="67"/>
      <c r="C27" s="67"/>
      <c r="D27" s="67"/>
      <c r="E27" s="67"/>
      <c r="F27" s="67"/>
    </row>
    <row r="28" spans="1:7" ht="32.1" customHeight="1" x14ac:dyDescent="0.25">
      <c r="A28" s="68" t="s">
        <v>22</v>
      </c>
      <c r="B28" s="67"/>
      <c r="C28" s="67"/>
      <c r="D28" s="67"/>
      <c r="E28" s="67"/>
      <c r="F28" s="67"/>
    </row>
    <row r="29" spans="1:7" x14ac:dyDescent="0.25">
      <c r="A29" s="67" t="s">
        <v>23</v>
      </c>
      <c r="B29" s="67"/>
      <c r="C29" s="67"/>
      <c r="D29" s="67"/>
      <c r="E29" s="67"/>
      <c r="F29" s="67"/>
    </row>
    <row r="30" spans="1:7" ht="38.450000000000003" customHeight="1" x14ac:dyDescent="0.25">
      <c r="A30" s="69" t="s">
        <v>24</v>
      </c>
      <c r="B30" s="69"/>
      <c r="C30" s="69"/>
      <c r="D30" s="70"/>
    </row>
    <row r="31" spans="1:7" x14ac:dyDescent="0.25">
      <c r="A31" s="46" t="s">
        <v>25</v>
      </c>
    </row>
    <row r="32" spans="1:7" x14ac:dyDescent="0.25">
      <c r="A32" s="45" t="s">
        <v>42</v>
      </c>
      <c r="B32" s="45" t="s">
        <v>43</v>
      </c>
    </row>
    <row r="34" spans="1:9" x14ac:dyDescent="0.25">
      <c r="A34" s="45" t="s">
        <v>26</v>
      </c>
    </row>
    <row r="35" spans="1:9" s="72" customFormat="1" ht="45" x14ac:dyDescent="0.25">
      <c r="A35" s="71" t="s">
        <v>27</v>
      </c>
      <c r="B35" s="71" t="s">
        <v>28</v>
      </c>
      <c r="C35" s="71" t="s">
        <v>29</v>
      </c>
      <c r="D35" s="71" t="s">
        <v>30</v>
      </c>
      <c r="E35" s="71" t="s">
        <v>31</v>
      </c>
      <c r="F35" s="71" t="s">
        <v>32</v>
      </c>
      <c r="G35" s="71" t="s">
        <v>33</v>
      </c>
      <c r="H35" s="71" t="s">
        <v>34</v>
      </c>
      <c r="I35" s="71" t="s">
        <v>35</v>
      </c>
    </row>
    <row r="36" spans="1:9" x14ac:dyDescent="0.25">
      <c r="A36" s="73" t="s">
        <v>44</v>
      </c>
      <c r="B36" s="73" t="s">
        <v>45</v>
      </c>
      <c r="C36" s="75"/>
      <c r="D36" s="75"/>
      <c r="E36" s="75"/>
      <c r="F36" s="75"/>
      <c r="G36" s="75"/>
      <c r="H36" s="75"/>
      <c r="I36" s="75"/>
    </row>
    <row r="37" spans="1:9" ht="31.5" customHeight="1" x14ac:dyDescent="0.25">
      <c r="A37" s="75" t="s">
        <v>46</v>
      </c>
      <c r="B37" s="75" t="s">
        <v>45</v>
      </c>
      <c r="C37" s="75">
        <v>150</v>
      </c>
      <c r="D37" s="75" t="s">
        <v>40</v>
      </c>
      <c r="E37" s="80">
        <v>463</v>
      </c>
      <c r="F37" s="75">
        <f>IF(ISBLANK(E37),"", PRODUCT(C37,E37))</f>
        <v>69450</v>
      </c>
      <c r="G37" s="77" t="s">
        <v>335</v>
      </c>
      <c r="H37" s="75"/>
      <c r="I37" s="75"/>
    </row>
    <row r="38" spans="1:9" ht="27" customHeight="1" x14ac:dyDescent="0.25">
      <c r="A38" s="75" t="s">
        <v>47</v>
      </c>
      <c r="B38" s="75" t="s">
        <v>48</v>
      </c>
      <c r="C38" s="75"/>
      <c r="D38" s="75"/>
      <c r="E38" s="75"/>
      <c r="F38" s="75"/>
      <c r="G38" s="75"/>
      <c r="H38" s="78" t="s">
        <v>48</v>
      </c>
      <c r="I38" s="79" t="s">
        <v>342</v>
      </c>
    </row>
    <row r="39" spans="1:9" ht="27.6" customHeight="1" x14ac:dyDescent="0.25">
      <c r="A39" s="75" t="s">
        <v>49</v>
      </c>
      <c r="B39" s="75" t="s">
        <v>50</v>
      </c>
      <c r="C39" s="75"/>
      <c r="D39" s="75"/>
      <c r="E39" s="75"/>
      <c r="F39" s="75"/>
      <c r="G39" s="75"/>
      <c r="H39" s="78" t="s">
        <v>50</v>
      </c>
      <c r="I39" s="78"/>
    </row>
    <row r="40" spans="1:9" ht="29.1" customHeight="1" x14ac:dyDescent="0.25">
      <c r="A40" s="75" t="s">
        <v>51</v>
      </c>
      <c r="B40" s="75" t="s">
        <v>52</v>
      </c>
      <c r="C40" s="75"/>
      <c r="D40" s="75"/>
      <c r="E40" s="75"/>
      <c r="F40" s="75"/>
      <c r="G40" s="75"/>
      <c r="H40" s="78" t="s">
        <v>52</v>
      </c>
      <c r="I40" s="78"/>
    </row>
    <row r="41" spans="1:9" ht="30.6" customHeight="1" x14ac:dyDescent="0.25">
      <c r="A41" s="75" t="s">
        <v>53</v>
      </c>
      <c r="B41" s="75" t="s">
        <v>54</v>
      </c>
      <c r="C41" s="75"/>
      <c r="D41" s="75"/>
      <c r="E41" s="75"/>
      <c r="F41" s="75"/>
      <c r="G41" s="75"/>
      <c r="H41" s="78" t="s">
        <v>54</v>
      </c>
      <c r="I41" s="78"/>
    </row>
    <row r="42" spans="1:9" ht="32.450000000000003" customHeight="1" x14ac:dyDescent="0.25">
      <c r="A42" s="75" t="s">
        <v>55</v>
      </c>
      <c r="B42" s="75" t="s">
        <v>56</v>
      </c>
      <c r="C42" s="75"/>
      <c r="D42" s="75"/>
      <c r="E42" s="75"/>
      <c r="F42" s="75"/>
      <c r="G42" s="75"/>
      <c r="H42" s="78" t="s">
        <v>56</v>
      </c>
      <c r="I42" s="78"/>
    </row>
    <row r="43" spans="1:9" ht="32.1" customHeight="1" x14ac:dyDescent="0.25">
      <c r="A43" s="75" t="s">
        <v>57</v>
      </c>
      <c r="B43" s="75" t="s">
        <v>58</v>
      </c>
      <c r="C43" s="75"/>
      <c r="D43" s="75"/>
      <c r="E43" s="75"/>
      <c r="F43" s="75"/>
      <c r="G43" s="75"/>
      <c r="H43" s="78" t="s">
        <v>58</v>
      </c>
      <c r="I43" s="78"/>
    </row>
    <row r="44" spans="1:9" ht="32.1" customHeight="1" x14ac:dyDescent="0.25">
      <c r="A44" s="75" t="s">
        <v>59</v>
      </c>
      <c r="B44" s="75" t="s">
        <v>60</v>
      </c>
      <c r="C44" s="75"/>
      <c r="D44" s="75"/>
      <c r="E44" s="75"/>
      <c r="F44" s="75"/>
      <c r="G44" s="75"/>
      <c r="H44" s="78" t="s">
        <v>60</v>
      </c>
      <c r="I44" s="78"/>
    </row>
    <row r="45" spans="1:9" ht="34.5" customHeight="1" x14ac:dyDescent="0.25">
      <c r="A45" s="75" t="s">
        <v>61</v>
      </c>
      <c r="B45" s="75" t="s">
        <v>62</v>
      </c>
      <c r="C45" s="75"/>
      <c r="D45" s="75"/>
      <c r="E45" s="75"/>
      <c r="F45" s="75"/>
      <c r="G45" s="75"/>
      <c r="H45" s="78" t="s">
        <v>62</v>
      </c>
      <c r="I45" s="78"/>
    </row>
    <row r="46" spans="1:9" ht="28.5" customHeight="1" x14ac:dyDescent="0.25">
      <c r="A46" s="75" t="s">
        <v>63</v>
      </c>
      <c r="B46" s="75" t="s">
        <v>64</v>
      </c>
      <c r="C46" s="75"/>
      <c r="D46" s="75"/>
      <c r="E46" s="75"/>
      <c r="F46" s="75"/>
      <c r="G46" s="75"/>
      <c r="H46" s="78" t="s">
        <v>64</v>
      </c>
      <c r="I46" s="78"/>
    </row>
    <row r="47" spans="1:9" ht="24" customHeight="1" x14ac:dyDescent="0.25">
      <c r="A47" s="75" t="s">
        <v>65</v>
      </c>
      <c r="B47" s="75" t="s">
        <v>66</v>
      </c>
      <c r="C47" s="75"/>
      <c r="D47" s="75"/>
      <c r="E47" s="75"/>
      <c r="F47" s="75"/>
      <c r="G47" s="75"/>
      <c r="H47" s="78" t="s">
        <v>66</v>
      </c>
      <c r="I47" s="78"/>
    </row>
    <row r="48" spans="1:9" ht="27.6" customHeight="1" x14ac:dyDescent="0.25">
      <c r="A48" s="75" t="s">
        <v>67</v>
      </c>
      <c r="B48" s="75" t="s">
        <v>68</v>
      </c>
      <c r="C48" s="75"/>
      <c r="D48" s="75"/>
      <c r="E48" s="75"/>
      <c r="F48" s="75"/>
      <c r="G48" s="75"/>
      <c r="H48" s="78" t="s">
        <v>68</v>
      </c>
      <c r="I48" s="78"/>
    </row>
    <row r="49" spans="1:9" ht="23.45" customHeight="1" x14ac:dyDescent="0.25">
      <c r="A49" s="75" t="s">
        <v>69</v>
      </c>
      <c r="B49" s="75" t="s">
        <v>70</v>
      </c>
      <c r="C49" s="75"/>
      <c r="D49" s="75"/>
      <c r="E49" s="75"/>
      <c r="F49" s="75"/>
      <c r="G49" s="75"/>
      <c r="H49" s="78" t="s">
        <v>70</v>
      </c>
      <c r="I49" s="78"/>
    </row>
    <row r="50" spans="1:9" x14ac:dyDescent="0.25">
      <c r="E50" s="73" t="s">
        <v>36</v>
      </c>
      <c r="F50" s="73">
        <f>IF((COUNT(C37:C49)&lt;&gt;COUNT(F37:F49)),"", ROUND(SUM(F37:F49),2))</f>
        <v>69450</v>
      </c>
      <c r="G50" s="46" t="str">
        <f>IF((COUNT(C37:C49)&lt;&gt;COUNT(F37:F49)),"Neužpildytos visų objektų kainos", "")</f>
        <v/>
      </c>
    </row>
    <row r="51" spans="1:9" ht="45" x14ac:dyDescent="0.25">
      <c r="C51" s="74" t="s">
        <v>37</v>
      </c>
      <c r="D51" s="80">
        <v>5</v>
      </c>
      <c r="E51" s="73" t="s">
        <v>38</v>
      </c>
      <c r="F51" s="73">
        <f>IF(OR(F50="",D51=""),"", ROUND(PRODUCT(D51,F50)/100,2))</f>
        <v>3472.5</v>
      </c>
      <c r="G51" s="46" t="str">
        <f>IF(D51="", "Nurodykite taikomą PVM dydį", "")</f>
        <v/>
      </c>
    </row>
    <row r="52" spans="1:9" x14ac:dyDescent="0.25">
      <c r="E52" s="73" t="s">
        <v>39</v>
      </c>
      <c r="F52" s="73">
        <f>IF(ISBLANK(F51), "", ROUND(SUM(F50:F51),2))</f>
        <v>72922.5</v>
      </c>
    </row>
    <row r="54" spans="1:9" x14ac:dyDescent="0.25">
      <c r="A54" s="45" t="s">
        <v>72</v>
      </c>
      <c r="B54" s="45" t="s">
        <v>73</v>
      </c>
    </row>
    <row r="56" spans="1:9" x14ac:dyDescent="0.25">
      <c r="A56" s="45" t="s">
        <v>26</v>
      </c>
    </row>
    <row r="57" spans="1:9" s="72" customFormat="1" ht="45" x14ac:dyDescent="0.25">
      <c r="A57" s="71" t="s">
        <v>27</v>
      </c>
      <c r="B57" s="71" t="s">
        <v>28</v>
      </c>
      <c r="C57" s="71" t="s">
        <v>29</v>
      </c>
      <c r="D57" s="71" t="s">
        <v>30</v>
      </c>
      <c r="E57" s="71" t="s">
        <v>31</v>
      </c>
      <c r="F57" s="71" t="s">
        <v>32</v>
      </c>
      <c r="G57" s="71" t="s">
        <v>33</v>
      </c>
      <c r="H57" s="71" t="s">
        <v>34</v>
      </c>
      <c r="I57" s="71" t="s">
        <v>35</v>
      </c>
    </row>
    <row r="58" spans="1:9" x14ac:dyDescent="0.25">
      <c r="A58" s="73" t="s">
        <v>74</v>
      </c>
      <c r="B58" s="74" t="s">
        <v>75</v>
      </c>
      <c r="C58" s="75"/>
      <c r="D58" s="75"/>
      <c r="E58" s="75"/>
      <c r="F58" s="75"/>
      <c r="G58" s="75"/>
      <c r="H58" s="75"/>
      <c r="I58" s="75"/>
    </row>
    <row r="59" spans="1:9" ht="38.450000000000003" customHeight="1" x14ac:dyDescent="0.25">
      <c r="A59" s="75" t="s">
        <v>76</v>
      </c>
      <c r="B59" s="76" t="s">
        <v>75</v>
      </c>
      <c r="C59" s="75">
        <v>90</v>
      </c>
      <c r="D59" s="75" t="s">
        <v>40</v>
      </c>
      <c r="E59" s="80">
        <v>888</v>
      </c>
      <c r="F59" s="75">
        <f>IF(ISBLANK(E59),"", PRODUCT(C59,E59))</f>
        <v>79920</v>
      </c>
      <c r="G59" s="79" t="s">
        <v>354</v>
      </c>
      <c r="H59" s="75"/>
      <c r="I59" s="75"/>
    </row>
    <row r="60" spans="1:9" ht="27.6" customHeight="1" x14ac:dyDescent="0.25">
      <c r="A60" s="75" t="s">
        <v>77</v>
      </c>
      <c r="B60" s="76" t="s">
        <v>78</v>
      </c>
      <c r="C60" s="75"/>
      <c r="D60" s="75"/>
      <c r="E60" s="75"/>
      <c r="F60" s="75"/>
      <c r="G60" s="75"/>
      <c r="H60" s="82" t="s">
        <v>336</v>
      </c>
      <c r="I60" s="79" t="s">
        <v>343</v>
      </c>
    </row>
    <row r="61" spans="1:9" ht="30.6" customHeight="1" x14ac:dyDescent="0.25">
      <c r="A61" s="75" t="s">
        <v>79</v>
      </c>
      <c r="B61" s="76" t="s">
        <v>80</v>
      </c>
      <c r="C61" s="75"/>
      <c r="D61" s="75"/>
      <c r="E61" s="75"/>
      <c r="F61" s="75"/>
      <c r="G61" s="75"/>
      <c r="H61" s="78" t="s">
        <v>80</v>
      </c>
      <c r="I61" s="78"/>
    </row>
    <row r="62" spans="1:9" ht="33" customHeight="1" x14ac:dyDescent="0.25">
      <c r="A62" s="75" t="s">
        <v>81</v>
      </c>
      <c r="B62" s="76" t="s">
        <v>82</v>
      </c>
      <c r="C62" s="75"/>
      <c r="D62" s="75"/>
      <c r="E62" s="75"/>
      <c r="F62" s="75"/>
      <c r="G62" s="75"/>
      <c r="H62" s="78" t="s">
        <v>82</v>
      </c>
      <c r="I62" s="78"/>
    </row>
    <row r="63" spans="1:9" ht="32.450000000000003" customHeight="1" x14ac:dyDescent="0.25">
      <c r="A63" s="75" t="s">
        <v>83</v>
      </c>
      <c r="B63" s="76" t="s">
        <v>84</v>
      </c>
      <c r="C63" s="75"/>
      <c r="D63" s="75"/>
      <c r="E63" s="75"/>
      <c r="F63" s="75"/>
      <c r="G63" s="75"/>
      <c r="H63" s="78" t="s">
        <v>84</v>
      </c>
      <c r="I63" s="78"/>
    </row>
    <row r="64" spans="1:9" ht="31.5" customHeight="1" x14ac:dyDescent="0.25">
      <c r="A64" s="75" t="s">
        <v>85</v>
      </c>
      <c r="B64" s="76" t="s">
        <v>86</v>
      </c>
      <c r="C64" s="75"/>
      <c r="D64" s="75"/>
      <c r="E64" s="75"/>
      <c r="F64" s="75"/>
      <c r="G64" s="75"/>
      <c r="H64" s="78" t="s">
        <v>86</v>
      </c>
      <c r="I64" s="78"/>
    </row>
    <row r="65" spans="1:9" ht="29.1" customHeight="1" x14ac:dyDescent="0.25">
      <c r="A65" s="75" t="s">
        <v>87</v>
      </c>
      <c r="B65" s="76" t="s">
        <v>88</v>
      </c>
      <c r="C65" s="75"/>
      <c r="D65" s="75"/>
      <c r="E65" s="75"/>
      <c r="F65" s="75"/>
      <c r="G65" s="75"/>
      <c r="H65" s="78" t="s">
        <v>88</v>
      </c>
      <c r="I65" s="78"/>
    </row>
    <row r="66" spans="1:9" ht="30" customHeight="1" x14ac:dyDescent="0.25">
      <c r="A66" s="75" t="s">
        <v>89</v>
      </c>
      <c r="B66" s="76" t="s">
        <v>90</v>
      </c>
      <c r="C66" s="75"/>
      <c r="D66" s="75"/>
      <c r="E66" s="75"/>
      <c r="F66" s="75"/>
      <c r="G66" s="75"/>
      <c r="H66" s="78" t="s">
        <v>90</v>
      </c>
      <c r="I66" s="78"/>
    </row>
    <row r="67" spans="1:9" ht="31.5" customHeight="1" x14ac:dyDescent="0.25">
      <c r="A67" s="75" t="s">
        <v>91</v>
      </c>
      <c r="B67" s="76" t="s">
        <v>92</v>
      </c>
      <c r="C67" s="75"/>
      <c r="D67" s="75"/>
      <c r="E67" s="75"/>
      <c r="F67" s="75"/>
      <c r="G67" s="75"/>
      <c r="H67" s="78" t="s">
        <v>92</v>
      </c>
      <c r="I67" s="78"/>
    </row>
    <row r="68" spans="1:9" ht="33.6" customHeight="1" x14ac:dyDescent="0.25">
      <c r="A68" s="75" t="s">
        <v>93</v>
      </c>
      <c r="B68" s="76" t="s">
        <v>94</v>
      </c>
      <c r="C68" s="75"/>
      <c r="D68" s="75"/>
      <c r="E68" s="75"/>
      <c r="F68" s="75"/>
      <c r="G68" s="75"/>
      <c r="H68" s="78" t="s">
        <v>94</v>
      </c>
      <c r="I68" s="78"/>
    </row>
    <row r="69" spans="1:9" ht="26.1" customHeight="1" x14ac:dyDescent="0.25">
      <c r="A69" s="75" t="s">
        <v>95</v>
      </c>
      <c r="B69" s="76" t="s">
        <v>96</v>
      </c>
      <c r="C69" s="75"/>
      <c r="D69" s="75"/>
      <c r="E69" s="75"/>
      <c r="F69" s="75"/>
      <c r="G69" s="75"/>
      <c r="H69" s="78" t="s">
        <v>96</v>
      </c>
      <c r="I69" s="78"/>
    </row>
    <row r="70" spans="1:9" ht="29.1" customHeight="1" x14ac:dyDescent="0.25">
      <c r="A70" s="75" t="s">
        <v>97</v>
      </c>
      <c r="B70" s="76" t="s">
        <v>98</v>
      </c>
      <c r="C70" s="75"/>
      <c r="D70" s="75"/>
      <c r="E70" s="75"/>
      <c r="F70" s="75"/>
      <c r="G70" s="75"/>
      <c r="H70" s="78" t="s">
        <v>98</v>
      </c>
      <c r="I70" s="78"/>
    </row>
    <row r="71" spans="1:9" ht="30" customHeight="1" x14ac:dyDescent="0.25">
      <c r="A71" s="75" t="s">
        <v>99</v>
      </c>
      <c r="B71" s="76" t="s">
        <v>100</v>
      </c>
      <c r="C71" s="75"/>
      <c r="D71" s="75"/>
      <c r="E71" s="75"/>
      <c r="F71" s="75"/>
      <c r="G71" s="75"/>
      <c r="H71" s="78" t="s">
        <v>100</v>
      </c>
      <c r="I71" s="78"/>
    </row>
    <row r="72" spans="1:9" ht="36.6" customHeight="1" x14ac:dyDescent="0.25">
      <c r="A72" s="75" t="s">
        <v>101</v>
      </c>
      <c r="B72" s="76" t="s">
        <v>102</v>
      </c>
      <c r="C72" s="75"/>
      <c r="D72" s="75"/>
      <c r="E72" s="75"/>
      <c r="F72" s="75"/>
      <c r="G72" s="75"/>
      <c r="H72" s="78" t="s">
        <v>102</v>
      </c>
      <c r="I72" s="78"/>
    </row>
    <row r="73" spans="1:9" ht="31.5" customHeight="1" x14ac:dyDescent="0.25">
      <c r="A73" s="75" t="s">
        <v>103</v>
      </c>
      <c r="B73" s="76" t="s">
        <v>104</v>
      </c>
      <c r="C73" s="75"/>
      <c r="D73" s="75"/>
      <c r="E73" s="75"/>
      <c r="F73" s="75"/>
      <c r="G73" s="75"/>
      <c r="H73" s="78" t="s">
        <v>104</v>
      </c>
      <c r="I73" s="78"/>
    </row>
    <row r="74" spans="1:9" x14ac:dyDescent="0.25">
      <c r="E74" s="73" t="s">
        <v>36</v>
      </c>
      <c r="F74" s="73">
        <f>IF((COUNT(C59:C73)&lt;&gt;COUNT(F59:F73)),"", ROUND(SUM(F59:F73),2))</f>
        <v>79920</v>
      </c>
      <c r="G74" s="46" t="str">
        <f>IF((COUNT(C59:C73)&lt;&gt;COUNT(F59:F73)),"Neužpildytos visų objektų kainos", "")</f>
        <v/>
      </c>
    </row>
    <row r="75" spans="1:9" ht="45" x14ac:dyDescent="0.25">
      <c r="C75" s="74" t="s">
        <v>37</v>
      </c>
      <c r="D75" s="80">
        <v>5</v>
      </c>
      <c r="E75" s="73" t="s">
        <v>38</v>
      </c>
      <c r="F75" s="73">
        <f>IF(OR(F74="",D75=""),"", ROUND(PRODUCT(D75,F74)/100,2))</f>
        <v>3996</v>
      </c>
      <c r="G75" s="46" t="str">
        <f>IF(D75="", "Nurodykite taikomą PVM dydį", "")</f>
        <v/>
      </c>
    </row>
    <row r="76" spans="1:9" x14ac:dyDescent="0.25">
      <c r="E76" s="73" t="s">
        <v>39</v>
      </c>
      <c r="F76" s="73">
        <f>IF(ISBLANK(F75), "", ROUND(SUM(F74:F75),2))</f>
        <v>83916</v>
      </c>
    </row>
    <row r="80" spans="1:9" x14ac:dyDescent="0.25">
      <c r="A80" s="45" t="s">
        <v>105</v>
      </c>
      <c r="B80" s="45" t="s">
        <v>73</v>
      </c>
    </row>
    <row r="82" spans="1:9" x14ac:dyDescent="0.25">
      <c r="A82" s="45" t="s">
        <v>26</v>
      </c>
    </row>
    <row r="83" spans="1:9" s="81" customFormat="1" ht="45" x14ac:dyDescent="0.25">
      <c r="A83" s="74" t="s">
        <v>27</v>
      </c>
      <c r="B83" s="74" t="s">
        <v>28</v>
      </c>
      <c r="C83" s="74" t="s">
        <v>29</v>
      </c>
      <c r="D83" s="74" t="s">
        <v>30</v>
      </c>
      <c r="E83" s="74" t="s">
        <v>31</v>
      </c>
      <c r="F83" s="74" t="s">
        <v>32</v>
      </c>
      <c r="G83" s="74" t="s">
        <v>33</v>
      </c>
      <c r="H83" s="74" t="s">
        <v>34</v>
      </c>
      <c r="I83" s="74" t="s">
        <v>35</v>
      </c>
    </row>
    <row r="84" spans="1:9" x14ac:dyDescent="0.25">
      <c r="A84" s="73" t="s">
        <v>106</v>
      </c>
      <c r="B84" s="74" t="s">
        <v>75</v>
      </c>
      <c r="C84" s="75"/>
      <c r="D84" s="75"/>
      <c r="E84" s="75"/>
      <c r="F84" s="75"/>
      <c r="G84" s="75"/>
      <c r="H84" s="75"/>
      <c r="I84" s="75"/>
    </row>
    <row r="85" spans="1:9" ht="35.450000000000003" customHeight="1" x14ac:dyDescent="0.25">
      <c r="A85" s="75" t="s">
        <v>107</v>
      </c>
      <c r="B85" s="76" t="s">
        <v>75</v>
      </c>
      <c r="C85" s="75">
        <v>90</v>
      </c>
      <c r="D85" s="75" t="s">
        <v>40</v>
      </c>
      <c r="E85" s="80">
        <v>888</v>
      </c>
      <c r="F85" s="75">
        <f>IF(ISBLANK(E85),"", PRODUCT(C85,E85))</f>
        <v>79920</v>
      </c>
      <c r="G85" s="79" t="s">
        <v>353</v>
      </c>
      <c r="H85" s="75"/>
      <c r="I85" s="75"/>
    </row>
    <row r="86" spans="1:9" ht="27" customHeight="1" x14ac:dyDescent="0.25">
      <c r="A86" s="75" t="s">
        <v>108</v>
      </c>
      <c r="B86" s="76" t="s">
        <v>109</v>
      </c>
      <c r="C86" s="75"/>
      <c r="D86" s="75"/>
      <c r="E86" s="75"/>
      <c r="F86" s="75"/>
      <c r="G86" s="75"/>
      <c r="H86" s="82" t="s">
        <v>337</v>
      </c>
      <c r="I86" s="79" t="s">
        <v>344</v>
      </c>
    </row>
    <row r="87" spans="1:9" ht="33" customHeight="1" x14ac:dyDescent="0.25">
      <c r="A87" s="75" t="s">
        <v>110</v>
      </c>
      <c r="B87" s="76" t="s">
        <v>111</v>
      </c>
      <c r="C87" s="75"/>
      <c r="D87" s="75"/>
      <c r="E87" s="75"/>
      <c r="F87" s="75"/>
      <c r="G87" s="75"/>
      <c r="H87" s="78" t="s">
        <v>111</v>
      </c>
      <c r="I87" s="78"/>
    </row>
    <row r="88" spans="1:9" ht="33" customHeight="1" x14ac:dyDescent="0.25">
      <c r="A88" s="75" t="s">
        <v>112</v>
      </c>
      <c r="B88" s="76" t="s">
        <v>113</v>
      </c>
      <c r="C88" s="75"/>
      <c r="D88" s="75"/>
      <c r="E88" s="75"/>
      <c r="F88" s="75"/>
      <c r="G88" s="75"/>
      <c r="H88" s="78" t="s">
        <v>113</v>
      </c>
      <c r="I88" s="78"/>
    </row>
    <row r="89" spans="1:9" ht="27.95" customHeight="1" x14ac:dyDescent="0.25">
      <c r="A89" s="75" t="s">
        <v>114</v>
      </c>
      <c r="B89" s="76" t="s">
        <v>115</v>
      </c>
      <c r="C89" s="75"/>
      <c r="D89" s="75"/>
      <c r="E89" s="75"/>
      <c r="F89" s="75"/>
      <c r="G89" s="75"/>
      <c r="H89" s="78" t="s">
        <v>115</v>
      </c>
      <c r="I89" s="78"/>
    </row>
    <row r="90" spans="1:9" ht="29.1" customHeight="1" x14ac:dyDescent="0.25">
      <c r="A90" s="75" t="s">
        <v>116</v>
      </c>
      <c r="B90" s="76" t="s">
        <v>86</v>
      </c>
      <c r="C90" s="75"/>
      <c r="D90" s="75"/>
      <c r="E90" s="75"/>
      <c r="F90" s="75"/>
      <c r="G90" s="75"/>
      <c r="H90" s="78" t="s">
        <v>86</v>
      </c>
      <c r="I90" s="78"/>
    </row>
    <row r="91" spans="1:9" ht="30.95" customHeight="1" x14ac:dyDescent="0.25">
      <c r="A91" s="75" t="s">
        <v>117</v>
      </c>
      <c r="B91" s="76" t="s">
        <v>88</v>
      </c>
      <c r="C91" s="75"/>
      <c r="D91" s="75"/>
      <c r="E91" s="75"/>
      <c r="F91" s="75"/>
      <c r="G91" s="75"/>
      <c r="H91" s="78" t="s">
        <v>88</v>
      </c>
      <c r="I91" s="78"/>
    </row>
    <row r="92" spans="1:9" ht="30.6" customHeight="1" x14ac:dyDescent="0.25">
      <c r="A92" s="75" t="s">
        <v>118</v>
      </c>
      <c r="B92" s="76" t="s">
        <v>90</v>
      </c>
      <c r="C92" s="75"/>
      <c r="D92" s="75"/>
      <c r="E92" s="75"/>
      <c r="F92" s="75"/>
      <c r="G92" s="75"/>
      <c r="H92" s="78" t="s">
        <v>90</v>
      </c>
      <c r="I92" s="78"/>
    </row>
    <row r="93" spans="1:9" ht="29.45" customHeight="1" x14ac:dyDescent="0.25">
      <c r="A93" s="75" t="s">
        <v>119</v>
      </c>
      <c r="B93" s="76" t="s">
        <v>120</v>
      </c>
      <c r="C93" s="75"/>
      <c r="D93" s="75"/>
      <c r="E93" s="75"/>
      <c r="F93" s="75"/>
      <c r="G93" s="75"/>
      <c r="H93" s="78" t="s">
        <v>120</v>
      </c>
      <c r="I93" s="78"/>
    </row>
    <row r="94" spans="1:9" ht="32.450000000000003" customHeight="1" x14ac:dyDescent="0.25">
      <c r="A94" s="75" t="s">
        <v>121</v>
      </c>
      <c r="B94" s="76" t="s">
        <v>122</v>
      </c>
      <c r="C94" s="75"/>
      <c r="D94" s="75"/>
      <c r="E94" s="75"/>
      <c r="F94" s="75"/>
      <c r="G94" s="75"/>
      <c r="H94" s="78" t="s">
        <v>122</v>
      </c>
      <c r="I94" s="78"/>
    </row>
    <row r="95" spans="1:9" ht="29.45" customHeight="1" x14ac:dyDescent="0.25">
      <c r="A95" s="75" t="s">
        <v>123</v>
      </c>
      <c r="B95" s="76" t="s">
        <v>124</v>
      </c>
      <c r="C95" s="75"/>
      <c r="D95" s="75"/>
      <c r="E95" s="75"/>
      <c r="F95" s="75"/>
      <c r="G95" s="75"/>
      <c r="H95" s="78" t="s">
        <v>124</v>
      </c>
      <c r="I95" s="78"/>
    </row>
    <row r="96" spans="1:9" ht="36" customHeight="1" x14ac:dyDescent="0.25">
      <c r="A96" s="75" t="s">
        <v>125</v>
      </c>
      <c r="B96" s="76" t="s">
        <v>126</v>
      </c>
      <c r="C96" s="75"/>
      <c r="D96" s="75"/>
      <c r="E96" s="75"/>
      <c r="F96" s="75"/>
      <c r="G96" s="75"/>
      <c r="H96" s="78" t="s">
        <v>126</v>
      </c>
      <c r="I96" s="78"/>
    </row>
    <row r="97" spans="1:9" ht="27" customHeight="1" x14ac:dyDescent="0.25">
      <c r="A97" s="75" t="s">
        <v>127</v>
      </c>
      <c r="B97" s="76" t="s">
        <v>128</v>
      </c>
      <c r="C97" s="75"/>
      <c r="D97" s="75"/>
      <c r="E97" s="75"/>
      <c r="F97" s="75"/>
      <c r="G97" s="75"/>
      <c r="H97" s="78" t="s">
        <v>128</v>
      </c>
      <c r="I97" s="78"/>
    </row>
    <row r="98" spans="1:9" ht="32.450000000000003" customHeight="1" x14ac:dyDescent="0.25">
      <c r="A98" s="75" t="s">
        <v>129</v>
      </c>
      <c r="B98" s="76" t="s">
        <v>130</v>
      </c>
      <c r="C98" s="75"/>
      <c r="D98" s="75"/>
      <c r="E98" s="75"/>
      <c r="F98" s="75"/>
      <c r="G98" s="75"/>
      <c r="H98" s="78" t="s">
        <v>130</v>
      </c>
      <c r="I98" s="78"/>
    </row>
    <row r="99" spans="1:9" ht="27.6" customHeight="1" x14ac:dyDescent="0.25">
      <c r="A99" s="75" t="s">
        <v>131</v>
      </c>
      <c r="B99" s="76" t="s">
        <v>132</v>
      </c>
      <c r="C99" s="75"/>
      <c r="D99" s="75"/>
      <c r="E99" s="75"/>
      <c r="F99" s="75"/>
      <c r="G99" s="75"/>
      <c r="H99" s="78" t="s">
        <v>132</v>
      </c>
      <c r="I99" s="78"/>
    </row>
    <row r="100" spans="1:9" ht="30.6" customHeight="1" x14ac:dyDescent="0.25">
      <c r="A100" s="75" t="s">
        <v>133</v>
      </c>
      <c r="B100" s="76" t="s">
        <v>104</v>
      </c>
      <c r="C100" s="75"/>
      <c r="D100" s="75"/>
      <c r="E100" s="75"/>
      <c r="F100" s="75"/>
      <c r="G100" s="75"/>
      <c r="H100" s="78" t="s">
        <v>104</v>
      </c>
      <c r="I100" s="78"/>
    </row>
    <row r="101" spans="1:9" x14ac:dyDescent="0.25">
      <c r="E101" s="73" t="s">
        <v>36</v>
      </c>
      <c r="F101" s="73">
        <f>IF((COUNT(C85:C100)&lt;&gt;COUNT(F85:F100)),"", ROUND(SUM(F85:F100),2))</f>
        <v>79920</v>
      </c>
      <c r="G101" s="46" t="str">
        <f>IF((COUNT(C85:C100)&lt;&gt;COUNT(F85:F100)),"Neužpildytos visų objektų kainos", "")</f>
        <v/>
      </c>
    </row>
    <row r="102" spans="1:9" ht="45" x14ac:dyDescent="0.25">
      <c r="C102" s="74" t="s">
        <v>37</v>
      </c>
      <c r="D102" s="80">
        <v>5</v>
      </c>
      <c r="E102" s="73" t="s">
        <v>38</v>
      </c>
      <c r="F102" s="73">
        <f>IF(OR(F101="",D102=""),"", ROUND(PRODUCT(D102,F101)/100,2))</f>
        <v>3996</v>
      </c>
      <c r="G102" s="46" t="str">
        <f>IF(D102="", "Nurodykite taikomą PVM dydį", "")</f>
        <v/>
      </c>
    </row>
    <row r="103" spans="1:9" x14ac:dyDescent="0.25">
      <c r="E103" s="73" t="s">
        <v>39</v>
      </c>
      <c r="F103" s="73">
        <f>IF(ISBLANK(F102), "", ROUND(SUM(F101:F102),2))</f>
        <v>83916</v>
      </c>
    </row>
    <row r="106" spans="1:9" x14ac:dyDescent="0.25">
      <c r="A106" s="45" t="s">
        <v>134</v>
      </c>
      <c r="B106" s="45" t="s">
        <v>135</v>
      </c>
    </row>
    <row r="108" spans="1:9" x14ac:dyDescent="0.25">
      <c r="A108" s="45" t="s">
        <v>26</v>
      </c>
    </row>
    <row r="109" spans="1:9" s="72" customFormat="1" ht="45" x14ac:dyDescent="0.25">
      <c r="A109" s="71" t="s">
        <v>27</v>
      </c>
      <c r="B109" s="71" t="s">
        <v>28</v>
      </c>
      <c r="C109" s="71" t="s">
        <v>29</v>
      </c>
      <c r="D109" s="71" t="s">
        <v>30</v>
      </c>
      <c r="E109" s="71" t="s">
        <v>31</v>
      </c>
      <c r="F109" s="71" t="s">
        <v>32</v>
      </c>
      <c r="G109" s="71" t="s">
        <v>33</v>
      </c>
      <c r="H109" s="71" t="s">
        <v>34</v>
      </c>
      <c r="I109" s="71" t="s">
        <v>35</v>
      </c>
    </row>
    <row r="110" spans="1:9" x14ac:dyDescent="0.25">
      <c r="A110" s="73" t="s">
        <v>136</v>
      </c>
      <c r="B110" s="74" t="s">
        <v>137</v>
      </c>
      <c r="C110" s="75"/>
      <c r="D110" s="75"/>
      <c r="E110" s="75"/>
      <c r="F110" s="75"/>
      <c r="G110" s="75"/>
      <c r="H110" s="75"/>
      <c r="I110" s="75"/>
    </row>
    <row r="111" spans="1:9" ht="38.1" customHeight="1" x14ac:dyDescent="0.25">
      <c r="A111" s="75" t="s">
        <v>138</v>
      </c>
      <c r="B111" s="76" t="s">
        <v>137</v>
      </c>
      <c r="C111" s="75">
        <v>60</v>
      </c>
      <c r="D111" s="75" t="s">
        <v>40</v>
      </c>
      <c r="E111" s="80">
        <v>487</v>
      </c>
      <c r="F111" s="75">
        <f>IF(ISBLANK(E111),"", PRODUCT(C111,E111))</f>
        <v>29220</v>
      </c>
      <c r="G111" s="77" t="s">
        <v>338</v>
      </c>
      <c r="H111" s="75"/>
      <c r="I111" s="75"/>
    </row>
    <row r="112" spans="1:9" ht="33.6" customHeight="1" x14ac:dyDescent="0.25">
      <c r="A112" s="75" t="s">
        <v>139</v>
      </c>
      <c r="B112" s="76" t="s">
        <v>140</v>
      </c>
      <c r="C112" s="75"/>
      <c r="D112" s="75"/>
      <c r="E112" s="75"/>
      <c r="F112" s="75"/>
      <c r="G112" s="75"/>
      <c r="H112" s="78" t="s">
        <v>140</v>
      </c>
      <c r="I112" s="79" t="s">
        <v>345</v>
      </c>
    </row>
    <row r="113" spans="1:9" ht="30.6" customHeight="1" x14ac:dyDescent="0.25">
      <c r="A113" s="75" t="s">
        <v>141</v>
      </c>
      <c r="B113" s="76" t="s">
        <v>142</v>
      </c>
      <c r="C113" s="75"/>
      <c r="D113" s="75"/>
      <c r="E113" s="75"/>
      <c r="F113" s="75"/>
      <c r="G113" s="75"/>
      <c r="H113" s="78" t="s">
        <v>142</v>
      </c>
      <c r="I113" s="78"/>
    </row>
    <row r="114" spans="1:9" ht="27.95" customHeight="1" x14ac:dyDescent="0.25">
      <c r="A114" s="75" t="s">
        <v>143</v>
      </c>
      <c r="B114" s="76" t="s">
        <v>144</v>
      </c>
      <c r="C114" s="75"/>
      <c r="D114" s="75"/>
      <c r="E114" s="75"/>
      <c r="F114" s="75"/>
      <c r="G114" s="75"/>
      <c r="H114" s="78" t="s">
        <v>144</v>
      </c>
      <c r="I114" s="78"/>
    </row>
    <row r="115" spans="1:9" ht="30" customHeight="1" x14ac:dyDescent="0.25">
      <c r="A115" s="75" t="s">
        <v>145</v>
      </c>
      <c r="B115" s="76" t="s">
        <v>90</v>
      </c>
      <c r="C115" s="75"/>
      <c r="D115" s="75"/>
      <c r="E115" s="75"/>
      <c r="F115" s="75"/>
      <c r="G115" s="75"/>
      <c r="H115" s="78" t="s">
        <v>90</v>
      </c>
      <c r="I115" s="78"/>
    </row>
    <row r="116" spans="1:9" ht="29.45" customHeight="1" x14ac:dyDescent="0.25">
      <c r="A116" s="75" t="s">
        <v>146</v>
      </c>
      <c r="B116" s="76" t="s">
        <v>147</v>
      </c>
      <c r="C116" s="75"/>
      <c r="D116" s="75"/>
      <c r="E116" s="75"/>
      <c r="F116" s="75"/>
      <c r="G116" s="75"/>
      <c r="H116" s="78" t="s">
        <v>147</v>
      </c>
      <c r="I116" s="78"/>
    </row>
    <row r="117" spans="1:9" ht="26.1" customHeight="1" x14ac:dyDescent="0.25">
      <c r="A117" s="75" t="s">
        <v>148</v>
      </c>
      <c r="B117" s="76" t="s">
        <v>149</v>
      </c>
      <c r="C117" s="75"/>
      <c r="D117" s="75"/>
      <c r="E117" s="75"/>
      <c r="F117" s="75"/>
      <c r="G117" s="75"/>
      <c r="H117" s="78" t="s">
        <v>149</v>
      </c>
      <c r="I117" s="78"/>
    </row>
    <row r="118" spans="1:9" ht="27.95" customHeight="1" x14ac:dyDescent="0.25">
      <c r="A118" s="75" t="s">
        <v>150</v>
      </c>
      <c r="B118" s="76" t="s">
        <v>151</v>
      </c>
      <c r="C118" s="75"/>
      <c r="D118" s="75"/>
      <c r="E118" s="75"/>
      <c r="F118" s="75"/>
      <c r="G118" s="75"/>
      <c r="H118" s="78" t="s">
        <v>151</v>
      </c>
      <c r="I118" s="78"/>
    </row>
    <row r="119" spans="1:9" ht="33" customHeight="1" x14ac:dyDescent="0.25">
      <c r="A119" s="75" t="s">
        <v>152</v>
      </c>
      <c r="B119" s="76" t="s">
        <v>153</v>
      </c>
      <c r="C119" s="75"/>
      <c r="D119" s="75"/>
      <c r="E119" s="75"/>
      <c r="F119" s="75"/>
      <c r="G119" s="75"/>
      <c r="H119" s="78" t="s">
        <v>153</v>
      </c>
      <c r="I119" s="78"/>
    </row>
    <row r="120" spans="1:9" ht="27" customHeight="1" x14ac:dyDescent="0.25">
      <c r="A120" s="75" t="s">
        <v>154</v>
      </c>
      <c r="B120" s="76" t="s">
        <v>155</v>
      </c>
      <c r="C120" s="75"/>
      <c r="D120" s="75"/>
      <c r="E120" s="75"/>
      <c r="F120" s="75"/>
      <c r="G120" s="75"/>
      <c r="H120" s="78" t="s">
        <v>155</v>
      </c>
      <c r="I120" s="78"/>
    </row>
    <row r="121" spans="1:9" ht="30" customHeight="1" x14ac:dyDescent="0.25">
      <c r="A121" s="75" t="s">
        <v>156</v>
      </c>
      <c r="B121" s="76" t="s">
        <v>157</v>
      </c>
      <c r="C121" s="75"/>
      <c r="D121" s="75"/>
      <c r="E121" s="75"/>
      <c r="F121" s="75"/>
      <c r="G121" s="75"/>
      <c r="H121" s="78" t="s">
        <v>157</v>
      </c>
      <c r="I121" s="78"/>
    </row>
    <row r="122" spans="1:9" ht="32.450000000000003" customHeight="1" x14ac:dyDescent="0.25">
      <c r="A122" s="75" t="s">
        <v>158</v>
      </c>
      <c r="B122" s="76" t="s">
        <v>159</v>
      </c>
      <c r="C122" s="75"/>
      <c r="D122" s="75"/>
      <c r="E122" s="75"/>
      <c r="F122" s="75"/>
      <c r="G122" s="75"/>
      <c r="H122" s="78" t="s">
        <v>159</v>
      </c>
      <c r="I122" s="78"/>
    </row>
    <row r="123" spans="1:9" ht="27" customHeight="1" x14ac:dyDescent="0.25">
      <c r="A123" s="75" t="s">
        <v>160</v>
      </c>
      <c r="B123" s="76" t="s">
        <v>161</v>
      </c>
      <c r="C123" s="75"/>
      <c r="D123" s="75"/>
      <c r="E123" s="75"/>
      <c r="F123" s="75"/>
      <c r="G123" s="75"/>
      <c r="H123" s="78" t="s">
        <v>161</v>
      </c>
      <c r="I123" s="78"/>
    </row>
    <row r="124" spans="1:9" ht="27.95" customHeight="1" x14ac:dyDescent="0.25">
      <c r="A124" s="75" t="s">
        <v>162</v>
      </c>
      <c r="B124" s="76" t="s">
        <v>163</v>
      </c>
      <c r="C124" s="75"/>
      <c r="D124" s="75"/>
      <c r="E124" s="75"/>
      <c r="F124" s="75"/>
      <c r="G124" s="75"/>
      <c r="H124" s="78" t="s">
        <v>163</v>
      </c>
      <c r="I124" s="78"/>
    </row>
    <row r="125" spans="1:9" ht="30.6" customHeight="1" x14ac:dyDescent="0.25">
      <c r="A125" s="75" t="s">
        <v>164</v>
      </c>
      <c r="B125" s="76" t="s">
        <v>165</v>
      </c>
      <c r="C125" s="75"/>
      <c r="D125" s="75"/>
      <c r="E125" s="75"/>
      <c r="F125" s="75"/>
      <c r="G125" s="75"/>
      <c r="H125" s="78" t="s">
        <v>165</v>
      </c>
      <c r="I125" s="78"/>
    </row>
    <row r="126" spans="1:9" ht="28.5" customHeight="1" x14ac:dyDescent="0.25">
      <c r="A126" s="75" t="s">
        <v>166</v>
      </c>
      <c r="B126" s="76" t="s">
        <v>167</v>
      </c>
      <c r="C126" s="75"/>
      <c r="D126" s="75"/>
      <c r="E126" s="75"/>
      <c r="F126" s="75"/>
      <c r="G126" s="75"/>
      <c r="H126" s="78" t="s">
        <v>167</v>
      </c>
      <c r="I126" s="78"/>
    </row>
    <row r="127" spans="1:9" ht="27.95" customHeight="1" x14ac:dyDescent="0.25">
      <c r="A127" s="75" t="s">
        <v>168</v>
      </c>
      <c r="B127" s="76" t="s">
        <v>169</v>
      </c>
      <c r="C127" s="75"/>
      <c r="D127" s="75"/>
      <c r="E127" s="75"/>
      <c r="F127" s="75"/>
      <c r="G127" s="75"/>
      <c r="H127" s="78" t="s">
        <v>169</v>
      </c>
      <c r="I127" s="78"/>
    </row>
    <row r="128" spans="1:9" x14ac:dyDescent="0.25">
      <c r="B128" s="81"/>
      <c r="E128" s="73" t="s">
        <v>36</v>
      </c>
      <c r="F128" s="73">
        <f>IF((COUNT(C111:C127)&lt;&gt;COUNT(F111:F127)),"", ROUND(SUM(F111:F127),2))</f>
        <v>29220</v>
      </c>
      <c r="G128" s="46" t="str">
        <f>IF((COUNT(C111:C127)&lt;&gt;COUNT(F111:F127)),"Neužpildytos visų objektų kainos", "")</f>
        <v/>
      </c>
    </row>
    <row r="129" spans="1:9" ht="45" x14ac:dyDescent="0.25">
      <c r="C129" s="74" t="s">
        <v>37</v>
      </c>
      <c r="D129" s="80">
        <v>5</v>
      </c>
      <c r="E129" s="73" t="s">
        <v>38</v>
      </c>
      <c r="F129" s="73">
        <f>IF(OR(F128="",D129=""),"", ROUND(PRODUCT(D129,F128)/100,2))</f>
        <v>1461</v>
      </c>
      <c r="G129" s="46" t="str">
        <f>IF(D129="", "Nurodykite taikomą PVM dydį", "")</f>
        <v/>
      </c>
    </row>
    <row r="130" spans="1:9" x14ac:dyDescent="0.25">
      <c r="E130" s="73" t="s">
        <v>39</v>
      </c>
      <c r="F130" s="73">
        <f>IF(ISBLANK(F129), "", ROUND(SUM(F128:F129),2))</f>
        <v>30681</v>
      </c>
    </row>
    <row r="136" spans="1:9" x14ac:dyDescent="0.25">
      <c r="A136" s="45" t="s">
        <v>170</v>
      </c>
      <c r="B136" s="45" t="s">
        <v>171</v>
      </c>
    </row>
    <row r="138" spans="1:9" x14ac:dyDescent="0.25">
      <c r="A138" s="45" t="s">
        <v>26</v>
      </c>
    </row>
    <row r="139" spans="1:9" s="72" customFormat="1" ht="45" x14ac:dyDescent="0.25">
      <c r="A139" s="71" t="s">
        <v>27</v>
      </c>
      <c r="B139" s="71" t="s">
        <v>28</v>
      </c>
      <c r="C139" s="71" t="s">
        <v>29</v>
      </c>
      <c r="D139" s="71" t="s">
        <v>30</v>
      </c>
      <c r="E139" s="71" t="s">
        <v>31</v>
      </c>
      <c r="F139" s="71" t="s">
        <v>32</v>
      </c>
      <c r="G139" s="71" t="s">
        <v>33</v>
      </c>
      <c r="H139" s="71" t="s">
        <v>34</v>
      </c>
      <c r="I139" s="71" t="s">
        <v>35</v>
      </c>
    </row>
    <row r="140" spans="1:9" x14ac:dyDescent="0.25">
      <c r="A140" s="73" t="s">
        <v>172</v>
      </c>
      <c r="B140" s="74" t="s">
        <v>173</v>
      </c>
      <c r="C140" s="75"/>
      <c r="D140" s="75"/>
      <c r="E140" s="75"/>
      <c r="F140" s="75"/>
      <c r="G140" s="75"/>
      <c r="H140" s="75"/>
      <c r="I140" s="75"/>
    </row>
    <row r="141" spans="1:9" ht="40.5" customHeight="1" x14ac:dyDescent="0.25">
      <c r="A141" s="75" t="s">
        <v>174</v>
      </c>
      <c r="B141" s="76" t="s">
        <v>173</v>
      </c>
      <c r="C141" s="75">
        <v>120</v>
      </c>
      <c r="D141" s="75" t="s">
        <v>40</v>
      </c>
      <c r="E141" s="80">
        <v>360</v>
      </c>
      <c r="F141" s="75">
        <f>IF(ISBLANK(E141),"", PRODUCT(C141,E141))</f>
        <v>43200</v>
      </c>
      <c r="G141" s="77" t="s">
        <v>339</v>
      </c>
      <c r="H141" s="75"/>
      <c r="I141" s="75"/>
    </row>
    <row r="142" spans="1:9" ht="24.95" customHeight="1" x14ac:dyDescent="0.25">
      <c r="A142" s="75" t="s">
        <v>175</v>
      </c>
      <c r="B142" s="76" t="s">
        <v>140</v>
      </c>
      <c r="C142" s="75"/>
      <c r="D142" s="75"/>
      <c r="E142" s="75"/>
      <c r="F142" s="75"/>
      <c r="G142" s="75"/>
      <c r="H142" s="78" t="s">
        <v>140</v>
      </c>
      <c r="I142" s="79" t="s">
        <v>346</v>
      </c>
    </row>
    <row r="143" spans="1:9" ht="30.95" customHeight="1" x14ac:dyDescent="0.25">
      <c r="A143" s="75" t="s">
        <v>176</v>
      </c>
      <c r="B143" s="76" t="s">
        <v>177</v>
      </c>
      <c r="C143" s="75"/>
      <c r="D143" s="75"/>
      <c r="E143" s="75"/>
      <c r="F143" s="75"/>
      <c r="G143" s="75"/>
      <c r="H143" s="78" t="s">
        <v>177</v>
      </c>
      <c r="I143" s="78"/>
    </row>
    <row r="144" spans="1:9" ht="30" customHeight="1" x14ac:dyDescent="0.25">
      <c r="A144" s="75" t="s">
        <v>178</v>
      </c>
      <c r="B144" s="76" t="s">
        <v>179</v>
      </c>
      <c r="C144" s="75"/>
      <c r="D144" s="75"/>
      <c r="E144" s="75"/>
      <c r="F144" s="75"/>
      <c r="G144" s="75"/>
      <c r="H144" s="78" t="s">
        <v>179</v>
      </c>
      <c r="I144" s="78"/>
    </row>
    <row r="145" spans="1:9" ht="27.95" customHeight="1" x14ac:dyDescent="0.25">
      <c r="A145" s="75" t="s">
        <v>180</v>
      </c>
      <c r="B145" s="76" t="s">
        <v>181</v>
      </c>
      <c r="C145" s="75"/>
      <c r="D145" s="75"/>
      <c r="E145" s="75"/>
      <c r="F145" s="75"/>
      <c r="G145" s="75"/>
      <c r="H145" s="78" t="s">
        <v>181</v>
      </c>
      <c r="I145" s="78"/>
    </row>
    <row r="146" spans="1:9" ht="33.6" customHeight="1" x14ac:dyDescent="0.25">
      <c r="A146" s="75" t="s">
        <v>182</v>
      </c>
      <c r="B146" s="76" t="s">
        <v>90</v>
      </c>
      <c r="C146" s="75"/>
      <c r="D146" s="75"/>
      <c r="E146" s="75"/>
      <c r="F146" s="75"/>
      <c r="G146" s="75"/>
      <c r="H146" s="78" t="s">
        <v>90</v>
      </c>
      <c r="I146" s="78"/>
    </row>
    <row r="147" spans="1:9" ht="27.6" customHeight="1" x14ac:dyDescent="0.25">
      <c r="A147" s="75" t="s">
        <v>183</v>
      </c>
      <c r="B147" s="76" t="s">
        <v>184</v>
      </c>
      <c r="C147" s="75"/>
      <c r="D147" s="75"/>
      <c r="E147" s="75"/>
      <c r="F147" s="75"/>
      <c r="G147" s="75"/>
      <c r="H147" s="78" t="s">
        <v>184</v>
      </c>
      <c r="I147" s="78"/>
    </row>
    <row r="148" spans="1:9" ht="31.5" customHeight="1" x14ac:dyDescent="0.25">
      <c r="A148" s="75" t="s">
        <v>185</v>
      </c>
      <c r="B148" s="76" t="s">
        <v>186</v>
      </c>
      <c r="C148" s="75"/>
      <c r="D148" s="75"/>
      <c r="E148" s="75"/>
      <c r="F148" s="75"/>
      <c r="G148" s="75"/>
      <c r="H148" s="78" t="s">
        <v>186</v>
      </c>
      <c r="I148" s="78"/>
    </row>
    <row r="149" spans="1:9" ht="31.5" customHeight="1" x14ac:dyDescent="0.25">
      <c r="A149" s="75" t="s">
        <v>187</v>
      </c>
      <c r="B149" s="76" t="s">
        <v>41</v>
      </c>
      <c r="C149" s="75"/>
      <c r="D149" s="75"/>
      <c r="E149" s="75"/>
      <c r="F149" s="75"/>
      <c r="G149" s="75"/>
      <c r="H149" s="78" t="s">
        <v>41</v>
      </c>
      <c r="I149" s="78"/>
    </row>
    <row r="150" spans="1:9" ht="29.45" customHeight="1" x14ac:dyDescent="0.25">
      <c r="A150" s="75" t="s">
        <v>188</v>
      </c>
      <c r="B150" s="76" t="s">
        <v>111</v>
      </c>
      <c r="C150" s="75"/>
      <c r="D150" s="75"/>
      <c r="E150" s="75"/>
      <c r="F150" s="75"/>
      <c r="G150" s="75"/>
      <c r="H150" s="78" t="s">
        <v>111</v>
      </c>
      <c r="I150" s="78"/>
    </row>
    <row r="151" spans="1:9" ht="30" customHeight="1" x14ac:dyDescent="0.25">
      <c r="A151" s="75" t="s">
        <v>189</v>
      </c>
      <c r="B151" s="76" t="s">
        <v>190</v>
      </c>
      <c r="C151" s="75"/>
      <c r="D151" s="75"/>
      <c r="E151" s="75"/>
      <c r="F151" s="75"/>
      <c r="G151" s="75"/>
      <c r="H151" s="78" t="s">
        <v>190</v>
      </c>
      <c r="I151" s="78"/>
    </row>
    <row r="152" spans="1:9" ht="27" customHeight="1" x14ac:dyDescent="0.25">
      <c r="A152" s="75" t="s">
        <v>191</v>
      </c>
      <c r="B152" s="76" t="s">
        <v>192</v>
      </c>
      <c r="C152" s="75"/>
      <c r="D152" s="75"/>
      <c r="E152" s="75"/>
      <c r="F152" s="75"/>
      <c r="G152" s="75"/>
      <c r="H152" s="78" t="s">
        <v>192</v>
      </c>
      <c r="I152" s="78"/>
    </row>
    <row r="153" spans="1:9" ht="27.95" customHeight="1" x14ac:dyDescent="0.25">
      <c r="A153" s="75" t="s">
        <v>193</v>
      </c>
      <c r="B153" s="76" t="s">
        <v>194</v>
      </c>
      <c r="C153" s="75"/>
      <c r="D153" s="75"/>
      <c r="E153" s="75"/>
      <c r="F153" s="75"/>
      <c r="G153" s="75"/>
      <c r="H153" s="78" t="s">
        <v>194</v>
      </c>
      <c r="I153" s="78"/>
    </row>
    <row r="154" spans="1:9" ht="30" customHeight="1" x14ac:dyDescent="0.25">
      <c r="A154" s="75" t="s">
        <v>195</v>
      </c>
      <c r="B154" s="76" t="s">
        <v>196</v>
      </c>
      <c r="C154" s="75"/>
      <c r="D154" s="75"/>
      <c r="E154" s="75"/>
      <c r="F154" s="75"/>
      <c r="G154" s="75"/>
      <c r="H154" s="78" t="s">
        <v>196</v>
      </c>
      <c r="I154" s="78"/>
    </row>
    <row r="155" spans="1:9" ht="27.6" customHeight="1" x14ac:dyDescent="0.25">
      <c r="A155" s="75" t="s">
        <v>197</v>
      </c>
      <c r="B155" s="76" t="s">
        <v>198</v>
      </c>
      <c r="C155" s="75"/>
      <c r="D155" s="75"/>
      <c r="E155" s="75"/>
      <c r="F155" s="75"/>
      <c r="G155" s="75"/>
      <c r="H155" s="78" t="s">
        <v>198</v>
      </c>
      <c r="I155" s="78"/>
    </row>
    <row r="156" spans="1:9" ht="29.1" customHeight="1" x14ac:dyDescent="0.25">
      <c r="A156" s="75" t="s">
        <v>199</v>
      </c>
      <c r="B156" s="76" t="s">
        <v>200</v>
      </c>
      <c r="C156" s="75"/>
      <c r="D156" s="75"/>
      <c r="E156" s="75"/>
      <c r="F156" s="75"/>
      <c r="G156" s="75"/>
      <c r="H156" s="78" t="s">
        <v>200</v>
      </c>
      <c r="I156" s="78"/>
    </row>
    <row r="157" spans="1:9" ht="30.95" customHeight="1" x14ac:dyDescent="0.25">
      <c r="A157" s="75" t="s">
        <v>201</v>
      </c>
      <c r="B157" s="76" t="s">
        <v>167</v>
      </c>
      <c r="C157" s="75"/>
      <c r="D157" s="75"/>
      <c r="E157" s="75"/>
      <c r="F157" s="75"/>
      <c r="G157" s="75"/>
      <c r="H157" s="78" t="s">
        <v>167</v>
      </c>
      <c r="I157" s="78"/>
    </row>
    <row r="158" spans="1:9" ht="31.5" customHeight="1" x14ac:dyDescent="0.25">
      <c r="A158" s="75" t="s">
        <v>202</v>
      </c>
      <c r="B158" s="76" t="s">
        <v>203</v>
      </c>
      <c r="C158" s="75"/>
      <c r="D158" s="75"/>
      <c r="E158" s="75"/>
      <c r="F158" s="75"/>
      <c r="G158" s="75"/>
      <c r="H158" s="78" t="s">
        <v>203</v>
      </c>
      <c r="I158" s="78"/>
    </row>
    <row r="159" spans="1:9" x14ac:dyDescent="0.25">
      <c r="E159" s="73" t="s">
        <v>36</v>
      </c>
      <c r="F159" s="73">
        <f>IF((COUNT(C141:C158)&lt;&gt;COUNT(F141:F158)),"", ROUND(SUM(F141:F158),2))</f>
        <v>43200</v>
      </c>
      <c r="G159" s="46" t="str">
        <f>IF((COUNT(C141:C158)&lt;&gt;COUNT(F141:F158)),"Neužpildytos visų objektų kainos", "")</f>
        <v/>
      </c>
      <c r="H159" s="81"/>
      <c r="I159" s="81"/>
    </row>
    <row r="160" spans="1:9" ht="45" x14ac:dyDescent="0.25">
      <c r="C160" s="74" t="s">
        <v>37</v>
      </c>
      <c r="D160" s="80">
        <v>5</v>
      </c>
      <c r="E160" s="73" t="s">
        <v>38</v>
      </c>
      <c r="F160" s="73">
        <f>IF(OR(F159="",D160=""),"", ROUND(PRODUCT(D160,F159)/100,2))</f>
        <v>2160</v>
      </c>
      <c r="G160" s="46" t="str">
        <f>IF(D160="", "Nurodykite taikomą PVM dydį", "")</f>
        <v/>
      </c>
    </row>
    <row r="161" spans="1:9" x14ac:dyDescent="0.25">
      <c r="E161" s="73" t="s">
        <v>39</v>
      </c>
      <c r="F161" s="73">
        <f>IF(ISBLANK(F160), "", ROUND(SUM(F159:F160),2))</f>
        <v>45360</v>
      </c>
    </row>
    <row r="165" spans="1:9" x14ac:dyDescent="0.25">
      <c r="A165" s="45" t="s">
        <v>204</v>
      </c>
      <c r="B165" s="45" t="s">
        <v>205</v>
      </c>
    </row>
    <row r="167" spans="1:9" x14ac:dyDescent="0.25">
      <c r="A167" s="45" t="s">
        <v>26</v>
      </c>
    </row>
    <row r="168" spans="1:9" s="72" customFormat="1" ht="45" x14ac:dyDescent="0.25">
      <c r="A168" s="71" t="s">
        <v>27</v>
      </c>
      <c r="B168" s="71" t="s">
        <v>28</v>
      </c>
      <c r="C168" s="71" t="s">
        <v>29</v>
      </c>
      <c r="D168" s="71" t="s">
        <v>30</v>
      </c>
      <c r="E168" s="71" t="s">
        <v>31</v>
      </c>
      <c r="F168" s="71" t="s">
        <v>32</v>
      </c>
      <c r="G168" s="71" t="s">
        <v>33</v>
      </c>
      <c r="H168" s="71" t="s">
        <v>34</v>
      </c>
      <c r="I168" s="71" t="s">
        <v>35</v>
      </c>
    </row>
    <row r="169" spans="1:9" x14ac:dyDescent="0.25">
      <c r="A169" s="73" t="s">
        <v>206</v>
      </c>
      <c r="B169" s="85" t="s">
        <v>205</v>
      </c>
      <c r="C169" s="75"/>
      <c r="D169" s="75"/>
      <c r="E169" s="75"/>
      <c r="F169" s="75"/>
      <c r="G169" s="75"/>
      <c r="H169" s="75"/>
      <c r="I169" s="75"/>
    </row>
    <row r="170" spans="1:9" ht="42" customHeight="1" x14ac:dyDescent="0.25">
      <c r="A170" s="75" t="s">
        <v>207</v>
      </c>
      <c r="B170" s="86" t="s">
        <v>205</v>
      </c>
      <c r="C170" s="75">
        <v>60</v>
      </c>
      <c r="D170" s="75" t="s">
        <v>40</v>
      </c>
      <c r="E170" s="80">
        <v>180</v>
      </c>
      <c r="F170" s="75">
        <f>IF(ISBLANK(E170),"", PRODUCT(C170,E170))</f>
        <v>10800</v>
      </c>
      <c r="G170" s="77" t="s">
        <v>340</v>
      </c>
      <c r="H170" s="75"/>
      <c r="I170" s="75"/>
    </row>
    <row r="171" spans="1:9" ht="30.95" customHeight="1" x14ac:dyDescent="0.25">
      <c r="A171" s="75" t="s">
        <v>208</v>
      </c>
      <c r="B171" s="86" t="s">
        <v>209</v>
      </c>
      <c r="C171" s="75"/>
      <c r="D171" s="75"/>
      <c r="E171" s="75"/>
      <c r="F171" s="75"/>
      <c r="G171" s="75"/>
      <c r="H171" s="78" t="s">
        <v>209</v>
      </c>
      <c r="I171" s="79" t="s">
        <v>347</v>
      </c>
    </row>
    <row r="172" spans="1:9" ht="30" x14ac:dyDescent="0.25">
      <c r="A172" s="75" t="s">
        <v>210</v>
      </c>
      <c r="B172" s="86" t="s">
        <v>211</v>
      </c>
      <c r="C172" s="75"/>
      <c r="D172" s="75"/>
      <c r="E172" s="75"/>
      <c r="F172" s="75"/>
      <c r="G172" s="75"/>
      <c r="H172" s="78" t="s">
        <v>211</v>
      </c>
      <c r="I172" s="78"/>
    </row>
    <row r="173" spans="1:9" ht="36" customHeight="1" x14ac:dyDescent="0.25">
      <c r="A173" s="75" t="s">
        <v>212</v>
      </c>
      <c r="B173" s="86" t="s">
        <v>213</v>
      </c>
      <c r="C173" s="75"/>
      <c r="D173" s="75"/>
      <c r="E173" s="75"/>
      <c r="F173" s="75"/>
      <c r="G173" s="75"/>
      <c r="H173" s="78" t="s">
        <v>213</v>
      </c>
      <c r="I173" s="78"/>
    </row>
    <row r="174" spans="1:9" ht="25.5" customHeight="1" x14ac:dyDescent="0.25">
      <c r="A174" s="75" t="s">
        <v>214</v>
      </c>
      <c r="B174" s="86" t="s">
        <v>48</v>
      </c>
      <c r="C174" s="75"/>
      <c r="D174" s="75"/>
      <c r="E174" s="75"/>
      <c r="F174" s="75"/>
      <c r="G174" s="75"/>
      <c r="H174" s="78" t="s">
        <v>48</v>
      </c>
      <c r="I174" s="78"/>
    </row>
    <row r="175" spans="1:9" ht="26.45" customHeight="1" x14ac:dyDescent="0.25">
      <c r="A175" s="75" t="s">
        <v>215</v>
      </c>
      <c r="B175" s="86" t="s">
        <v>216</v>
      </c>
      <c r="C175" s="75"/>
      <c r="D175" s="75"/>
      <c r="E175" s="75"/>
      <c r="F175" s="75"/>
      <c r="G175" s="75"/>
      <c r="H175" s="78" t="s">
        <v>216</v>
      </c>
      <c r="I175" s="78"/>
    </row>
    <row r="176" spans="1:9" ht="28.5" customHeight="1" x14ac:dyDescent="0.25">
      <c r="A176" s="75" t="s">
        <v>217</v>
      </c>
      <c r="B176" s="86" t="s">
        <v>218</v>
      </c>
      <c r="C176" s="75"/>
      <c r="D176" s="75"/>
      <c r="E176" s="75"/>
      <c r="F176" s="75"/>
      <c r="G176" s="75"/>
      <c r="H176" s="78" t="s">
        <v>218</v>
      </c>
      <c r="I176" s="78"/>
    </row>
    <row r="177" spans="1:9" ht="30" customHeight="1" x14ac:dyDescent="0.25">
      <c r="A177" s="75" t="s">
        <v>219</v>
      </c>
      <c r="B177" s="86" t="s">
        <v>71</v>
      </c>
      <c r="C177" s="75"/>
      <c r="D177" s="75"/>
      <c r="E177" s="75"/>
      <c r="F177" s="75"/>
      <c r="G177" s="75"/>
      <c r="H177" s="78" t="s">
        <v>71</v>
      </c>
      <c r="I177" s="78"/>
    </row>
    <row r="178" spans="1:9" ht="28.5" customHeight="1" x14ac:dyDescent="0.25">
      <c r="A178" s="75" t="s">
        <v>220</v>
      </c>
      <c r="B178" s="86" t="s">
        <v>221</v>
      </c>
      <c r="C178" s="75"/>
      <c r="D178" s="75"/>
      <c r="E178" s="75"/>
      <c r="F178" s="75"/>
      <c r="G178" s="75"/>
      <c r="H178" s="78" t="s">
        <v>221</v>
      </c>
      <c r="I178" s="78"/>
    </row>
    <row r="179" spans="1:9" ht="27" customHeight="1" x14ac:dyDescent="0.25">
      <c r="A179" s="75" t="s">
        <v>222</v>
      </c>
      <c r="B179" s="86" t="s">
        <v>223</v>
      </c>
      <c r="C179" s="75"/>
      <c r="D179" s="75"/>
      <c r="E179" s="75"/>
      <c r="F179" s="75"/>
      <c r="G179" s="75"/>
      <c r="H179" s="78" t="s">
        <v>223</v>
      </c>
      <c r="I179" s="78"/>
    </row>
    <row r="180" spans="1:9" x14ac:dyDescent="0.25">
      <c r="E180" s="73" t="s">
        <v>36</v>
      </c>
      <c r="F180" s="73">
        <f>IF((COUNT(C170:C179)&lt;&gt;COUNT(F170:F179)),"", ROUND(SUM(F170:F179),2))</f>
        <v>10800</v>
      </c>
      <c r="G180" s="46" t="str">
        <f>IF((COUNT(C170:C179)&lt;&gt;COUNT(F170:F179)),"Neužpildytos visų objektų kainos", "")</f>
        <v/>
      </c>
    </row>
    <row r="181" spans="1:9" ht="45" x14ac:dyDescent="0.25">
      <c r="C181" s="74" t="s">
        <v>37</v>
      </c>
      <c r="D181" s="80">
        <v>5</v>
      </c>
      <c r="E181" s="73" t="s">
        <v>38</v>
      </c>
      <c r="F181" s="73">
        <f>IF(OR(F180="",D181=""),"", ROUND(PRODUCT(D181,F180)/100,2))</f>
        <v>540</v>
      </c>
      <c r="G181" s="46" t="str">
        <f>IF(D181="", "Nurodykite taikomą PVM dydį", "")</f>
        <v/>
      </c>
    </row>
    <row r="182" spans="1:9" x14ac:dyDescent="0.25">
      <c r="E182" s="73" t="s">
        <v>39</v>
      </c>
      <c r="F182" s="73">
        <f>IF(ISBLANK(F181), "", ROUND(SUM(F180:F181),2))</f>
        <v>11340</v>
      </c>
    </row>
    <row r="186" spans="1:9" x14ac:dyDescent="0.25">
      <c r="A186" s="45" t="s">
        <v>224</v>
      </c>
      <c r="B186" s="45" t="s">
        <v>225</v>
      </c>
    </row>
    <row r="188" spans="1:9" x14ac:dyDescent="0.25">
      <c r="A188" s="45" t="s">
        <v>26</v>
      </c>
    </row>
    <row r="189" spans="1:9" s="72" customFormat="1" ht="45" x14ac:dyDescent="0.25">
      <c r="A189" s="71" t="s">
        <v>27</v>
      </c>
      <c r="B189" s="71" t="s">
        <v>28</v>
      </c>
      <c r="C189" s="71" t="s">
        <v>29</v>
      </c>
      <c r="D189" s="71" t="s">
        <v>30</v>
      </c>
      <c r="E189" s="71" t="s">
        <v>31</v>
      </c>
      <c r="F189" s="71" t="s">
        <v>32</v>
      </c>
      <c r="G189" s="71" t="s">
        <v>33</v>
      </c>
      <c r="H189" s="71" t="s">
        <v>34</v>
      </c>
      <c r="I189" s="71" t="s">
        <v>35</v>
      </c>
    </row>
    <row r="190" spans="1:9" x14ac:dyDescent="0.25">
      <c r="A190" s="73" t="s">
        <v>226</v>
      </c>
      <c r="B190" s="74" t="s">
        <v>227</v>
      </c>
      <c r="C190" s="75"/>
      <c r="D190" s="75"/>
      <c r="E190" s="75"/>
      <c r="F190" s="75"/>
      <c r="G190" s="75"/>
      <c r="H190" s="75"/>
      <c r="I190" s="75"/>
    </row>
    <row r="191" spans="1:9" ht="53.1" customHeight="1" x14ac:dyDescent="0.25">
      <c r="A191" s="75" t="s">
        <v>228</v>
      </c>
      <c r="B191" s="76" t="s">
        <v>227</v>
      </c>
      <c r="C191" s="75">
        <v>6</v>
      </c>
      <c r="D191" s="75" t="s">
        <v>40</v>
      </c>
      <c r="E191" s="80">
        <v>1500</v>
      </c>
      <c r="F191" s="75">
        <f>IF(ISBLANK(E191),"", PRODUCT(C191,E191))</f>
        <v>9000</v>
      </c>
      <c r="G191" s="79" t="s">
        <v>355</v>
      </c>
      <c r="H191" s="75"/>
      <c r="I191" s="75"/>
    </row>
    <row r="192" spans="1:9" ht="32.1" customHeight="1" x14ac:dyDescent="0.25">
      <c r="A192" s="75" t="s">
        <v>229</v>
      </c>
      <c r="B192" s="76" t="s">
        <v>230</v>
      </c>
      <c r="C192" s="75"/>
      <c r="D192" s="75"/>
      <c r="E192" s="75"/>
      <c r="F192" s="75"/>
      <c r="G192" s="75"/>
      <c r="H192" s="78" t="s">
        <v>230</v>
      </c>
      <c r="I192" s="79" t="s">
        <v>348</v>
      </c>
    </row>
    <row r="193" spans="1:9" ht="45" x14ac:dyDescent="0.25">
      <c r="A193" s="75" t="s">
        <v>231</v>
      </c>
      <c r="B193" s="76" t="s">
        <v>232</v>
      </c>
      <c r="C193" s="75"/>
      <c r="D193" s="75"/>
      <c r="E193" s="75"/>
      <c r="F193" s="75"/>
      <c r="G193" s="75"/>
      <c r="H193" s="78" t="s">
        <v>232</v>
      </c>
      <c r="I193" s="78"/>
    </row>
    <row r="194" spans="1:9" x14ac:dyDescent="0.25">
      <c r="A194" s="75" t="s">
        <v>233</v>
      </c>
      <c r="B194" s="76" t="s">
        <v>234</v>
      </c>
      <c r="C194" s="75"/>
      <c r="D194" s="75"/>
      <c r="E194" s="75"/>
      <c r="F194" s="75"/>
      <c r="G194" s="75"/>
      <c r="H194" s="78" t="s">
        <v>234</v>
      </c>
      <c r="I194" s="78"/>
    </row>
    <row r="195" spans="1:9" x14ac:dyDescent="0.25">
      <c r="A195" s="75" t="s">
        <v>235</v>
      </c>
      <c r="B195" s="76" t="s">
        <v>236</v>
      </c>
      <c r="C195" s="75"/>
      <c r="D195" s="75"/>
      <c r="E195" s="75"/>
      <c r="F195" s="75"/>
      <c r="G195" s="75"/>
      <c r="H195" s="78" t="s">
        <v>236</v>
      </c>
      <c r="I195" s="78"/>
    </row>
    <row r="196" spans="1:9" x14ac:dyDescent="0.25">
      <c r="A196" s="75" t="s">
        <v>237</v>
      </c>
      <c r="B196" s="76" t="s">
        <v>238</v>
      </c>
      <c r="C196" s="75"/>
      <c r="D196" s="75"/>
      <c r="E196" s="75"/>
      <c r="F196" s="75"/>
      <c r="G196" s="75"/>
      <c r="H196" s="78" t="s">
        <v>238</v>
      </c>
      <c r="I196" s="78"/>
    </row>
    <row r="197" spans="1:9" x14ac:dyDescent="0.25">
      <c r="A197" s="75" t="s">
        <v>239</v>
      </c>
      <c r="B197" s="76" t="s">
        <v>240</v>
      </c>
      <c r="C197" s="75"/>
      <c r="D197" s="75"/>
      <c r="E197" s="75"/>
      <c r="F197" s="75"/>
      <c r="G197" s="75"/>
      <c r="H197" s="78" t="s">
        <v>240</v>
      </c>
      <c r="I197" s="78"/>
    </row>
    <row r="198" spans="1:9" x14ac:dyDescent="0.25">
      <c r="A198" s="75" t="s">
        <v>241</v>
      </c>
      <c r="B198" s="76" t="s">
        <v>242</v>
      </c>
      <c r="C198" s="75"/>
      <c r="D198" s="75"/>
      <c r="E198" s="75"/>
      <c r="F198" s="75"/>
      <c r="G198" s="75"/>
      <c r="H198" s="78" t="s">
        <v>242</v>
      </c>
      <c r="I198" s="78"/>
    </row>
    <row r="199" spans="1:9" x14ac:dyDescent="0.25">
      <c r="A199" s="75" t="s">
        <v>243</v>
      </c>
      <c r="B199" s="76" t="s">
        <v>244</v>
      </c>
      <c r="C199" s="75"/>
      <c r="D199" s="75"/>
      <c r="E199" s="75"/>
      <c r="F199" s="75"/>
      <c r="G199" s="75"/>
      <c r="H199" s="78" t="s">
        <v>244</v>
      </c>
      <c r="I199" s="78"/>
    </row>
    <row r="200" spans="1:9" ht="44.1" customHeight="1" x14ac:dyDescent="0.25">
      <c r="A200" s="75" t="s">
        <v>245</v>
      </c>
      <c r="B200" s="76" t="s">
        <v>246</v>
      </c>
      <c r="C200" s="75"/>
      <c r="D200" s="75"/>
      <c r="E200" s="75"/>
      <c r="F200" s="75"/>
      <c r="G200" s="75"/>
      <c r="H200" s="78" t="s">
        <v>246</v>
      </c>
      <c r="I200" s="78"/>
    </row>
    <row r="201" spans="1:9" x14ac:dyDescent="0.25">
      <c r="A201" s="75" t="s">
        <v>247</v>
      </c>
      <c r="B201" s="76" t="s">
        <v>248</v>
      </c>
      <c r="C201" s="75"/>
      <c r="D201" s="75"/>
      <c r="E201" s="75"/>
      <c r="F201" s="75"/>
      <c r="G201" s="75"/>
      <c r="H201" s="78" t="s">
        <v>248</v>
      </c>
      <c r="I201" s="78"/>
    </row>
    <row r="202" spans="1:9" x14ac:dyDescent="0.25">
      <c r="A202" s="75" t="s">
        <v>249</v>
      </c>
      <c r="B202" s="76" t="s">
        <v>250</v>
      </c>
      <c r="C202" s="75"/>
      <c r="D202" s="75"/>
      <c r="E202" s="75"/>
      <c r="F202" s="75"/>
      <c r="G202" s="75"/>
      <c r="H202" s="78" t="s">
        <v>250</v>
      </c>
      <c r="I202" s="78"/>
    </row>
    <row r="203" spans="1:9" ht="34.5" customHeight="1" x14ac:dyDescent="0.25">
      <c r="A203" s="75" t="s">
        <v>251</v>
      </c>
      <c r="B203" s="76" t="s">
        <v>252</v>
      </c>
      <c r="C203" s="75"/>
      <c r="D203" s="75"/>
      <c r="E203" s="75"/>
      <c r="F203" s="75"/>
      <c r="G203" s="75"/>
      <c r="H203" s="78" t="s">
        <v>252</v>
      </c>
      <c r="I203" s="78"/>
    </row>
    <row r="204" spans="1:9" ht="30" x14ac:dyDescent="0.25">
      <c r="A204" s="75" t="s">
        <v>253</v>
      </c>
      <c r="B204" s="76" t="s">
        <v>254</v>
      </c>
      <c r="C204" s="75"/>
      <c r="D204" s="75"/>
      <c r="E204" s="75"/>
      <c r="F204" s="75"/>
      <c r="G204" s="75"/>
      <c r="H204" s="78" t="s">
        <v>254</v>
      </c>
      <c r="I204" s="78"/>
    </row>
    <row r="205" spans="1:9" ht="30" x14ac:dyDescent="0.25">
      <c r="A205" s="75" t="s">
        <v>255</v>
      </c>
      <c r="B205" s="76" t="s">
        <v>256</v>
      </c>
      <c r="C205" s="75"/>
      <c r="D205" s="75"/>
      <c r="E205" s="75"/>
      <c r="F205" s="75"/>
      <c r="G205" s="75"/>
      <c r="H205" s="78" t="s">
        <v>256</v>
      </c>
      <c r="I205" s="78"/>
    </row>
    <row r="206" spans="1:9" x14ac:dyDescent="0.25">
      <c r="A206" s="75" t="s">
        <v>257</v>
      </c>
      <c r="B206" s="76" t="s">
        <v>258</v>
      </c>
      <c r="C206" s="75"/>
      <c r="D206" s="75"/>
      <c r="E206" s="75"/>
      <c r="F206" s="75"/>
      <c r="G206" s="75"/>
      <c r="H206" s="78" t="s">
        <v>258</v>
      </c>
      <c r="I206" s="78"/>
    </row>
    <row r="207" spans="1:9" ht="48.6" customHeight="1" x14ac:dyDescent="0.25">
      <c r="A207" s="75" t="s">
        <v>259</v>
      </c>
      <c r="B207" s="76" t="s">
        <v>260</v>
      </c>
      <c r="C207" s="75"/>
      <c r="D207" s="75"/>
      <c r="E207" s="75"/>
      <c r="F207" s="75"/>
      <c r="G207" s="75"/>
      <c r="H207" s="78" t="s">
        <v>260</v>
      </c>
      <c r="I207" s="78"/>
    </row>
    <row r="208" spans="1:9" ht="39" customHeight="1" x14ac:dyDescent="0.25">
      <c r="A208" s="75" t="s">
        <v>261</v>
      </c>
      <c r="B208" s="76" t="s">
        <v>262</v>
      </c>
      <c r="C208" s="75"/>
      <c r="D208" s="75"/>
      <c r="E208" s="75"/>
      <c r="F208" s="75"/>
      <c r="G208" s="75"/>
      <c r="H208" s="78" t="s">
        <v>262</v>
      </c>
      <c r="I208" s="78"/>
    </row>
    <row r="209" spans="1:9" ht="35.450000000000003" customHeight="1" x14ac:dyDescent="0.25">
      <c r="A209" s="75" t="s">
        <v>263</v>
      </c>
      <c r="B209" s="76" t="s">
        <v>264</v>
      </c>
      <c r="C209" s="75"/>
      <c r="D209" s="75"/>
      <c r="E209" s="75"/>
      <c r="F209" s="75"/>
      <c r="G209" s="75"/>
      <c r="H209" s="78" t="s">
        <v>264</v>
      </c>
      <c r="I209" s="78"/>
    </row>
    <row r="210" spans="1:9" ht="51.6" customHeight="1" x14ac:dyDescent="0.25">
      <c r="A210" s="75" t="s">
        <v>265</v>
      </c>
      <c r="B210" s="76" t="s">
        <v>266</v>
      </c>
      <c r="C210" s="75"/>
      <c r="D210" s="75"/>
      <c r="E210" s="75"/>
      <c r="F210" s="75"/>
      <c r="G210" s="75"/>
      <c r="H210" s="78" t="s">
        <v>266</v>
      </c>
      <c r="I210" s="78"/>
    </row>
    <row r="211" spans="1:9" x14ac:dyDescent="0.25">
      <c r="E211" s="73" t="s">
        <v>36</v>
      </c>
      <c r="F211" s="73">
        <f>IF((COUNT(C191:C210)&lt;&gt;COUNT(F191:F210)),"", ROUND(SUM(F191:F210),2))</f>
        <v>9000</v>
      </c>
      <c r="G211" s="46" t="str">
        <f>IF((COUNT(C191:C210)&lt;&gt;COUNT(F191:F210)),"Neužpildytos visų objektų kainos", "")</f>
        <v/>
      </c>
    </row>
    <row r="212" spans="1:9" ht="45" x14ac:dyDescent="0.25">
      <c r="C212" s="74" t="s">
        <v>37</v>
      </c>
      <c r="D212" s="80">
        <v>5</v>
      </c>
      <c r="E212" s="73" t="s">
        <v>38</v>
      </c>
      <c r="F212" s="73">
        <f>IF(OR(F211="",D212=""),"", ROUND(PRODUCT(D212,F211)/100,2))</f>
        <v>450</v>
      </c>
      <c r="G212" s="46" t="str">
        <f>IF(D212="", "Nurodykite taikomą PVM dydį", "")</f>
        <v/>
      </c>
    </row>
    <row r="213" spans="1:9" x14ac:dyDescent="0.25">
      <c r="E213" s="73" t="s">
        <v>39</v>
      </c>
      <c r="F213" s="73">
        <f>IF(ISBLANK(F212), "", ROUND(SUM(F211:F212),2))</f>
        <v>9450</v>
      </c>
    </row>
    <row r="219" spans="1:9" x14ac:dyDescent="0.25">
      <c r="A219" s="45" t="s">
        <v>267</v>
      </c>
      <c r="B219" s="45" t="s">
        <v>268</v>
      </c>
    </row>
    <row r="221" spans="1:9" x14ac:dyDescent="0.25">
      <c r="A221" s="45" t="s">
        <v>26</v>
      </c>
    </row>
    <row r="222" spans="1:9" s="72" customFormat="1" ht="45" x14ac:dyDescent="0.25">
      <c r="A222" s="71" t="s">
        <v>27</v>
      </c>
      <c r="B222" s="71" t="s">
        <v>28</v>
      </c>
      <c r="C222" s="71" t="s">
        <v>29</v>
      </c>
      <c r="D222" s="71" t="s">
        <v>30</v>
      </c>
      <c r="E222" s="71" t="s">
        <v>31</v>
      </c>
      <c r="F222" s="71" t="s">
        <v>32</v>
      </c>
      <c r="G222" s="71" t="s">
        <v>33</v>
      </c>
      <c r="H222" s="71" t="s">
        <v>34</v>
      </c>
      <c r="I222" s="71" t="s">
        <v>35</v>
      </c>
    </row>
    <row r="223" spans="1:9" x14ac:dyDescent="0.25">
      <c r="A223" s="73" t="s">
        <v>269</v>
      </c>
      <c r="B223" s="74" t="s">
        <v>270</v>
      </c>
      <c r="C223" s="75"/>
      <c r="D223" s="75"/>
      <c r="E223" s="75"/>
      <c r="F223" s="75"/>
      <c r="G223" s="75"/>
      <c r="H223" s="75"/>
      <c r="I223" s="75"/>
    </row>
    <row r="224" spans="1:9" ht="40.5" customHeight="1" x14ac:dyDescent="0.25">
      <c r="A224" s="75" t="s">
        <v>271</v>
      </c>
      <c r="B224" s="76" t="s">
        <v>270</v>
      </c>
      <c r="C224" s="83">
        <v>300</v>
      </c>
      <c r="D224" s="83" t="s">
        <v>40</v>
      </c>
      <c r="E224" s="84">
        <v>175</v>
      </c>
      <c r="F224" s="83">
        <f>IF(ISBLANK(E224),"", PRODUCT(C224,E224))</f>
        <v>52500</v>
      </c>
      <c r="G224" s="88" t="s">
        <v>341</v>
      </c>
      <c r="H224" s="75"/>
      <c r="I224" s="75"/>
    </row>
    <row r="225" spans="1:9" ht="36.950000000000003" customHeight="1" x14ac:dyDescent="0.25">
      <c r="A225" s="75" t="s">
        <v>272</v>
      </c>
      <c r="B225" s="76" t="s">
        <v>273</v>
      </c>
      <c r="C225" s="75"/>
      <c r="D225" s="75"/>
      <c r="E225" s="75"/>
      <c r="F225" s="75"/>
      <c r="G225" s="75"/>
      <c r="H225" s="80" t="s">
        <v>273</v>
      </c>
      <c r="I225" s="89" t="s">
        <v>349</v>
      </c>
    </row>
    <row r="226" spans="1:9" ht="50.1" customHeight="1" x14ac:dyDescent="0.25">
      <c r="A226" s="75" t="s">
        <v>274</v>
      </c>
      <c r="B226" s="76" t="s">
        <v>275</v>
      </c>
      <c r="C226" s="75"/>
      <c r="D226" s="75"/>
      <c r="E226" s="75"/>
      <c r="F226" s="75"/>
      <c r="G226" s="75"/>
      <c r="H226" s="80" t="s">
        <v>275</v>
      </c>
      <c r="I226" s="80"/>
    </row>
    <row r="227" spans="1:9" ht="46.5" customHeight="1" x14ac:dyDescent="0.25">
      <c r="A227" s="75" t="s">
        <v>276</v>
      </c>
      <c r="B227" s="76" t="s">
        <v>277</v>
      </c>
      <c r="C227" s="75"/>
      <c r="D227" s="75"/>
      <c r="E227" s="75"/>
      <c r="F227" s="75"/>
      <c r="G227" s="75"/>
      <c r="H227" s="80" t="s">
        <v>277</v>
      </c>
      <c r="I227" s="80"/>
    </row>
    <row r="228" spans="1:9" ht="36" customHeight="1" x14ac:dyDescent="0.25">
      <c r="A228" s="75" t="s">
        <v>278</v>
      </c>
      <c r="B228" s="76" t="s">
        <v>279</v>
      </c>
      <c r="C228" s="75"/>
      <c r="D228" s="75"/>
      <c r="E228" s="75"/>
      <c r="F228" s="75"/>
      <c r="G228" s="75"/>
      <c r="H228" s="80" t="s">
        <v>279</v>
      </c>
      <c r="I228" s="80"/>
    </row>
    <row r="229" spans="1:9" ht="42.95" customHeight="1" x14ac:dyDescent="0.25">
      <c r="A229" s="75" t="s">
        <v>280</v>
      </c>
      <c r="B229" s="76" t="s">
        <v>281</v>
      </c>
      <c r="C229" s="75"/>
      <c r="D229" s="75"/>
      <c r="E229" s="75"/>
      <c r="F229" s="75"/>
      <c r="G229" s="75"/>
      <c r="H229" s="80" t="s">
        <v>281</v>
      </c>
      <c r="I229" s="80"/>
    </row>
    <row r="230" spans="1:9" ht="42.6" customHeight="1" x14ac:dyDescent="0.25">
      <c r="A230" s="75" t="s">
        <v>282</v>
      </c>
      <c r="B230" s="76" t="s">
        <v>283</v>
      </c>
      <c r="C230" s="75"/>
      <c r="D230" s="75"/>
      <c r="E230" s="75"/>
      <c r="F230" s="75"/>
      <c r="G230" s="75"/>
      <c r="H230" s="80" t="s">
        <v>283</v>
      </c>
      <c r="I230" s="80"/>
    </row>
    <row r="231" spans="1:9" ht="33.950000000000003" customHeight="1" x14ac:dyDescent="0.25">
      <c r="A231" s="75" t="s">
        <v>284</v>
      </c>
      <c r="B231" s="76" t="s">
        <v>285</v>
      </c>
      <c r="C231" s="75"/>
      <c r="D231" s="75"/>
      <c r="E231" s="75"/>
      <c r="F231" s="75"/>
      <c r="G231" s="75"/>
      <c r="H231" s="80" t="s">
        <v>285</v>
      </c>
      <c r="I231" s="80"/>
    </row>
    <row r="232" spans="1:9" x14ac:dyDescent="0.25">
      <c r="E232" s="73" t="s">
        <v>36</v>
      </c>
      <c r="F232" s="73">
        <f>IF((COUNT(C224:C231)&lt;&gt;COUNT(F224:F231)),"", ROUND(SUM(F224:F231),2))</f>
        <v>52500</v>
      </c>
      <c r="G232" s="46" t="str">
        <f>IF((COUNT(C224:C231)&lt;&gt;COUNT(F224:F231)),"Neužpildytos visų objektų kainos", "")</f>
        <v/>
      </c>
    </row>
    <row r="233" spans="1:9" ht="45" x14ac:dyDescent="0.25">
      <c r="C233" s="74" t="s">
        <v>37</v>
      </c>
      <c r="D233" s="80">
        <v>5</v>
      </c>
      <c r="E233" s="73" t="s">
        <v>38</v>
      </c>
      <c r="F233" s="73">
        <f>IF(OR(F232="",D233=""),"", ROUND(PRODUCT(D233,F232)/100,2))</f>
        <v>2625</v>
      </c>
      <c r="G233" s="46" t="str">
        <f>IF(D233="", "Nurodykite taikomą PVM dydį", "")</f>
        <v/>
      </c>
    </row>
    <row r="234" spans="1:9" x14ac:dyDescent="0.25">
      <c r="E234" s="73" t="s">
        <v>39</v>
      </c>
      <c r="F234" s="73">
        <f>IF(ISBLANK(F233), "", ROUND(SUM(F232:F233),2))</f>
        <v>55125</v>
      </c>
    </row>
    <row r="238" spans="1:9" x14ac:dyDescent="0.25">
      <c r="A238" s="45" t="s">
        <v>286</v>
      </c>
      <c r="B238" s="45" t="s">
        <v>287</v>
      </c>
    </row>
    <row r="240" spans="1:9" x14ac:dyDescent="0.25">
      <c r="A240" s="45" t="s">
        <v>26</v>
      </c>
    </row>
    <row r="241" spans="1:9" s="72" customFormat="1" ht="45" x14ac:dyDescent="0.25">
      <c r="A241" s="71" t="s">
        <v>27</v>
      </c>
      <c r="B241" s="71" t="s">
        <v>28</v>
      </c>
      <c r="C241" s="71" t="s">
        <v>29</v>
      </c>
      <c r="D241" s="71" t="s">
        <v>30</v>
      </c>
      <c r="E241" s="71" t="s">
        <v>31</v>
      </c>
      <c r="F241" s="71" t="s">
        <v>32</v>
      </c>
      <c r="G241" s="71" t="s">
        <v>33</v>
      </c>
      <c r="H241" s="71" t="s">
        <v>34</v>
      </c>
      <c r="I241" s="71" t="s">
        <v>35</v>
      </c>
    </row>
    <row r="242" spans="1:9" x14ac:dyDescent="0.25">
      <c r="A242" s="73" t="s">
        <v>288</v>
      </c>
      <c r="B242" s="74" t="s">
        <v>289</v>
      </c>
      <c r="C242" s="75"/>
      <c r="D242" s="75"/>
      <c r="E242" s="75"/>
      <c r="F242" s="75"/>
      <c r="G242" s="75"/>
      <c r="H242" s="75"/>
      <c r="I242" s="75"/>
    </row>
    <row r="243" spans="1:9" ht="32.1" customHeight="1" x14ac:dyDescent="0.25">
      <c r="A243" s="75" t="s">
        <v>290</v>
      </c>
      <c r="B243" s="76" t="s">
        <v>289</v>
      </c>
      <c r="C243" s="75">
        <v>150</v>
      </c>
      <c r="D243" s="75" t="s">
        <v>40</v>
      </c>
      <c r="E243" s="80">
        <v>150</v>
      </c>
      <c r="F243" s="75">
        <f>IF(ISBLANK(E243),"", PRODUCT(C243,E243))</f>
        <v>22500</v>
      </c>
      <c r="G243" s="87" t="s">
        <v>325</v>
      </c>
      <c r="H243" s="75"/>
      <c r="I243" s="75"/>
    </row>
    <row r="244" spans="1:9" ht="53.45" customHeight="1" x14ac:dyDescent="0.25">
      <c r="A244" s="75" t="s">
        <v>291</v>
      </c>
      <c r="B244" s="76" t="s">
        <v>292</v>
      </c>
      <c r="C244" s="75"/>
      <c r="D244" s="75"/>
      <c r="E244" s="75"/>
      <c r="F244" s="75"/>
      <c r="G244" s="75"/>
      <c r="H244" s="78" t="s">
        <v>292</v>
      </c>
      <c r="I244" s="79" t="s">
        <v>350</v>
      </c>
    </row>
    <row r="245" spans="1:9" ht="30" customHeight="1" x14ac:dyDescent="0.25">
      <c r="A245" s="75" t="s">
        <v>293</v>
      </c>
      <c r="B245" s="76" t="s">
        <v>294</v>
      </c>
      <c r="C245" s="75"/>
      <c r="D245" s="75"/>
      <c r="E245" s="75"/>
      <c r="F245" s="75"/>
      <c r="G245" s="75"/>
      <c r="H245" s="78" t="s">
        <v>294</v>
      </c>
      <c r="I245" s="78"/>
    </row>
    <row r="246" spans="1:9" ht="35.1" customHeight="1" x14ac:dyDescent="0.25">
      <c r="A246" s="75" t="s">
        <v>295</v>
      </c>
      <c r="B246" s="76" t="s">
        <v>296</v>
      </c>
      <c r="C246" s="75"/>
      <c r="D246" s="75"/>
      <c r="E246" s="75"/>
      <c r="F246" s="75"/>
      <c r="G246" s="75"/>
      <c r="H246" s="78" t="s">
        <v>296</v>
      </c>
      <c r="I246" s="78"/>
    </row>
    <row r="247" spans="1:9" ht="50.45" customHeight="1" x14ac:dyDescent="0.25">
      <c r="A247" s="75" t="s">
        <v>297</v>
      </c>
      <c r="B247" s="76" t="s">
        <v>298</v>
      </c>
      <c r="C247" s="75"/>
      <c r="D247" s="75"/>
      <c r="E247" s="75"/>
      <c r="F247" s="75"/>
      <c r="G247" s="75"/>
      <c r="H247" s="78" t="s">
        <v>298</v>
      </c>
      <c r="I247" s="78"/>
    </row>
    <row r="248" spans="1:9" ht="40.5" customHeight="1" x14ac:dyDescent="0.25">
      <c r="A248" s="75" t="s">
        <v>299</v>
      </c>
      <c r="B248" s="76" t="s">
        <v>279</v>
      </c>
      <c r="C248" s="75"/>
      <c r="D248" s="75"/>
      <c r="E248" s="75"/>
      <c r="F248" s="75"/>
      <c r="G248" s="75"/>
      <c r="H248" s="78" t="s">
        <v>279</v>
      </c>
      <c r="I248" s="78"/>
    </row>
    <row r="249" spans="1:9" ht="34.5" customHeight="1" x14ac:dyDescent="0.25">
      <c r="A249" s="75" t="s">
        <v>300</v>
      </c>
      <c r="B249" s="76" t="s">
        <v>301</v>
      </c>
      <c r="C249" s="75"/>
      <c r="D249" s="75"/>
      <c r="E249" s="75"/>
      <c r="F249" s="75"/>
      <c r="G249" s="75"/>
      <c r="H249" s="78" t="s">
        <v>301</v>
      </c>
      <c r="I249" s="78"/>
    </row>
    <row r="250" spans="1:9" x14ac:dyDescent="0.25">
      <c r="E250" s="73" t="s">
        <v>36</v>
      </c>
      <c r="F250" s="73">
        <f>IF((COUNT(C243:C249)&lt;&gt;COUNT(F243:F249)),"", ROUND(SUM(F243:F249),2))</f>
        <v>22500</v>
      </c>
      <c r="G250" s="46" t="str">
        <f>IF((COUNT(C243:C249)&lt;&gt;COUNT(F243:F249)),"Neužpildytos visų objektų kainos", "")</f>
        <v/>
      </c>
    </row>
    <row r="251" spans="1:9" ht="45" x14ac:dyDescent="0.25">
      <c r="C251" s="74" t="s">
        <v>37</v>
      </c>
      <c r="D251" s="80">
        <v>5</v>
      </c>
      <c r="E251" s="73" t="s">
        <v>38</v>
      </c>
      <c r="F251" s="73">
        <f>IF(OR(F250="",D251=""),"", ROUND(PRODUCT(D251,F250)/100,2))</f>
        <v>1125</v>
      </c>
      <c r="G251" s="46" t="str">
        <f>IF(D251="", "Nurodykite taikomą PVM dydį", "")</f>
        <v/>
      </c>
    </row>
    <row r="252" spans="1:9" x14ac:dyDescent="0.25">
      <c r="E252" s="73" t="s">
        <v>39</v>
      </c>
      <c r="F252" s="73">
        <f>IF(ISBLANK(F251), "", ROUND(SUM(F250:F251),2))</f>
        <v>23625</v>
      </c>
    </row>
  </sheetData>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31496062992125984" right="0.31496062992125984" top="0.55118110236220474" bottom="0.35433070866141736" header="0.11811023622047245" footer="0.31496062992125984"/>
  <pageSetup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election activeCell="C21" sqref="C21:E2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44" t="s">
        <v>302</v>
      </c>
      <c r="B2" s="12"/>
      <c r="C2" s="12"/>
      <c r="D2" s="12"/>
      <c r="E2" s="12"/>
      <c r="F2" s="12"/>
      <c r="G2" s="12"/>
      <c r="H2" s="12"/>
      <c r="I2" s="12"/>
      <c r="J2" s="12"/>
      <c r="K2" s="12"/>
    </row>
    <row r="3" spans="1:11" x14ac:dyDescent="0.25">
      <c r="A3" s="12"/>
      <c r="B3" s="12"/>
      <c r="C3" s="12"/>
      <c r="D3" s="12"/>
      <c r="E3" s="12"/>
      <c r="F3" s="12"/>
      <c r="G3" s="12"/>
      <c r="H3" s="12"/>
      <c r="I3" s="12"/>
      <c r="J3" s="12"/>
      <c r="K3" s="12"/>
    </row>
    <row r="4" spans="1:11" ht="15.95" customHeight="1" thickBot="1" x14ac:dyDescent="0.3">
      <c r="A4" s="2"/>
      <c r="B4" s="2"/>
      <c r="C4" s="2"/>
      <c r="D4" s="2"/>
      <c r="E4" s="2"/>
      <c r="F4" s="2"/>
      <c r="G4" s="2"/>
      <c r="H4" s="2"/>
      <c r="I4" s="2"/>
      <c r="J4" s="2"/>
    </row>
    <row r="5" spans="1:11" ht="48" customHeight="1" x14ac:dyDescent="0.25">
      <c r="A5" s="23" t="s">
        <v>303</v>
      </c>
      <c r="B5" s="22"/>
      <c r="C5" s="20" t="s">
        <v>304</v>
      </c>
      <c r="D5" s="21"/>
      <c r="E5" s="22"/>
      <c r="F5" s="20" t="s">
        <v>305</v>
      </c>
      <c r="G5" s="21"/>
      <c r="H5" s="22"/>
      <c r="I5" s="20" t="s">
        <v>306</v>
      </c>
      <c r="J5" s="22"/>
      <c r="K5" s="4" t="s">
        <v>307</v>
      </c>
    </row>
    <row r="6" spans="1:11" ht="48.95" customHeight="1" x14ac:dyDescent="0.25">
      <c r="A6" s="19"/>
      <c r="B6" s="13"/>
      <c r="C6" s="14"/>
      <c r="D6" s="15"/>
      <c r="E6" s="13"/>
      <c r="F6" s="14"/>
      <c r="G6" s="15"/>
      <c r="H6" s="13"/>
      <c r="I6" s="14"/>
      <c r="J6" s="13"/>
      <c r="K6" s="7"/>
    </row>
    <row r="7" spans="1:11" ht="48.95" customHeight="1" x14ac:dyDescent="0.25">
      <c r="A7" s="19"/>
      <c r="B7" s="13"/>
      <c r="C7" s="14"/>
      <c r="D7" s="15"/>
      <c r="E7" s="13"/>
      <c r="F7" s="14"/>
      <c r="G7" s="15"/>
      <c r="H7" s="13"/>
      <c r="I7" s="14"/>
      <c r="J7" s="13"/>
      <c r="K7" s="7"/>
    </row>
    <row r="8" spans="1:11" ht="48.95" customHeight="1" x14ac:dyDescent="0.25">
      <c r="A8" s="19"/>
      <c r="B8" s="13"/>
      <c r="C8" s="14"/>
      <c r="D8" s="15"/>
      <c r="E8" s="13"/>
      <c r="F8" s="14"/>
      <c r="G8" s="15"/>
      <c r="H8" s="13"/>
      <c r="I8" s="14"/>
      <c r="J8" s="13"/>
      <c r="K8" s="7"/>
    </row>
    <row r="9" spans="1:11" ht="48.95" customHeight="1" x14ac:dyDescent="0.25">
      <c r="A9" s="19"/>
      <c r="B9" s="13"/>
      <c r="C9" s="14"/>
      <c r="D9" s="15"/>
      <c r="E9" s="13"/>
      <c r="F9" s="14"/>
      <c r="G9" s="15"/>
      <c r="H9" s="13"/>
      <c r="I9" s="14"/>
      <c r="J9" s="13"/>
      <c r="K9" s="7"/>
    </row>
    <row r="10" spans="1:11" ht="48.95" customHeight="1" x14ac:dyDescent="0.25">
      <c r="A10" s="19"/>
      <c r="B10" s="13"/>
      <c r="C10" s="14"/>
      <c r="D10" s="15"/>
      <c r="E10" s="13"/>
      <c r="F10" s="14"/>
      <c r="G10" s="15"/>
      <c r="H10" s="13"/>
      <c r="I10" s="14"/>
      <c r="J10" s="13"/>
      <c r="K10" s="7"/>
    </row>
    <row r="11" spans="1:11" ht="48.95" customHeight="1" x14ac:dyDescent="0.25">
      <c r="A11" s="19"/>
      <c r="B11" s="13"/>
      <c r="C11" s="14"/>
      <c r="D11" s="15"/>
      <c r="E11" s="13"/>
      <c r="F11" s="14"/>
      <c r="G11" s="15"/>
      <c r="H11" s="13"/>
      <c r="I11" s="14"/>
      <c r="J11" s="13"/>
      <c r="K11" s="7"/>
    </row>
    <row r="12" spans="1:11" ht="48.95" customHeight="1" x14ac:dyDescent="0.25">
      <c r="A12" s="19"/>
      <c r="B12" s="13"/>
      <c r="C12" s="14"/>
      <c r="D12" s="15"/>
      <c r="E12" s="13"/>
      <c r="F12" s="14"/>
      <c r="G12" s="15"/>
      <c r="H12" s="13"/>
      <c r="I12" s="14"/>
      <c r="J12" s="13"/>
      <c r="K12" s="7"/>
    </row>
    <row r="13" spans="1:11" ht="48.95" customHeight="1" x14ac:dyDescent="0.25">
      <c r="A13" s="19"/>
      <c r="B13" s="13"/>
      <c r="C13" s="14"/>
      <c r="D13" s="15"/>
      <c r="E13" s="13"/>
      <c r="F13" s="14"/>
      <c r="G13" s="15"/>
      <c r="H13" s="13"/>
      <c r="I13" s="14"/>
      <c r="J13" s="13"/>
      <c r="K13" s="7"/>
    </row>
    <row r="14" spans="1:11" ht="48.95" customHeight="1" x14ac:dyDescent="0.25">
      <c r="A14" s="19"/>
      <c r="B14" s="13"/>
      <c r="C14" s="14"/>
      <c r="D14" s="15"/>
      <c r="E14" s="13"/>
      <c r="F14" s="14"/>
      <c r="G14" s="15"/>
      <c r="H14" s="13"/>
      <c r="I14" s="14"/>
      <c r="J14" s="13"/>
      <c r="K14" s="7"/>
    </row>
    <row r="15" spans="1:11" ht="48" customHeight="1" thickBot="1" x14ac:dyDescent="0.3">
      <c r="A15" s="32"/>
      <c r="B15" s="18"/>
      <c r="C15" s="16"/>
      <c r="D15" s="17"/>
      <c r="E15" s="18"/>
      <c r="F15" s="16"/>
      <c r="G15" s="17"/>
      <c r="H15" s="18"/>
      <c r="I15" s="16"/>
      <c r="J15" s="18"/>
      <c r="K15" s="8"/>
    </row>
    <row r="16" spans="1:11" ht="18.95" customHeight="1" x14ac:dyDescent="0.25">
      <c r="A16" s="5"/>
      <c r="B16" s="5"/>
      <c r="C16" s="5"/>
      <c r="D16" s="5"/>
      <c r="E16" s="5"/>
      <c r="F16" s="5"/>
      <c r="G16" s="5"/>
      <c r="H16" s="5"/>
      <c r="I16" s="5"/>
      <c r="J16" s="5"/>
      <c r="K16" s="6"/>
    </row>
    <row r="17" spans="1:11" ht="48.95" customHeight="1" x14ac:dyDescent="0.25">
      <c r="A17" s="25" t="s">
        <v>308</v>
      </c>
      <c r="B17" s="12"/>
      <c r="C17" s="12"/>
      <c r="D17" s="12"/>
      <c r="E17" s="12"/>
      <c r="F17" s="12"/>
      <c r="G17" s="12"/>
      <c r="H17" s="12"/>
      <c r="I17" s="12"/>
      <c r="J17" s="12"/>
      <c r="K17" s="12"/>
    </row>
    <row r="18" spans="1:11" ht="15.95" customHeight="1" thickBot="1" x14ac:dyDescent="0.3">
      <c r="A18" s="5"/>
      <c r="B18" s="5"/>
      <c r="C18" s="5"/>
      <c r="D18" s="5"/>
      <c r="E18" s="5"/>
      <c r="F18" s="5"/>
      <c r="G18" s="5"/>
      <c r="H18" s="5"/>
      <c r="I18" s="5"/>
      <c r="J18" s="5"/>
      <c r="K18" s="6"/>
    </row>
    <row r="19" spans="1:11" ht="48.95" customHeight="1" x14ac:dyDescent="0.25">
      <c r="A19" s="23" t="s">
        <v>28</v>
      </c>
      <c r="B19" s="22"/>
      <c r="C19" s="20" t="s">
        <v>304</v>
      </c>
      <c r="D19" s="21"/>
      <c r="E19" s="22"/>
      <c r="F19" s="20" t="s">
        <v>309</v>
      </c>
      <c r="G19" s="21"/>
      <c r="H19" s="22"/>
      <c r="I19" s="30" t="s">
        <v>306</v>
      </c>
      <c r="J19" s="31"/>
      <c r="K19" s="6"/>
    </row>
    <row r="20" spans="1:11" ht="48.95" customHeight="1" x14ac:dyDescent="0.25">
      <c r="A20" s="19"/>
      <c r="B20" s="13"/>
      <c r="C20" s="14"/>
      <c r="D20" s="15"/>
      <c r="E20" s="13"/>
      <c r="F20" s="14"/>
      <c r="G20" s="15"/>
      <c r="H20" s="13"/>
      <c r="I20" s="26"/>
      <c r="J20" s="27"/>
      <c r="K20" s="6"/>
    </row>
    <row r="21" spans="1:11" ht="48.95" customHeight="1" x14ac:dyDescent="0.25">
      <c r="A21" s="19"/>
      <c r="B21" s="13"/>
      <c r="C21" s="14"/>
      <c r="D21" s="15"/>
      <c r="E21" s="13"/>
      <c r="F21" s="14"/>
      <c r="G21" s="15"/>
      <c r="H21" s="13"/>
      <c r="I21" s="26"/>
      <c r="J21" s="27"/>
      <c r="K21" s="6"/>
    </row>
    <row r="22" spans="1:11" ht="48.95" customHeight="1" x14ac:dyDescent="0.25">
      <c r="A22" s="19"/>
      <c r="B22" s="13"/>
      <c r="C22" s="14"/>
      <c r="D22" s="15"/>
      <c r="E22" s="13"/>
      <c r="F22" s="14"/>
      <c r="G22" s="15"/>
      <c r="H22" s="13"/>
      <c r="I22" s="26"/>
      <c r="J22" s="27"/>
      <c r="K22" s="6"/>
    </row>
    <row r="23" spans="1:11" ht="48.95" customHeight="1" x14ac:dyDescent="0.25">
      <c r="A23" s="19"/>
      <c r="B23" s="13"/>
      <c r="C23" s="14"/>
      <c r="D23" s="15"/>
      <c r="E23" s="13"/>
      <c r="F23" s="14"/>
      <c r="G23" s="15"/>
      <c r="H23" s="13"/>
      <c r="I23" s="26"/>
      <c r="J23" s="27"/>
      <c r="K23" s="6"/>
    </row>
    <row r="24" spans="1:11" ht="48.95" customHeight="1" x14ac:dyDescent="0.25">
      <c r="A24" s="19"/>
      <c r="B24" s="13"/>
      <c r="C24" s="14"/>
      <c r="D24" s="15"/>
      <c r="E24" s="13"/>
      <c r="F24" s="14"/>
      <c r="G24" s="15"/>
      <c r="H24" s="13"/>
      <c r="I24" s="26"/>
      <c r="J24" s="27"/>
      <c r="K24" s="6"/>
    </row>
    <row r="25" spans="1:11" ht="48.95" customHeight="1" x14ac:dyDescent="0.25">
      <c r="A25" s="19"/>
      <c r="B25" s="13"/>
      <c r="C25" s="14"/>
      <c r="D25" s="15"/>
      <c r="E25" s="13"/>
      <c r="F25" s="14"/>
      <c r="G25" s="15"/>
      <c r="H25" s="13"/>
      <c r="I25" s="26"/>
      <c r="J25" s="27"/>
      <c r="K25" s="6"/>
    </row>
    <row r="26" spans="1:11" ht="48.95" customHeight="1" x14ac:dyDescent="0.25">
      <c r="A26" s="19"/>
      <c r="B26" s="13"/>
      <c r="C26" s="14"/>
      <c r="D26" s="15"/>
      <c r="E26" s="13"/>
      <c r="F26" s="14"/>
      <c r="G26" s="15"/>
      <c r="H26" s="13"/>
      <c r="I26" s="26"/>
      <c r="J26" s="27"/>
      <c r="K26" s="6"/>
    </row>
    <row r="27" spans="1:11" ht="48.95" customHeight="1" x14ac:dyDescent="0.25">
      <c r="A27" s="19"/>
      <c r="B27" s="13"/>
      <c r="C27" s="14"/>
      <c r="D27" s="15"/>
      <c r="E27" s="13"/>
      <c r="F27" s="14"/>
      <c r="G27" s="15"/>
      <c r="H27" s="13"/>
      <c r="I27" s="26"/>
      <c r="J27" s="27"/>
      <c r="K27" s="6"/>
    </row>
    <row r="28" spans="1:11" ht="48.95" customHeight="1" x14ac:dyDescent="0.25">
      <c r="A28" s="19"/>
      <c r="B28" s="13"/>
      <c r="C28" s="14"/>
      <c r="D28" s="15"/>
      <c r="E28" s="13"/>
      <c r="F28" s="14"/>
      <c r="G28" s="15"/>
      <c r="H28" s="13"/>
      <c r="I28" s="26"/>
      <c r="J28" s="27"/>
      <c r="K28" s="6"/>
    </row>
    <row r="29" spans="1:11" ht="48.95" customHeight="1" x14ac:dyDescent="0.25">
      <c r="A29" s="19"/>
      <c r="B29" s="13"/>
      <c r="C29" s="14"/>
      <c r="D29" s="15"/>
      <c r="E29" s="13"/>
      <c r="F29" s="14"/>
      <c r="G29" s="15"/>
      <c r="H29" s="13"/>
      <c r="I29" s="26"/>
      <c r="J29" s="27"/>
      <c r="K29" s="6"/>
    </row>
    <row r="31" spans="1:11" ht="33" customHeight="1" x14ac:dyDescent="0.25">
      <c r="A31" s="37"/>
      <c r="B31" s="12"/>
      <c r="C31" s="12"/>
      <c r="D31" s="12"/>
      <c r="E31" s="12"/>
      <c r="F31" s="12"/>
      <c r="G31" s="12"/>
      <c r="H31" s="12"/>
      <c r="I31" s="12"/>
      <c r="J31" s="12"/>
    </row>
    <row r="33" spans="1:10" ht="15.95" customHeight="1" x14ac:dyDescent="0.25">
      <c r="A33" s="24" t="s">
        <v>310</v>
      </c>
      <c r="B33" s="12"/>
      <c r="C33" s="12"/>
      <c r="D33" s="12"/>
      <c r="E33" s="12"/>
      <c r="F33" s="12"/>
      <c r="G33" s="12"/>
      <c r="H33" s="12"/>
      <c r="I33" s="12"/>
      <c r="J33" s="12"/>
    </row>
    <row r="34" spans="1:10" ht="15.95" customHeight="1" thickBot="1" x14ac:dyDescent="0.3"/>
    <row r="35" spans="1:10" ht="15.95" customHeight="1" x14ac:dyDescent="0.25">
      <c r="A35" s="3" t="s">
        <v>27</v>
      </c>
      <c r="B35" s="35" t="s">
        <v>311</v>
      </c>
      <c r="C35" s="21"/>
      <c r="D35" s="21"/>
      <c r="E35" s="21"/>
      <c r="F35" s="21"/>
      <c r="G35" s="22"/>
      <c r="H35" s="36" t="s">
        <v>312</v>
      </c>
      <c r="I35" s="21"/>
      <c r="J35" s="31"/>
    </row>
    <row r="36" spans="1:10" ht="48" customHeight="1" x14ac:dyDescent="0.25">
      <c r="A36" s="9" t="s">
        <v>313</v>
      </c>
      <c r="B36" s="29" t="s">
        <v>314</v>
      </c>
      <c r="C36" s="15"/>
      <c r="D36" s="15"/>
      <c r="E36" s="15"/>
      <c r="F36" s="15"/>
      <c r="G36" s="13"/>
      <c r="H36" s="33"/>
      <c r="I36" s="15"/>
      <c r="J36" s="27"/>
    </row>
    <row r="37" spans="1:10" ht="48" customHeight="1" x14ac:dyDescent="0.25">
      <c r="A37" s="9" t="s">
        <v>315</v>
      </c>
      <c r="B37" s="29" t="s">
        <v>316</v>
      </c>
      <c r="C37" s="15"/>
      <c r="D37" s="15"/>
      <c r="E37" s="15"/>
      <c r="F37" s="15"/>
      <c r="G37" s="13"/>
      <c r="H37" s="43" t="s">
        <v>352</v>
      </c>
      <c r="I37" s="15"/>
      <c r="J37" s="27"/>
    </row>
    <row r="38" spans="1:10" ht="48" customHeight="1" x14ac:dyDescent="0.25">
      <c r="A38" s="9" t="s">
        <v>317</v>
      </c>
      <c r="B38" s="29" t="s">
        <v>318</v>
      </c>
      <c r="C38" s="15"/>
      <c r="D38" s="15"/>
      <c r="E38" s="15"/>
      <c r="F38" s="15"/>
      <c r="G38" s="13"/>
      <c r="H38" s="33"/>
      <c r="I38" s="15"/>
      <c r="J38" s="27"/>
    </row>
    <row r="39" spans="1:10" ht="48" customHeight="1" x14ac:dyDescent="0.25">
      <c r="A39" s="9" t="s">
        <v>319</v>
      </c>
      <c r="B39" s="29" t="s">
        <v>320</v>
      </c>
      <c r="C39" s="15"/>
      <c r="D39" s="15"/>
      <c r="E39" s="15"/>
      <c r="F39" s="15"/>
      <c r="G39" s="13"/>
      <c r="H39" s="43" t="s">
        <v>352</v>
      </c>
      <c r="I39" s="15"/>
      <c r="J39" s="27"/>
    </row>
    <row r="40" spans="1:10" ht="48" customHeight="1" x14ac:dyDescent="0.25">
      <c r="A40" s="10"/>
      <c r="B40" s="34"/>
      <c r="C40" s="15"/>
      <c r="D40" s="15"/>
      <c r="E40" s="15"/>
      <c r="F40" s="15"/>
      <c r="G40" s="13"/>
      <c r="H40" s="33"/>
      <c r="I40" s="15"/>
      <c r="J40" s="27"/>
    </row>
    <row r="41" spans="1:10" ht="48" customHeight="1" x14ac:dyDescent="0.25">
      <c r="A41" s="10"/>
      <c r="B41" s="34"/>
      <c r="C41" s="15"/>
      <c r="D41" s="15"/>
      <c r="E41" s="15"/>
      <c r="F41" s="15"/>
      <c r="G41" s="13"/>
      <c r="H41" s="33"/>
      <c r="I41" s="15"/>
      <c r="J41" s="27"/>
    </row>
    <row r="42" spans="1:10" ht="48" customHeight="1" x14ac:dyDescent="0.25">
      <c r="A42" s="10"/>
      <c r="B42" s="34"/>
      <c r="C42" s="15"/>
      <c r="D42" s="15"/>
      <c r="E42" s="15"/>
      <c r="F42" s="15"/>
      <c r="G42" s="13"/>
      <c r="H42" s="33"/>
      <c r="I42" s="15"/>
      <c r="J42" s="27"/>
    </row>
    <row r="43" spans="1:10" ht="48" customHeight="1" x14ac:dyDescent="0.25">
      <c r="A43" s="10"/>
      <c r="B43" s="34"/>
      <c r="C43" s="15"/>
      <c r="D43" s="15"/>
      <c r="E43" s="15"/>
      <c r="F43" s="15"/>
      <c r="G43" s="13"/>
      <c r="H43" s="33"/>
      <c r="I43" s="15"/>
      <c r="J43" s="27"/>
    </row>
    <row r="44" spans="1:10" ht="48" customHeight="1" x14ac:dyDescent="0.25">
      <c r="A44" s="10"/>
      <c r="B44" s="34"/>
      <c r="C44" s="15"/>
      <c r="D44" s="15"/>
      <c r="E44" s="15"/>
      <c r="F44" s="15"/>
      <c r="G44" s="13"/>
      <c r="H44" s="33"/>
      <c r="I44" s="15"/>
      <c r="J44" s="27"/>
    </row>
    <row r="45" spans="1:10" ht="48" customHeight="1" x14ac:dyDescent="0.25">
      <c r="A45" s="10"/>
      <c r="B45" s="34"/>
      <c r="C45" s="15"/>
      <c r="D45" s="15"/>
      <c r="E45" s="15"/>
      <c r="F45" s="15"/>
      <c r="G45" s="13"/>
      <c r="H45" s="33"/>
      <c r="I45" s="15"/>
      <c r="J45" s="27"/>
    </row>
    <row r="46" spans="1:10" ht="48.95" customHeight="1" thickBot="1" x14ac:dyDescent="0.3">
      <c r="A46" s="11"/>
      <c r="B46" s="38"/>
      <c r="C46" s="17"/>
      <c r="D46" s="17"/>
      <c r="E46" s="17"/>
      <c r="F46" s="17"/>
      <c r="G46" s="18"/>
      <c r="H46" s="39"/>
      <c r="I46" s="40"/>
      <c r="J46" s="41"/>
    </row>
    <row r="48" spans="1:10" ht="102" customHeight="1" x14ac:dyDescent="0.25">
      <c r="A48" s="37" t="s">
        <v>321</v>
      </c>
      <c r="B48" s="12"/>
      <c r="C48" s="12"/>
      <c r="D48" s="12"/>
      <c r="E48" s="12"/>
      <c r="F48" s="12"/>
      <c r="G48" s="12"/>
      <c r="H48" s="12"/>
      <c r="I48" s="12"/>
      <c r="J48" s="12"/>
    </row>
    <row r="51" spans="1:10" x14ac:dyDescent="0.25">
      <c r="A51" s="42" t="s">
        <v>322</v>
      </c>
      <c r="B51" s="12"/>
      <c r="C51" s="12"/>
      <c r="D51" s="12"/>
      <c r="E51" s="28" t="s">
        <v>351</v>
      </c>
      <c r="F51" s="12"/>
      <c r="G51" s="12"/>
      <c r="H51" s="12"/>
      <c r="I51" s="12"/>
      <c r="J51" s="12"/>
    </row>
    <row r="53" spans="1:10" x14ac:dyDescent="0.25">
      <c r="A53" s="42" t="s">
        <v>323</v>
      </c>
      <c r="B53" s="12"/>
      <c r="C53" s="12"/>
      <c r="D53" s="12"/>
      <c r="E53" s="28" t="s">
        <v>331</v>
      </c>
      <c r="F53" s="12"/>
      <c r="G53" s="12"/>
      <c r="H53" s="12"/>
      <c r="I53" s="12"/>
      <c r="J53" s="12"/>
    </row>
    <row r="100" spans="1:1" ht="15.75" x14ac:dyDescent="0.25">
      <c r="A100" t="s">
        <v>324</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ae70d7f-5857-4717-880d-35249061c382">
      <Terms xmlns="http://schemas.microsoft.com/office/infopath/2007/PartnerControls"/>
    </lcf76f155ced4ddcb4097134ff3c332f>
    <TaxCatchAll xmlns="6174b9b9-ed03-4a86-86cf-19aa7bde5c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221EF8504CF74181A1F375B93B00A5" ma:contentTypeVersion="20" ma:contentTypeDescription="Create a new document." ma:contentTypeScope="" ma:versionID="f8b5356526102d06b75927770edcbee3">
  <xsd:schema xmlns:xsd="http://www.w3.org/2001/XMLSchema" xmlns:xs="http://www.w3.org/2001/XMLSchema" xmlns:p="http://schemas.microsoft.com/office/2006/metadata/properties" xmlns:ns1="http://schemas.microsoft.com/sharepoint/v3" xmlns:ns2="eae70d7f-5857-4717-880d-35249061c382" xmlns:ns3="6174b9b9-ed03-4a86-86cf-19aa7bde5c5e" targetNamespace="http://schemas.microsoft.com/office/2006/metadata/properties" ma:root="true" ma:fieldsID="89fc647a23952b40675992cac73ff542" ns1:_="" ns2:_="" ns3:_="">
    <xsd:import namespace="http://schemas.microsoft.com/sharepoint/v3"/>
    <xsd:import namespace="eae70d7f-5857-4717-880d-35249061c382"/>
    <xsd:import namespace="6174b9b9-ed03-4a86-86cf-19aa7bde5c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e70d7f-5857-4717-880d-35249061c3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f5f2ee-ff91-4a97-b8d8-2b719c8160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74b9b9-ed03-4a86-86cf-19aa7bde5c5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fbb9e4d-0d6c-40b5-8de0-3a4fb2c417ca}" ma:internalName="TaxCatchAll" ma:showField="CatchAllData" ma:web="6174b9b9-ed03-4a86-86cf-19aa7bde5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E75406-B7D8-4C78-B241-6EC5DB4AB500}">
  <ds:schemaRefs>
    <ds:schemaRef ds:uri="http://schemas.microsoft.com/office/2006/metadata/properties"/>
    <ds:schemaRef ds:uri="http://schemas.microsoft.com/office/infopath/2007/PartnerControls"/>
    <ds:schemaRef ds:uri="http://schemas.microsoft.com/sharepoint/v3"/>
    <ds:schemaRef ds:uri="eae70d7f-5857-4717-880d-35249061c382"/>
    <ds:schemaRef ds:uri="6174b9b9-ed03-4a86-86cf-19aa7bde5c5e"/>
  </ds:schemaRefs>
</ds:datastoreItem>
</file>

<file path=customXml/itemProps2.xml><?xml version="1.0" encoding="utf-8"?>
<ds:datastoreItem xmlns:ds="http://schemas.openxmlformats.org/officeDocument/2006/customXml" ds:itemID="{CEEC5CFD-A22C-485E-8ECA-04FA586454F0}">
  <ds:schemaRefs>
    <ds:schemaRef ds:uri="http://schemas.microsoft.com/sharepoint/v3/contenttype/forms"/>
  </ds:schemaRefs>
</ds:datastoreItem>
</file>

<file path=customXml/itemProps3.xml><?xml version="1.0" encoding="utf-8"?>
<ds:datastoreItem xmlns:ds="http://schemas.openxmlformats.org/officeDocument/2006/customXml" ds:itemID="{143845DD-6CE2-4711-9BE3-A32569C233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e70d7f-5857-4717-880d-35249061c382"/>
    <ds:schemaRef ds:uri="6174b9b9-ed03-4a86-86cf-19aa7bde5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2025-03-03T20:01:44Z</cp:lastPrinted>
  <dcterms:created xsi:type="dcterms:W3CDTF">2023-04-04T12:16:45Z</dcterms:created>
  <dcterms:modified xsi:type="dcterms:W3CDTF">2025-05-23T07:59:28Z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0x01010050221EF8504CF74181A1F375B93B00A5</vt:lpwstr>
  </property>
  <property fmtid="{D5CDD505-2E9C-101B-9397-08002B2CF9AE}" pid="3" name="MediaServiceImageTags">
    <vt:lpwstr/>
  </property>
</Properties>
</file>