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Ilsanta\"/>
    </mc:Choice>
  </mc:AlternateContent>
  <xr:revisionPtr revIDLastSave="0" documentId="13_ncr:1_{D0CBA118-921D-4B31-A52E-D173DC00C6F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5" i="1" l="1"/>
  <c r="F132" i="1"/>
  <c r="F144" i="1" s="1"/>
  <c r="F145" i="1" s="1"/>
  <c r="F146" i="1" s="1"/>
  <c r="G124" i="1"/>
  <c r="F114" i="1"/>
  <c r="F123" i="1" s="1"/>
  <c r="F124" i="1" s="1"/>
  <c r="F125" i="1" s="1"/>
  <c r="G106" i="1"/>
  <c r="F97" i="1"/>
  <c r="F105" i="1" s="1"/>
  <c r="F106" i="1" s="1"/>
  <c r="F107" i="1" s="1"/>
  <c r="G89" i="1"/>
  <c r="F78" i="1"/>
  <c r="G70" i="1"/>
  <c r="F58" i="1"/>
  <c r="F69" i="1" s="1"/>
  <c r="F70" i="1" s="1"/>
  <c r="F71" i="1" s="1"/>
  <c r="G48" i="1"/>
  <c r="F39" i="1"/>
  <c r="F47" i="1" s="1"/>
  <c r="F48" i="1" s="1"/>
  <c r="F49" i="1" s="1"/>
  <c r="G21" i="1"/>
  <c r="G47" i="1" l="1"/>
  <c r="G123" i="1"/>
  <c r="G69" i="1"/>
  <c r="F88" i="1"/>
  <c r="F89" i="1" s="1"/>
  <c r="F90" i="1" s="1"/>
  <c r="G88" i="1"/>
  <c r="G144" i="1"/>
  <c r="G105" i="1"/>
</calcChain>
</file>

<file path=xl/sharedStrings.xml><?xml version="1.0" encoding="utf-8"?>
<sst xmlns="http://schemas.openxmlformats.org/spreadsheetml/2006/main" count="414" uniqueCount="225">
  <si>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</si>
  <si>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</si>
  <si>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</si>
  <si>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</si>
  <si>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</si>
  <si>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</si>
  <si>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</si>
  <si>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</si>
  <si>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</si>
  <si>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</si>
  <si>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</si>
  <si>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</si>
  <si>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</si>
  <si>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</si>
  <si>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</si>
  <si>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</si>
  <si>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</si>
  <si>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</si>
  <si>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</si>
  <si>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</si>
  <si>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</si>
  <si>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</si>
  <si>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</si>
  <si>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</si>
  <si>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</si>
  <si>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</si>
  <si>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</si>
  <si>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</si>
  <si>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</si>
  <si>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</si>
  <si>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</si>
  <si>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</si>
  <si>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</si>
  <si>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</si>
  <si>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</si>
  <si>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</si>
  <si>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Vienkart.,steril.</t>
  </si>
  <si>
    <t>Suma be PVM</t>
  </si>
  <si>
    <t>Taikomas PVM dydis (%)</t>
  </si>
  <si>
    <t>PVM suma</t>
  </si>
  <si>
    <t>Suma su PVM</t>
  </si>
  <si>
    <t>Vnt</t>
  </si>
  <si>
    <t>14. DALIS</t>
  </si>
  <si>
    <t>SPECIALUS PTA PJAUNANTIS BALIONAS</t>
  </si>
  <si>
    <t>14.</t>
  </si>
  <si>
    <t>Specialus PTA pjaunantis balionas</t>
  </si>
  <si>
    <t>14.1.</t>
  </si>
  <si>
    <t>Boston Scientific, PTA Cutting balloon</t>
  </si>
  <si>
    <t>14.1.1.</t>
  </si>
  <si>
    <t>Katalogas Nr.1 , psl.6,31-32</t>
  </si>
  <si>
    <t>14.1.2.</t>
  </si>
  <si>
    <t>Baliono diametras 2.0 - 8.0 mm.</t>
  </si>
  <si>
    <t>14.1.3.</t>
  </si>
  <si>
    <t>Baliono ilgis  15 - 20 mm.</t>
  </si>
  <si>
    <t>14.1.4.</t>
  </si>
  <si>
    <t xml:space="preserve">Kateterio ilgis 50, 90 cm,135 cm,140 cm </t>
  </si>
  <si>
    <t>14.1.5.</t>
  </si>
  <si>
    <t>Metalinis pravedėjas 0,014''  (2.00 - 4.00 diam. kateterio) , 0,018'' (5.0-8.0 mm diam.kateterio)</t>
  </si>
  <si>
    <t>14.1.6.</t>
  </si>
  <si>
    <t xml:space="preserve">Nominalinis spaudimas 6 atm.,RBP 10 atm </t>
  </si>
  <si>
    <t>14.1.7.</t>
  </si>
  <si>
    <t>Introdiuseris:  6F (2.0-4.0 diam.) ir 7F (5.0-8.0 diam.)</t>
  </si>
  <si>
    <t>20. DALIS</t>
  </si>
  <si>
    <t>VAISTAS DENGTAS SAVAIME IŠSISKLEIDŽIANTIS STENTAS</t>
  </si>
  <si>
    <t>20.</t>
  </si>
  <si>
    <t>Vaistas dengtas savaime išsiskleidžiantis stentas</t>
  </si>
  <si>
    <t>20.1.</t>
  </si>
  <si>
    <t>Boston Scientific, DES Eluvia</t>
  </si>
  <si>
    <t>20.1.1.</t>
  </si>
  <si>
    <t>Vienkart.,steril. stentas is nitinolo</t>
  </si>
  <si>
    <t>Katalogas Nr.1 , psl.9,38-54</t>
  </si>
  <si>
    <t>20.1.2.</t>
  </si>
  <si>
    <t>Stentas padengtas paclitaxelio vaistu ir biodegraduojančiu (per 360 dienų ištirpstančiu ) PVDF polimeru, turinčiu antiproliferacinį poveikį, ir mažinantį restenozių dažnį</t>
  </si>
  <si>
    <t>20.1.3.</t>
  </si>
  <si>
    <t>Stento paviršiaus padengimo vaisto dozė ne daugiau 0.2 µg / mm²</t>
  </si>
  <si>
    <t>20.1.4.</t>
  </si>
  <si>
    <t>Ergonomiška konstrukcija su dvigubo įvedimo sistema, tri-axial SDS stento sistema užtikrinanti tikslų išskleidimą, kur vidurinis ir distalinis segmentas turi rentgenokontrastinį markerį</t>
  </si>
  <si>
    <t>20.1.5.</t>
  </si>
  <si>
    <t xml:space="preserve">Hibridinės ‘‘closed-open cell‘‘ stento dizainas </t>
  </si>
  <si>
    <t>20.1.6.</t>
  </si>
  <si>
    <t>Diametras: 6, 7 mm</t>
  </si>
  <si>
    <t>20.1.7.</t>
  </si>
  <si>
    <t>Ilgis:40 , 60 ,80, 100, 120, 150 mm</t>
  </si>
  <si>
    <t>20.1.8.</t>
  </si>
  <si>
    <t>praeinantys per 6 F kateterį , tinkantys 0,035‘‘ vielai</t>
  </si>
  <si>
    <t>20.1.9.</t>
  </si>
  <si>
    <t>Kateterio ilgis 75 ir 130 cm ,                                                                                                                                                                                                                                                                                          ''Crossing profile'' 0.083''</t>
  </si>
  <si>
    <t>20.1.10.</t>
  </si>
  <si>
    <t>Distalinis ir proksimalinis stento galas turi po 4 rentgeno kontrastinius markerius iš tantalo medžiagos</t>
  </si>
  <si>
    <t>32. DALIS</t>
  </si>
  <si>
    <t xml:space="preserve">NUKREIPIANTIEJI (SUPPORT) KATETERIAI </t>
  </si>
  <si>
    <t>32.</t>
  </si>
  <si>
    <t xml:space="preserve">Nukreipiantieji (Support) kateteriai </t>
  </si>
  <si>
    <t>32.1.</t>
  </si>
  <si>
    <t>Boston Scientific, Rubicon</t>
  </si>
  <si>
    <t>32.1.1.</t>
  </si>
  <si>
    <t xml:space="preserve">Vienk., sterilūs, nukreipiantieji (support) kateteriai PKI procedūroms. </t>
  </si>
  <si>
    <t>Katalogas Nr.1 , psl.10,55-62</t>
  </si>
  <si>
    <t>32.1.2.</t>
  </si>
  <si>
    <t>Bioslide hidrofilinis distalinis padengimas ne mažiau 40 cm.</t>
  </si>
  <si>
    <t>32.1.3.</t>
  </si>
  <si>
    <t>Diametras: 0.014‘‘ , 0.018‘‘ , 0.035‘‘</t>
  </si>
  <si>
    <t>32.1.4.</t>
  </si>
  <si>
    <t>Ilgis : 65 cm, 90 cm , 135 cm , 150 cm</t>
  </si>
  <si>
    <t>32.1.5.</t>
  </si>
  <si>
    <t>3 rentgenokontrastiniai markeriai 50 mm prie 0.035‘‘ , 15 mm prie 0.014‘‘ &amp; 0.018‘‘</t>
  </si>
  <si>
    <t>32.1.6.</t>
  </si>
  <si>
    <t xml:space="preserve">Suderinamumas (‘’compatibility’’) su introduseriu : </t>
  </si>
  <si>
    <t>32.1.7.</t>
  </si>
  <si>
    <t>0.035’’ prie 5F (1.7mm)</t>
  </si>
  <si>
    <t>32.1.8.</t>
  </si>
  <si>
    <t>0.018’’ prie 4F (1.33mm)</t>
  </si>
  <si>
    <t>32.1.9.</t>
  </si>
  <si>
    <t>0.014’’ prie 4F (1.33mm)</t>
  </si>
  <si>
    <t>38. DALIS</t>
  </si>
  <si>
    <t>MIKROKATETERIAI PERIFERINEI EMBOLIZACIJAI SU VIELA PRAVEDĖJA</t>
  </si>
  <si>
    <t>38.</t>
  </si>
  <si>
    <t>Mikrokateteriai periferinei embolizacijai su viela pravedėja</t>
  </si>
  <si>
    <t>38.1.</t>
  </si>
  <si>
    <t>Boston Scientific, Direxion</t>
  </si>
  <si>
    <t>38.1.1.</t>
  </si>
  <si>
    <t>Katalogas Nr.1 , psl.11-13, 63-74</t>
  </si>
  <si>
    <t>38.1.2.</t>
  </si>
  <si>
    <t>Ilgiai: 105 cm;130 cm;155 cm</t>
  </si>
  <si>
    <t>38.1.3.</t>
  </si>
  <si>
    <t>Distalinis galas: Straight,Swan,Bern,J tipo</t>
  </si>
  <si>
    <t>38.1.4.</t>
  </si>
  <si>
    <t>Vidinis diametras: 0,021’’; 0,027’’</t>
  </si>
  <si>
    <t>38.1.5.</t>
  </si>
  <si>
    <t>Maksimalus slėgis ne mažesnis 1200psi</t>
  </si>
  <si>
    <t>38.1.6.</t>
  </si>
  <si>
    <t>Iš nitinolinio vamzdelio su mikro įpjovomis sukuriant precizišką sukimo momento perdavimą, neprarandant lankstumo</t>
  </si>
  <si>
    <t>38.1.7.</t>
  </si>
  <si>
    <t xml:space="preserve"> Komplektuojamas kartu su 0,014’’; 0,016’’ arba 0,018’’diametro ir    165 cm arba 180 cm ilgio viela pravedėja</t>
  </si>
  <si>
    <t>41. DALIS</t>
  </si>
  <si>
    <t>REOLIZINĖS TROMBOLIZĖS SPECIALŪS KATETERIAI TINKANTIS EKOS SISTEMAI</t>
  </si>
  <si>
    <t>41.</t>
  </si>
  <si>
    <t>Reolizinės trombolizės specialūs kateteriai tinkantis EKOS sistemai</t>
  </si>
  <si>
    <t>41.1.</t>
  </si>
  <si>
    <t>Boston Scientific, EKOS catheter</t>
  </si>
  <si>
    <t>41.1.1.</t>
  </si>
  <si>
    <t>Naudojama periferinių venų, , plaučių arterijų įvairaus senumo trombų susmulkinimui ir tirpinimui</t>
  </si>
  <si>
    <t>Katalogas Nr.1, psl.14,75-79</t>
  </si>
  <si>
    <t>41.1.2.</t>
  </si>
  <si>
    <t>Sistema sudaro specialūs kateteriai ir aparatas – konsolė</t>
  </si>
  <si>
    <t>41.1.3.</t>
  </si>
  <si>
    <t xml:space="preserve">Aparatas – konsolė monitoruoja ir kontroliuoja visa sistemą, </t>
  </si>
  <si>
    <t>41.1.4.</t>
  </si>
  <si>
    <t xml:space="preserve">Kateterio ilgis nuo 106 cm iki 135 cm, </t>
  </si>
  <si>
    <t>41.1.5.</t>
  </si>
  <si>
    <t xml:space="preserve">darbinės zonos ilgis 6,12,18,24,30,40,50 cm </t>
  </si>
  <si>
    <t>41.1.6.</t>
  </si>
  <si>
    <t>Kateteriai naudojami su 0,035‘‘ storio vielomis</t>
  </si>
  <si>
    <t>41.1.7.</t>
  </si>
  <si>
    <t>Tinkami 6F introdiuseriams</t>
  </si>
  <si>
    <t>41.1.8.</t>
  </si>
  <si>
    <t>Tiekėjas įsipareigoja aprūpinti aparatu-konsole gydymo įstaigą nemokamai ir garantuoja šio aparato-konsolės techninę priežiūrą (Šiai pirkimo daliai  pasirašoma panaudos sutartis)</t>
  </si>
  <si>
    <t>50. DALIS</t>
  </si>
  <si>
    <t>REOLIZINĖS TROMBOLIZĖS SPECIALŪS IŠSIURBIMO KATETERIAI TINKANTIS ANGIOJET SISTEMAI</t>
  </si>
  <si>
    <t>50.</t>
  </si>
  <si>
    <t>Reolizinės trombolizės specialūs išsiurbimo kateteriai tinkantis angiojet sistemai</t>
  </si>
  <si>
    <t>50.1.</t>
  </si>
  <si>
    <t>Boston Scientific, Solent</t>
  </si>
  <si>
    <t>50.1.1.</t>
  </si>
  <si>
    <t>Naudojama periferinių arterijų, venų, arterioveninių fistulių, plaučių arterijų ir aortos – vainikinių arterijų veninių jungčių įvairaus senumo trombų susmulkinimui ir išsiurbimui</t>
  </si>
  <si>
    <t>Katalogas Nr.1 , psl.</t>
  </si>
  <si>
    <t>50.1.2.</t>
  </si>
  <si>
    <t>Sistema sudaro specialūs kateteriai atskiroms kraujagyslėms ir aparatas – konsolė</t>
  </si>
  <si>
    <t>50.1.3.</t>
  </si>
  <si>
    <t>Aparatas – konsolė monitoruoja ir kontroliuoja visa sistemą, trombai iš kraujagyslių per kateterį</t>
  </si>
  <si>
    <t>50.1.4.</t>
  </si>
  <si>
    <t>išsiurbami į surenkamąjį maišelį</t>
  </si>
  <si>
    <t>50.1.5.</t>
  </si>
  <si>
    <t>Mažiausias vienų arterijų diametras – 6 mm</t>
  </si>
  <si>
    <t>50.1.6.</t>
  </si>
  <si>
    <t>Kateterio ilgis 105 cm, diametras 8F</t>
  </si>
  <si>
    <t>50.1.7.</t>
  </si>
  <si>
    <t>Kateteris naudojamas su 0,035‘‘ storio viela</t>
  </si>
  <si>
    <t>50.1.8.</t>
  </si>
  <si>
    <t>Tinkami 8F introdiuseriams</t>
  </si>
  <si>
    <t>50.1.9.</t>
  </si>
  <si>
    <t>Izotoninio natrio chlorido tirpalo tėkmės greitis iki 60 ml/min</t>
  </si>
  <si>
    <t>50.1.10.</t>
  </si>
  <si>
    <t>Sumine veikimo trukmė nuo 480 s iki 600s</t>
  </si>
  <si>
    <t>50.1.11.</t>
  </si>
  <si>
    <t>Tiekėjas įsipareigoja aprūpinti aparatu-konsole gydymo įstaigą nemokamai ir garantuoja šio aparato - konsolės techninę priežiūrą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</si>
  <si>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</si>
  <si>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</si>
  <si>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</si>
  <si>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</si>
  <si>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</si>
  <si>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</si>
  <si>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</si>
  <si>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</si>
  <si>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</si>
  <si>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</si>
  <si>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</si>
  <si>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</si>
  <si>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</si>
  <si>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</si>
  <si>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</si>
  <si>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</si>
  <si>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</si>
  <si>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</si>
  <si>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</si>
  <si>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</si>
  <si>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</si>
  <si>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</si>
  <si>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</si>
  <si>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20250407/01</t>
  </si>
  <si>
    <t>Vilnius</t>
  </si>
  <si>
    <t>UAB "Ilsanta"</t>
  </si>
  <si>
    <t>LT104986716</t>
  </si>
  <si>
    <t>Saltoniškių g. 29, LT-08105 Vilnius</t>
  </si>
  <si>
    <t>Luminor Bank AS
Banko kodas 40100
A/S Nr. LT254010042401605375</t>
  </si>
  <si>
    <t>Silvija Lukė</t>
  </si>
  <si>
    <t>silvija.luke@ilsanta.lt, +37062628500</t>
  </si>
  <si>
    <t>Vykdomasis direktorius Tomas Godelis, veikiantis pagal 2025 m. sausio 2 d. įgaliojimą Nr. ILS-Į25-026</t>
  </si>
  <si>
    <t>Intervencinės medicinos padalinio vadovas Vitalijus Brantovas, tel. +37069820671, el.p. vitalijus.brantovas@ilsanta.lt</t>
  </si>
  <si>
    <t>Vyr. buhaltarė Jūratė Dužinskienė</t>
  </si>
  <si>
    <t>Viešųjų pirkimų specialistė</t>
  </si>
  <si>
    <t>-</t>
  </si>
  <si>
    <t>Ne</t>
  </si>
  <si>
    <t>Įgaliojimas dalyvauti konkursuose</t>
  </si>
  <si>
    <t>Tiekėjo deklaracijos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</si>
</sst>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3" fillId="2" borderId="0" xfId="0" applyFont="1" applyFill="1"/>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2" borderId="0" xfId="0" applyFont="1" applyFill="1"/>
    <xf numFmtId="0" fontId="0" fillId="0" borderId="15" xfId="0" applyBorder="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0" fillId="0" borderId="20" xfId="0" applyBorder="1"/>
    <xf numFmtId="0" fontId="6" fillId="2" borderId="0" xfId="0" applyFont="1" applyFill="1" applyAlignment="1">
      <alignment horizontal="left" vertical="top" wrapText="1"/>
    </xf>
    <xf numFmtId="0" fontId="3" fillId="2" borderId="4" xfId="0" applyFont="1" applyFill="1" applyBorder="1" applyAlignment="1">
      <alignment horizontal="center" vertical="center" wrapText="1"/>
    </xf>
    <xf numFmtId="0" fontId="2" fillId="3" borderId="0" xfId="0" applyFont="1" applyFill="1" applyProtection="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9" xfId="0" applyBorder="1"/>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xf>
    <xf numFmtId="0" fontId="4" fillId="2" borderId="0" xfId="0" applyFont="1" applyFill="1" applyAlignment="1">
      <alignment horizontal="left" vertical="center" wrapText="1"/>
    </xf>
    <xf numFmtId="0" fontId="4" fillId="6" borderId="0" xfId="0" applyFont="1" applyFill="1"/>
    <xf numFmtId="0" fontId="4" fillId="3" borderId="0" xfId="0" applyFont="1" applyFill="1"/>
    <xf numFmtId="0" fontId="3" fillId="3" borderId="0" xfId="0" applyFont="1" applyFill="1"/>
    <xf numFmtId="0" fontId="4" fillId="3" borderId="0" xfId="0" applyFont="1" applyFill="1" applyAlignment="1">
      <alignment horizontal="center"/>
    </xf>
    <xf numFmtId="0" fontId="3" fillId="3" borderId="1" xfId="0" applyFont="1" applyFill="1" applyBorder="1" applyAlignment="1">
      <alignment horizontal="left"/>
    </xf>
    <xf numFmtId="14" fontId="3" fillId="7" borderId="1" xfId="0" applyNumberFormat="1" applyFont="1" applyFill="1" applyBorder="1" applyProtection="1">
      <protection locked="0"/>
    </xf>
    <xf numFmtId="0" fontId="2" fillId="7" borderId="1" xfId="0" applyFont="1" applyFill="1" applyBorder="1" applyProtection="1">
      <protection locked="0"/>
    </xf>
    <xf numFmtId="0" fontId="3" fillId="3" borderId="1" xfId="0" applyFont="1" applyFill="1" applyBorder="1" applyAlignment="1">
      <alignment vertical="center" wrapText="1"/>
    </xf>
    <xf numFmtId="0" fontId="0" fillId="3" borderId="15" xfId="0" applyFill="1" applyBorder="1"/>
    <xf numFmtId="0" fontId="2" fillId="7" borderId="1" xfId="0" applyFont="1" applyFill="1" applyBorder="1" applyAlignment="1" applyProtection="1">
      <alignment horizontal="center" vertical="center" wrapText="1"/>
      <protection locked="0"/>
    </xf>
    <xf numFmtId="0" fontId="0" fillId="3" borderId="16" xfId="0" applyFill="1" applyBorder="1" applyProtection="1">
      <protection locked="0"/>
    </xf>
    <xf numFmtId="0" fontId="0" fillId="3" borderId="15" xfId="0" applyFill="1" applyBorder="1" applyProtection="1">
      <protection locked="0"/>
    </xf>
    <xf numFmtId="49" fontId="5" fillId="3" borderId="2" xfId="0" applyNumberFormat="1" applyFont="1" applyFill="1" applyBorder="1" applyAlignment="1">
      <alignment horizontal="left" vertical="center"/>
    </xf>
    <xf numFmtId="0" fontId="0" fillId="3" borderId="22" xfId="0" applyFill="1" applyBorder="1"/>
    <xf numFmtId="0" fontId="3" fillId="7" borderId="1" xfId="0" applyFont="1" applyFill="1" applyBorder="1" applyAlignment="1" applyProtection="1">
      <alignment horizontal="center" vertical="center" wrapText="1"/>
      <protection locked="0"/>
    </xf>
    <xf numFmtId="49" fontId="5" fillId="3" borderId="2" xfId="0" applyNumberFormat="1" applyFont="1" applyFill="1" applyBorder="1" applyAlignment="1">
      <alignment horizontal="left" vertical="center" wrapText="1"/>
    </xf>
    <xf numFmtId="0" fontId="3" fillId="6" borderId="23" xfId="0" applyFont="1" applyFill="1" applyBorder="1" applyAlignment="1">
      <alignment vertical="center" wrapText="1"/>
    </xf>
    <xf numFmtId="0" fontId="0" fillId="3" borderId="23" xfId="0" applyFill="1" applyBorder="1"/>
    <xf numFmtId="0" fontId="2" fillId="7" borderId="23" xfId="0" applyFont="1" applyFill="1" applyBorder="1" applyAlignment="1" applyProtection="1">
      <alignment horizontal="center" vertical="center" wrapText="1"/>
      <protection locked="0"/>
    </xf>
    <xf numFmtId="0" fontId="0" fillId="3" borderId="23" xfId="0" applyFill="1" applyBorder="1" applyProtection="1">
      <protection locked="0"/>
    </xf>
    <xf numFmtId="0" fontId="3" fillId="6" borderId="0" xfId="0" applyFont="1" applyFill="1"/>
    <xf numFmtId="0" fontId="3" fillId="3" borderId="0" xfId="0" applyFont="1" applyFill="1" applyAlignment="1">
      <alignment vertical="center" wrapText="1"/>
    </xf>
    <xf numFmtId="0" fontId="3" fillId="3" borderId="0" xfId="0" applyFont="1" applyFill="1" applyAlignment="1" applyProtection="1">
      <alignment horizontal="center" vertical="center" wrapText="1"/>
      <protection locked="0"/>
    </xf>
    <xf numFmtId="0" fontId="4" fillId="3" borderId="0" xfId="0" applyFont="1" applyFill="1"/>
    <xf numFmtId="0" fontId="3" fillId="3" borderId="0" xfId="0" applyFont="1" applyFill="1"/>
    <xf numFmtId="0" fontId="3" fillId="3" borderId="0" xfId="0" applyFont="1" applyFill="1" applyAlignment="1">
      <alignment vertical="center" wrapText="1"/>
    </xf>
    <xf numFmtId="0" fontId="3" fillId="6" borderId="0" xfId="0" applyFont="1" applyFill="1" applyAlignment="1">
      <alignment horizontal="left" wrapText="1"/>
    </xf>
    <xf numFmtId="0" fontId="3" fillId="7" borderId="0" xfId="0" applyFont="1" applyFill="1" applyAlignment="1" applyProtection="1">
      <alignment wrapText="1"/>
      <protection locked="0"/>
    </xf>
    <xf numFmtId="0" fontId="4" fillId="6" borderId="23" xfId="0" applyFont="1" applyFill="1" applyBorder="1" applyAlignment="1">
      <alignment horizontal="center" vertical="center" wrapText="1"/>
    </xf>
    <xf numFmtId="0" fontId="3" fillId="3" borderId="0" xfId="0" applyFont="1" applyFill="1" applyAlignment="1">
      <alignment horizontal="center" vertical="center" wrapText="1"/>
    </xf>
    <xf numFmtId="0" fontId="4" fillId="6" borderId="23" xfId="0" applyFont="1" applyFill="1" applyBorder="1"/>
    <xf numFmtId="0" fontId="4" fillId="6" borderId="23" xfId="0" applyFont="1" applyFill="1" applyBorder="1" applyAlignment="1">
      <alignment wrapText="1"/>
    </xf>
    <xf numFmtId="0" fontId="3" fillId="6" borderId="23" xfId="0" applyFont="1" applyFill="1" applyBorder="1"/>
    <xf numFmtId="0" fontId="3" fillId="6" borderId="23" xfId="0" applyFont="1" applyFill="1" applyBorder="1" applyAlignment="1">
      <alignment wrapText="1"/>
    </xf>
    <xf numFmtId="0" fontId="3" fillId="7" borderId="23" xfId="0" applyFont="1" applyFill="1" applyBorder="1" applyProtection="1">
      <protection locked="0"/>
    </xf>
    <xf numFmtId="0" fontId="3" fillId="7" borderId="23" xfId="0" applyFont="1" applyFill="1" applyBorder="1" applyAlignment="1" applyProtection="1">
      <alignment wrapText="1"/>
      <protection locked="0"/>
    </xf>
    <xf numFmtId="0" fontId="3" fillId="3"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46"/>
  <sheetViews>
    <sheetView tabSelected="1" topLeftCell="A91" zoomScale="80" zoomScaleNormal="80" workbookViewId="0">
      <selection activeCell="B117" sqref="B117"/>
    </sheetView>
  </sheetViews>
  <sheetFormatPr defaultColWidth="10.75" defaultRowHeight="15" x14ac:dyDescent="0.25"/>
  <cols>
    <col min="1" max="1" width="9.25" style="48" customWidth="1"/>
    <col min="2" max="2" width="55.25" style="48" customWidth="1"/>
    <col min="3" max="3" width="11.125" style="48" customWidth="1"/>
    <col min="4" max="4" width="17" style="48" customWidth="1"/>
    <col min="5" max="5" width="17.75" style="48" customWidth="1"/>
    <col min="6" max="6" width="16.75" style="48" customWidth="1"/>
    <col min="7" max="7" width="20.5" style="48" customWidth="1"/>
    <col min="8" max="8" width="43.5" style="48" customWidth="1"/>
    <col min="9" max="15" width="25" style="48" customWidth="1"/>
    <col min="16" max="16" width="10.75" style="48" customWidth="1"/>
    <col min="17" max="16384" width="10.75" style="48"/>
  </cols>
  <sheetData>
    <row r="2" spans="1:6" x14ac:dyDescent="0.25">
      <c r="A2" s="46" t="s">
        <v>0</v>
      </c>
      <c r="B2" s="47"/>
    </row>
    <row r="3" spans="1:6" x14ac:dyDescent="0.25">
      <c r="B3" s="49"/>
    </row>
    <row r="4" spans="1:6" x14ac:dyDescent="0.25">
      <c r="A4" s="46" t="s">
        <v>1</v>
      </c>
      <c r="B4" s="47"/>
    </row>
    <row r="5" spans="1:6" x14ac:dyDescent="0.25">
      <c r="A5" s="47"/>
      <c r="B5" s="47"/>
    </row>
    <row r="6" spans="1:6" x14ac:dyDescent="0.25">
      <c r="A6" s="48" t="s">
        <v>2</v>
      </c>
      <c r="B6" s="46" t="s">
        <v>3</v>
      </c>
    </row>
    <row r="7" spans="1:6" x14ac:dyDescent="0.25">
      <c r="B7" s="47"/>
    </row>
    <row r="8" spans="1:6" x14ac:dyDescent="0.25">
      <c r="A8" s="50" t="s">
        <v>4</v>
      </c>
      <c r="B8" s="51">
        <v>45754</v>
      </c>
    </row>
    <row r="9" spans="1:6" x14ac:dyDescent="0.25">
      <c r="A9" s="50" t="s">
        <v>5</v>
      </c>
      <c r="B9" s="52" t="s">
        <v>209</v>
      </c>
    </row>
    <row r="10" spans="1:6" x14ac:dyDescent="0.25">
      <c r="A10" s="50" t="s">
        <v>6</v>
      </c>
      <c r="B10" s="52" t="s">
        <v>210</v>
      </c>
    </row>
    <row r="12" spans="1:6" ht="15.75" x14ac:dyDescent="0.25">
      <c r="A12" s="53" t="s">
        <v>7</v>
      </c>
      <c r="B12" s="54"/>
      <c r="C12" s="55" t="s">
        <v>211</v>
      </c>
      <c r="D12" s="56"/>
      <c r="E12" s="56"/>
      <c r="F12" s="57"/>
    </row>
    <row r="13" spans="1:6" ht="16.149999999999999" customHeight="1" x14ac:dyDescent="0.25">
      <c r="A13" s="58" t="s">
        <v>8</v>
      </c>
      <c r="B13" s="59"/>
      <c r="C13" s="60">
        <v>110498671</v>
      </c>
      <c r="D13" s="56"/>
      <c r="E13" s="56"/>
      <c r="F13" s="57"/>
    </row>
    <row r="14" spans="1:6" ht="16.149999999999999" customHeight="1" x14ac:dyDescent="0.25">
      <c r="A14" s="58" t="s">
        <v>9</v>
      </c>
      <c r="B14" s="59"/>
      <c r="C14" s="55" t="s">
        <v>213</v>
      </c>
      <c r="D14" s="56"/>
      <c r="E14" s="56"/>
      <c r="F14" s="57"/>
    </row>
    <row r="15" spans="1:6" ht="16.149999999999999" customHeight="1" x14ac:dyDescent="0.25">
      <c r="A15" s="53" t="s">
        <v>10</v>
      </c>
      <c r="B15" s="54"/>
      <c r="C15" s="55" t="s">
        <v>212</v>
      </c>
      <c r="D15" s="56"/>
      <c r="E15" s="56"/>
      <c r="F15" s="57"/>
    </row>
    <row r="16" spans="1:6" ht="63" customHeight="1" x14ac:dyDescent="0.25">
      <c r="A16" s="61" t="s">
        <v>11</v>
      </c>
      <c r="B16" s="59"/>
      <c r="C16" s="55" t="s">
        <v>214</v>
      </c>
      <c r="D16" s="56"/>
      <c r="E16" s="56"/>
      <c r="F16" s="57"/>
    </row>
    <row r="17" spans="1:7" ht="16.149999999999999" customHeight="1" x14ac:dyDescent="0.25">
      <c r="A17" s="53" t="s">
        <v>12</v>
      </c>
      <c r="B17" s="54"/>
      <c r="C17" s="55" t="s">
        <v>215</v>
      </c>
      <c r="D17" s="56"/>
      <c r="E17" s="56"/>
      <c r="F17" s="57"/>
    </row>
    <row r="18" spans="1:7" ht="16.149999999999999" customHeight="1" x14ac:dyDescent="0.25">
      <c r="A18" s="53" t="s">
        <v>13</v>
      </c>
      <c r="B18" s="54"/>
      <c r="C18" s="55" t="s">
        <v>216</v>
      </c>
      <c r="D18" s="56"/>
      <c r="E18" s="56"/>
      <c r="F18" s="57"/>
    </row>
    <row r="19" spans="1:7" ht="48" customHeight="1" x14ac:dyDescent="0.25">
      <c r="A19" s="53" t="s">
        <v>14</v>
      </c>
      <c r="B19" s="54"/>
      <c r="C19" s="55" t="s">
        <v>217</v>
      </c>
      <c r="D19" s="56"/>
      <c r="E19" s="56"/>
      <c r="F19" s="57"/>
    </row>
    <row r="20" spans="1:7" ht="55.15" customHeight="1" x14ac:dyDescent="0.25">
      <c r="A20" s="53" t="s">
        <v>15</v>
      </c>
      <c r="B20" s="54"/>
      <c r="C20" s="55" t="s">
        <v>218</v>
      </c>
      <c r="D20" s="56"/>
      <c r="E20" s="56"/>
      <c r="F20" s="57"/>
    </row>
    <row r="21" spans="1:7" ht="70.900000000000006" customHeight="1" x14ac:dyDescent="0.25">
      <c r="A21" s="62" t="s">
        <v>16</v>
      </c>
      <c r="B21" s="63"/>
      <c r="C21" s="64" t="s">
        <v>219</v>
      </c>
      <c r="D21" s="65"/>
      <c r="E21" s="65"/>
      <c r="F21" s="65"/>
      <c r="G21" s="66" t="str">
        <f>IF((SUMPRODUCT(--(C21=""))&gt;0), "Privaloma užpildyti, kai taikomi pašalinimo pagrindai", "")</f>
        <v/>
      </c>
    </row>
    <row r="22" spans="1:7" ht="18" customHeight="1" x14ac:dyDescent="0.25">
      <c r="A22" s="67"/>
      <c r="B22" s="67"/>
      <c r="C22" s="68"/>
      <c r="D22" s="68"/>
      <c r="E22" s="68"/>
      <c r="F22" s="68"/>
    </row>
    <row r="23" spans="1:7" x14ac:dyDescent="0.25">
      <c r="A23" s="69" t="s">
        <v>17</v>
      </c>
      <c r="B23" s="70"/>
      <c r="C23" s="70"/>
      <c r="D23" s="70"/>
      <c r="E23" s="70"/>
      <c r="F23" s="70"/>
    </row>
    <row r="24" spans="1:7" x14ac:dyDescent="0.25">
      <c r="A24" s="70" t="s">
        <v>18</v>
      </c>
      <c r="B24" s="70"/>
      <c r="C24" s="70"/>
      <c r="D24" s="70"/>
      <c r="E24" s="70"/>
      <c r="F24" s="70"/>
    </row>
    <row r="25" spans="1:7" x14ac:dyDescent="0.25">
      <c r="A25" s="70" t="s">
        <v>19</v>
      </c>
      <c r="B25" s="70"/>
      <c r="C25" s="70"/>
      <c r="D25" s="70"/>
      <c r="E25" s="70"/>
      <c r="F25" s="70"/>
    </row>
    <row r="26" spans="1:7" x14ac:dyDescent="0.25">
      <c r="A26" s="70" t="s">
        <v>20</v>
      </c>
      <c r="B26" s="70"/>
      <c r="C26" s="70"/>
      <c r="D26" s="70"/>
      <c r="E26" s="70"/>
      <c r="F26" s="70"/>
    </row>
    <row r="27" spans="1:7" x14ac:dyDescent="0.25">
      <c r="A27" s="70" t="s">
        <v>21</v>
      </c>
      <c r="B27" s="70"/>
      <c r="C27" s="70"/>
      <c r="D27" s="70"/>
      <c r="E27" s="70"/>
      <c r="F27" s="70"/>
    </row>
    <row r="28" spans="1:7" ht="31.9" customHeight="1" x14ac:dyDescent="0.25">
      <c r="A28" s="71" t="s">
        <v>22</v>
      </c>
      <c r="B28" s="70"/>
      <c r="C28" s="70"/>
      <c r="D28" s="70"/>
      <c r="E28" s="70"/>
      <c r="F28" s="70"/>
    </row>
    <row r="29" spans="1:7" x14ac:dyDescent="0.25">
      <c r="A29" s="70" t="s">
        <v>23</v>
      </c>
      <c r="B29" s="70"/>
      <c r="C29" s="70"/>
      <c r="D29" s="70"/>
      <c r="E29" s="70"/>
      <c r="F29" s="70"/>
    </row>
    <row r="30" spans="1:7" ht="38.65" customHeight="1" x14ac:dyDescent="0.25">
      <c r="A30" s="72" t="s">
        <v>24</v>
      </c>
      <c r="B30" s="72"/>
      <c r="C30" s="72"/>
      <c r="D30" s="73"/>
    </row>
    <row r="31" spans="1:7" x14ac:dyDescent="0.25">
      <c r="A31" s="66" t="s">
        <v>25</v>
      </c>
    </row>
    <row r="34" spans="1:9" x14ac:dyDescent="0.25">
      <c r="A34" s="46" t="s">
        <v>42</v>
      </c>
      <c r="B34" s="46" t="s">
        <v>43</v>
      </c>
    </row>
    <row r="36" spans="1:9" x14ac:dyDescent="0.25">
      <c r="A36" s="46" t="s">
        <v>26</v>
      </c>
    </row>
    <row r="37" spans="1:9" s="75" customFormat="1" ht="45" x14ac:dyDescent="0.25">
      <c r="A37" s="74" t="s">
        <v>27</v>
      </c>
      <c r="B37" s="74" t="s">
        <v>28</v>
      </c>
      <c r="C37" s="74" t="s">
        <v>29</v>
      </c>
      <c r="D37" s="74" t="s">
        <v>30</v>
      </c>
      <c r="E37" s="74" t="s">
        <v>31</v>
      </c>
      <c r="F37" s="74" t="s">
        <v>32</v>
      </c>
      <c r="G37" s="74" t="s">
        <v>33</v>
      </c>
      <c r="H37" s="74" t="s">
        <v>34</v>
      </c>
      <c r="I37" s="74" t="s">
        <v>35</v>
      </c>
    </row>
    <row r="38" spans="1:9" ht="22.15" customHeight="1" x14ac:dyDescent="0.25">
      <c r="A38" s="76" t="s">
        <v>44</v>
      </c>
      <c r="B38" s="77" t="s">
        <v>45</v>
      </c>
      <c r="C38" s="78"/>
      <c r="D38" s="78"/>
      <c r="E38" s="78"/>
      <c r="F38" s="78"/>
      <c r="G38" s="78"/>
      <c r="H38" s="78"/>
      <c r="I38" s="78"/>
    </row>
    <row r="39" spans="1:9" ht="44.65" customHeight="1" x14ac:dyDescent="0.25">
      <c r="A39" s="78" t="s">
        <v>46</v>
      </c>
      <c r="B39" s="79" t="s">
        <v>45</v>
      </c>
      <c r="C39" s="78">
        <v>30</v>
      </c>
      <c r="D39" s="78" t="s">
        <v>41</v>
      </c>
      <c r="E39" s="80">
        <v>640</v>
      </c>
      <c r="F39" s="78">
        <f>IF(ISBLANK(E39),"", PRODUCT(C39,E39))</f>
        <v>19200</v>
      </c>
      <c r="G39" s="81" t="s">
        <v>47</v>
      </c>
      <c r="H39" s="78"/>
      <c r="I39" s="78"/>
    </row>
    <row r="40" spans="1:9" ht="36.4" customHeight="1" x14ac:dyDescent="0.25">
      <c r="A40" s="78" t="s">
        <v>48</v>
      </c>
      <c r="B40" s="79" t="s">
        <v>36</v>
      </c>
      <c r="C40" s="78"/>
      <c r="D40" s="78"/>
      <c r="E40" s="78"/>
      <c r="F40" s="78"/>
      <c r="G40" s="78"/>
      <c r="H40" s="81" t="s">
        <v>36</v>
      </c>
      <c r="I40" s="81" t="s">
        <v>49</v>
      </c>
    </row>
    <row r="41" spans="1:9" ht="39.4" customHeight="1" x14ac:dyDescent="0.25">
      <c r="A41" s="78" t="s">
        <v>50</v>
      </c>
      <c r="B41" s="79" t="s">
        <v>51</v>
      </c>
      <c r="C41" s="78"/>
      <c r="D41" s="78"/>
      <c r="E41" s="78"/>
      <c r="F41" s="78"/>
      <c r="G41" s="78"/>
      <c r="H41" s="81" t="s">
        <v>51</v>
      </c>
      <c r="I41" s="81" t="s">
        <v>49</v>
      </c>
    </row>
    <row r="42" spans="1:9" ht="37.15" customHeight="1" x14ac:dyDescent="0.25">
      <c r="A42" s="78" t="s">
        <v>52</v>
      </c>
      <c r="B42" s="79" t="s">
        <v>53</v>
      </c>
      <c r="C42" s="78"/>
      <c r="D42" s="78"/>
      <c r="E42" s="78"/>
      <c r="F42" s="78"/>
      <c r="G42" s="78"/>
      <c r="H42" s="81" t="s">
        <v>53</v>
      </c>
      <c r="I42" s="81" t="s">
        <v>49</v>
      </c>
    </row>
    <row r="43" spans="1:9" ht="34.15" customHeight="1" x14ac:dyDescent="0.25">
      <c r="A43" s="78" t="s">
        <v>54</v>
      </c>
      <c r="B43" s="79" t="s">
        <v>55</v>
      </c>
      <c r="C43" s="78"/>
      <c r="D43" s="78"/>
      <c r="E43" s="78"/>
      <c r="F43" s="78"/>
      <c r="G43" s="78"/>
      <c r="H43" s="81" t="s">
        <v>55</v>
      </c>
      <c r="I43" s="81" t="s">
        <v>49</v>
      </c>
    </row>
    <row r="44" spans="1:9" ht="30" x14ac:dyDescent="0.25">
      <c r="A44" s="78" t="s">
        <v>56</v>
      </c>
      <c r="B44" s="79" t="s">
        <v>57</v>
      </c>
      <c r="C44" s="78"/>
      <c r="D44" s="78"/>
      <c r="E44" s="78"/>
      <c r="F44" s="78"/>
      <c r="G44" s="78"/>
      <c r="H44" s="81" t="s">
        <v>57</v>
      </c>
      <c r="I44" s="81" t="s">
        <v>49</v>
      </c>
    </row>
    <row r="45" spans="1:9" ht="34.15" customHeight="1" x14ac:dyDescent="0.25">
      <c r="A45" s="78" t="s">
        <v>58</v>
      </c>
      <c r="B45" s="79" t="s">
        <v>59</v>
      </c>
      <c r="C45" s="78"/>
      <c r="D45" s="78"/>
      <c r="E45" s="78"/>
      <c r="F45" s="78"/>
      <c r="G45" s="78"/>
      <c r="H45" s="81" t="s">
        <v>59</v>
      </c>
      <c r="I45" s="81" t="s">
        <v>49</v>
      </c>
    </row>
    <row r="46" spans="1:9" ht="31.15" customHeight="1" x14ac:dyDescent="0.25">
      <c r="A46" s="78" t="s">
        <v>60</v>
      </c>
      <c r="B46" s="79" t="s">
        <v>61</v>
      </c>
      <c r="C46" s="78"/>
      <c r="D46" s="78"/>
      <c r="E46" s="78"/>
      <c r="F46" s="78"/>
      <c r="G46" s="78"/>
      <c r="H46" s="81" t="s">
        <v>61</v>
      </c>
      <c r="I46" s="81" t="s">
        <v>49</v>
      </c>
    </row>
    <row r="47" spans="1:9" x14ac:dyDescent="0.25">
      <c r="E47" s="76" t="s">
        <v>37</v>
      </c>
      <c r="F47" s="76">
        <f>IF((COUNT(C39:C46)&lt;&gt;COUNT(F39:F46)),"", ROUND(SUM(F39:F46),2))</f>
        <v>19200</v>
      </c>
      <c r="G47" s="66" t="str">
        <f>IF((COUNT(C39:C46)&lt;&gt;COUNT(F39:F46)),"Neužpildytos visų objektų kainos", "")</f>
        <v/>
      </c>
    </row>
    <row r="48" spans="1:9" ht="45" x14ac:dyDescent="0.25">
      <c r="C48" s="77" t="s">
        <v>38</v>
      </c>
      <c r="D48" s="80">
        <v>5</v>
      </c>
      <c r="E48" s="76" t="s">
        <v>39</v>
      </c>
      <c r="F48" s="76">
        <f>IF(OR(F47="",D48=""),"", ROUND(PRODUCT(D48,F47)/100,2))</f>
        <v>960</v>
      </c>
      <c r="G48" s="66" t="str">
        <f>IF(D48="", "Nurodykite taikomą PVM dydį", "")</f>
        <v/>
      </c>
    </row>
    <row r="49" spans="1:9" x14ac:dyDescent="0.25">
      <c r="E49" s="76" t="s">
        <v>40</v>
      </c>
      <c r="F49" s="76">
        <f>IF(ISBLANK(F48), "", ROUND(SUM(F47:F48),2))</f>
        <v>20160</v>
      </c>
    </row>
    <row r="53" spans="1:9" x14ac:dyDescent="0.25">
      <c r="A53" s="46" t="s">
        <v>62</v>
      </c>
      <c r="B53" s="46" t="s">
        <v>63</v>
      </c>
    </row>
    <row r="55" spans="1:9" x14ac:dyDescent="0.25">
      <c r="A55" s="46" t="s">
        <v>26</v>
      </c>
    </row>
    <row r="56" spans="1:9" s="75" customFormat="1" ht="45" x14ac:dyDescent="0.25">
      <c r="A56" s="74" t="s">
        <v>27</v>
      </c>
      <c r="B56" s="74" t="s">
        <v>28</v>
      </c>
      <c r="C56" s="74" t="s">
        <v>29</v>
      </c>
      <c r="D56" s="74" t="s">
        <v>30</v>
      </c>
      <c r="E56" s="74" t="s">
        <v>31</v>
      </c>
      <c r="F56" s="74" t="s">
        <v>32</v>
      </c>
      <c r="G56" s="74" t="s">
        <v>33</v>
      </c>
      <c r="H56" s="74" t="s">
        <v>34</v>
      </c>
      <c r="I56" s="74" t="s">
        <v>35</v>
      </c>
    </row>
    <row r="57" spans="1:9" x14ac:dyDescent="0.25">
      <c r="A57" s="76" t="s">
        <v>64</v>
      </c>
      <c r="B57" s="77" t="s">
        <v>65</v>
      </c>
      <c r="C57" s="78"/>
      <c r="D57" s="78"/>
      <c r="E57" s="78"/>
      <c r="F57" s="78"/>
      <c r="G57" s="78"/>
      <c r="H57" s="78"/>
      <c r="I57" s="78"/>
    </row>
    <row r="58" spans="1:9" ht="40.5" customHeight="1" x14ac:dyDescent="0.25">
      <c r="A58" s="78" t="s">
        <v>66</v>
      </c>
      <c r="B58" s="79" t="s">
        <v>65</v>
      </c>
      <c r="C58" s="78">
        <v>30</v>
      </c>
      <c r="D58" s="78" t="s">
        <v>41</v>
      </c>
      <c r="E58" s="80">
        <v>1230</v>
      </c>
      <c r="F58" s="78">
        <f>IF(ISBLANK(E58),"", PRODUCT(C58,E58))</f>
        <v>36900</v>
      </c>
      <c r="G58" s="81" t="s">
        <v>67</v>
      </c>
      <c r="H58" s="78"/>
      <c r="I58" s="78"/>
    </row>
    <row r="59" spans="1:9" x14ac:dyDescent="0.25">
      <c r="A59" s="78" t="s">
        <v>68</v>
      </c>
      <c r="B59" s="79" t="s">
        <v>69</v>
      </c>
      <c r="C59" s="78"/>
      <c r="D59" s="78"/>
      <c r="E59" s="78"/>
      <c r="F59" s="78"/>
      <c r="G59" s="78"/>
      <c r="H59" s="81" t="s">
        <v>69</v>
      </c>
      <c r="I59" s="81" t="s">
        <v>70</v>
      </c>
    </row>
    <row r="60" spans="1:9" ht="60" x14ac:dyDescent="0.25">
      <c r="A60" s="78" t="s">
        <v>71</v>
      </c>
      <c r="B60" s="79" t="s">
        <v>72</v>
      </c>
      <c r="C60" s="78"/>
      <c r="D60" s="78"/>
      <c r="E60" s="78"/>
      <c r="F60" s="78"/>
      <c r="G60" s="78"/>
      <c r="H60" s="81" t="s">
        <v>72</v>
      </c>
      <c r="I60" s="81" t="s">
        <v>70</v>
      </c>
    </row>
    <row r="61" spans="1:9" ht="34.9" customHeight="1" x14ac:dyDescent="0.25">
      <c r="A61" s="78" t="s">
        <v>73</v>
      </c>
      <c r="B61" s="79" t="s">
        <v>74</v>
      </c>
      <c r="C61" s="78"/>
      <c r="D61" s="78"/>
      <c r="E61" s="78"/>
      <c r="F61" s="78"/>
      <c r="G61" s="78"/>
      <c r="H61" s="81" t="s">
        <v>74</v>
      </c>
      <c r="I61" s="81" t="s">
        <v>70</v>
      </c>
    </row>
    <row r="62" spans="1:9" ht="60" x14ac:dyDescent="0.25">
      <c r="A62" s="78" t="s">
        <v>75</v>
      </c>
      <c r="B62" s="79" t="s">
        <v>76</v>
      </c>
      <c r="C62" s="78"/>
      <c r="D62" s="78"/>
      <c r="E62" s="78"/>
      <c r="F62" s="78"/>
      <c r="G62" s="78"/>
      <c r="H62" s="81" t="s">
        <v>76</v>
      </c>
      <c r="I62" s="81" t="s">
        <v>70</v>
      </c>
    </row>
    <row r="63" spans="1:9" ht="29.65" customHeight="1" x14ac:dyDescent="0.25">
      <c r="A63" s="78" t="s">
        <v>77</v>
      </c>
      <c r="B63" s="79" t="s">
        <v>78</v>
      </c>
      <c r="C63" s="78"/>
      <c r="D63" s="78"/>
      <c r="E63" s="78"/>
      <c r="F63" s="78"/>
      <c r="G63" s="78"/>
      <c r="H63" s="81" t="s">
        <v>78</v>
      </c>
      <c r="I63" s="81" t="s">
        <v>70</v>
      </c>
    </row>
    <row r="64" spans="1:9" ht="29.65" customHeight="1" x14ac:dyDescent="0.25">
      <c r="A64" s="78" t="s">
        <v>79</v>
      </c>
      <c r="B64" s="79" t="s">
        <v>80</v>
      </c>
      <c r="C64" s="78"/>
      <c r="D64" s="78"/>
      <c r="E64" s="78"/>
      <c r="F64" s="78"/>
      <c r="G64" s="78"/>
      <c r="H64" s="81" t="s">
        <v>80</v>
      </c>
      <c r="I64" s="81" t="s">
        <v>70</v>
      </c>
    </row>
    <row r="65" spans="1:9" ht="29.65" customHeight="1" x14ac:dyDescent="0.25">
      <c r="A65" s="78" t="s">
        <v>81</v>
      </c>
      <c r="B65" s="79" t="s">
        <v>82</v>
      </c>
      <c r="C65" s="78"/>
      <c r="D65" s="78"/>
      <c r="E65" s="78"/>
      <c r="F65" s="78"/>
      <c r="G65" s="78"/>
      <c r="H65" s="81" t="s">
        <v>82</v>
      </c>
      <c r="I65" s="81" t="s">
        <v>70</v>
      </c>
    </row>
    <row r="66" spans="1:9" ht="31.5" customHeight="1" x14ac:dyDescent="0.25">
      <c r="A66" s="78" t="s">
        <v>83</v>
      </c>
      <c r="B66" s="79" t="s">
        <v>84</v>
      </c>
      <c r="C66" s="78"/>
      <c r="D66" s="78"/>
      <c r="E66" s="78"/>
      <c r="F66" s="78"/>
      <c r="G66" s="78"/>
      <c r="H66" s="81" t="s">
        <v>84</v>
      </c>
      <c r="I66" s="81" t="s">
        <v>70</v>
      </c>
    </row>
    <row r="67" spans="1:9" ht="30" x14ac:dyDescent="0.25">
      <c r="A67" s="78" t="s">
        <v>85</v>
      </c>
      <c r="B67" s="79" t="s">
        <v>86</v>
      </c>
      <c r="C67" s="78"/>
      <c r="D67" s="78"/>
      <c r="E67" s="78"/>
      <c r="F67" s="78"/>
      <c r="G67" s="78"/>
      <c r="H67" s="81" t="s">
        <v>86</v>
      </c>
      <c r="I67" s="81" t="s">
        <v>70</v>
      </c>
    </row>
    <row r="68" spans="1:9" ht="45" x14ac:dyDescent="0.25">
      <c r="A68" s="78" t="s">
        <v>87</v>
      </c>
      <c r="B68" s="79" t="s">
        <v>88</v>
      </c>
      <c r="C68" s="78"/>
      <c r="D68" s="78"/>
      <c r="E68" s="78"/>
      <c r="F68" s="78"/>
      <c r="G68" s="78"/>
      <c r="H68" s="81" t="s">
        <v>88</v>
      </c>
      <c r="I68" s="81" t="s">
        <v>70</v>
      </c>
    </row>
    <row r="69" spans="1:9" x14ac:dyDescent="0.25">
      <c r="E69" s="76" t="s">
        <v>37</v>
      </c>
      <c r="F69" s="76">
        <f>IF((COUNT(C58:C68)&lt;&gt;COUNT(F58:F68)),"", ROUND(SUM(F58:F68),2))</f>
        <v>36900</v>
      </c>
      <c r="G69" s="66" t="str">
        <f>IF((COUNT(C58:C68)&lt;&gt;COUNT(F58:F68)),"Neužpildytos visų objektų kainos", "")</f>
        <v/>
      </c>
    </row>
    <row r="70" spans="1:9" ht="45" x14ac:dyDescent="0.25">
      <c r="C70" s="77" t="s">
        <v>38</v>
      </c>
      <c r="D70" s="80">
        <v>5</v>
      </c>
      <c r="E70" s="76" t="s">
        <v>39</v>
      </c>
      <c r="F70" s="76">
        <f>IF(OR(F69="",D70=""),"", ROUND(PRODUCT(D70,F69)/100,2))</f>
        <v>1845</v>
      </c>
      <c r="G70" s="66" t="str">
        <f>IF(D70="", "Nurodykite taikomą PVM dydį", "")</f>
        <v/>
      </c>
    </row>
    <row r="71" spans="1:9" x14ac:dyDescent="0.25">
      <c r="E71" s="76" t="s">
        <v>40</v>
      </c>
      <c r="F71" s="76">
        <f>IF(ISBLANK(F70), "", ROUND(SUM(F69:F70),2))</f>
        <v>38745</v>
      </c>
    </row>
    <row r="73" spans="1:9" x14ac:dyDescent="0.25">
      <c r="A73" s="46" t="s">
        <v>89</v>
      </c>
      <c r="B73" s="46" t="s">
        <v>90</v>
      </c>
    </row>
    <row r="75" spans="1:9" x14ac:dyDescent="0.25">
      <c r="A75" s="46" t="s">
        <v>26</v>
      </c>
    </row>
    <row r="76" spans="1:9" s="75" customFormat="1" ht="45" x14ac:dyDescent="0.25">
      <c r="A76" s="74" t="s">
        <v>27</v>
      </c>
      <c r="B76" s="74" t="s">
        <v>28</v>
      </c>
      <c r="C76" s="74" t="s">
        <v>29</v>
      </c>
      <c r="D76" s="74" t="s">
        <v>30</v>
      </c>
      <c r="E76" s="74" t="s">
        <v>31</v>
      </c>
      <c r="F76" s="74" t="s">
        <v>32</v>
      </c>
      <c r="G76" s="74" t="s">
        <v>33</v>
      </c>
      <c r="H76" s="74" t="s">
        <v>34</v>
      </c>
      <c r="I76" s="74" t="s">
        <v>35</v>
      </c>
    </row>
    <row r="77" spans="1:9" x14ac:dyDescent="0.25">
      <c r="A77" s="76" t="s">
        <v>91</v>
      </c>
      <c r="B77" s="77" t="s">
        <v>92</v>
      </c>
      <c r="C77" s="78"/>
      <c r="D77" s="78"/>
      <c r="E77" s="78"/>
      <c r="F77" s="78"/>
      <c r="G77" s="78"/>
      <c r="H77" s="78"/>
      <c r="I77" s="78"/>
    </row>
    <row r="78" spans="1:9" ht="43.5" customHeight="1" x14ac:dyDescent="0.25">
      <c r="A78" s="78" t="s">
        <v>93</v>
      </c>
      <c r="B78" s="79" t="s">
        <v>92</v>
      </c>
      <c r="C78" s="78">
        <v>60</v>
      </c>
      <c r="D78" s="78" t="s">
        <v>41</v>
      </c>
      <c r="E78" s="80">
        <v>73</v>
      </c>
      <c r="F78" s="78">
        <f>IF(ISBLANK(E78),"", PRODUCT(C78,E78))</f>
        <v>4380</v>
      </c>
      <c r="G78" s="81" t="s">
        <v>94</v>
      </c>
      <c r="H78" s="78"/>
      <c r="I78" s="78"/>
    </row>
    <row r="79" spans="1:9" ht="31.15" customHeight="1" x14ac:dyDescent="0.25">
      <c r="A79" s="78" t="s">
        <v>95</v>
      </c>
      <c r="B79" s="79" t="s">
        <v>96</v>
      </c>
      <c r="C79" s="78"/>
      <c r="D79" s="78"/>
      <c r="E79" s="78"/>
      <c r="F79" s="78"/>
      <c r="G79" s="78"/>
      <c r="H79" s="81" t="s">
        <v>96</v>
      </c>
      <c r="I79" s="81" t="s">
        <v>97</v>
      </c>
    </row>
    <row r="80" spans="1:9" ht="32.65" customHeight="1" x14ac:dyDescent="0.25">
      <c r="A80" s="78" t="s">
        <v>98</v>
      </c>
      <c r="B80" s="79" t="s">
        <v>99</v>
      </c>
      <c r="C80" s="78"/>
      <c r="D80" s="78"/>
      <c r="E80" s="78"/>
      <c r="F80" s="78"/>
      <c r="G80" s="78"/>
      <c r="H80" s="81" t="s">
        <v>99</v>
      </c>
      <c r="I80" s="81" t="s">
        <v>97</v>
      </c>
    </row>
    <row r="81" spans="1:9" ht="27.4" customHeight="1" x14ac:dyDescent="0.25">
      <c r="A81" s="78" t="s">
        <v>100</v>
      </c>
      <c r="B81" s="79" t="s">
        <v>101</v>
      </c>
      <c r="C81" s="78"/>
      <c r="D81" s="78"/>
      <c r="E81" s="78"/>
      <c r="F81" s="78"/>
      <c r="G81" s="78"/>
      <c r="H81" s="81" t="s">
        <v>101</v>
      </c>
      <c r="I81" s="81" t="s">
        <v>97</v>
      </c>
    </row>
    <row r="82" spans="1:9" ht="34.9" customHeight="1" x14ac:dyDescent="0.25">
      <c r="A82" s="78" t="s">
        <v>102</v>
      </c>
      <c r="B82" s="79" t="s">
        <v>103</v>
      </c>
      <c r="C82" s="78"/>
      <c r="D82" s="78"/>
      <c r="E82" s="78"/>
      <c r="F82" s="78"/>
      <c r="G82" s="78"/>
      <c r="H82" s="81" t="s">
        <v>103</v>
      </c>
      <c r="I82" s="81" t="s">
        <v>97</v>
      </c>
    </row>
    <row r="83" spans="1:9" ht="49.9" customHeight="1" x14ac:dyDescent="0.25">
      <c r="A83" s="78" t="s">
        <v>104</v>
      </c>
      <c r="B83" s="79" t="s">
        <v>105</v>
      </c>
      <c r="C83" s="78"/>
      <c r="D83" s="78"/>
      <c r="E83" s="78"/>
      <c r="F83" s="78"/>
      <c r="G83" s="78"/>
      <c r="H83" s="81" t="s">
        <v>105</v>
      </c>
      <c r="I83" s="81" t="s">
        <v>97</v>
      </c>
    </row>
    <row r="84" spans="1:9" ht="35.65" customHeight="1" x14ac:dyDescent="0.25">
      <c r="A84" s="78" t="s">
        <v>106</v>
      </c>
      <c r="B84" s="79" t="s">
        <v>107</v>
      </c>
      <c r="C84" s="78"/>
      <c r="D84" s="78"/>
      <c r="E84" s="78"/>
      <c r="F84" s="78"/>
      <c r="G84" s="78"/>
      <c r="H84" s="81" t="s">
        <v>107</v>
      </c>
      <c r="I84" s="81" t="s">
        <v>97</v>
      </c>
    </row>
    <row r="85" spans="1:9" ht="33.4" customHeight="1" x14ac:dyDescent="0.25">
      <c r="A85" s="78" t="s">
        <v>108</v>
      </c>
      <c r="B85" s="79" t="s">
        <v>109</v>
      </c>
      <c r="C85" s="78"/>
      <c r="D85" s="78"/>
      <c r="E85" s="78"/>
      <c r="F85" s="78"/>
      <c r="G85" s="78"/>
      <c r="H85" s="81" t="s">
        <v>109</v>
      </c>
      <c r="I85" s="81" t="s">
        <v>97</v>
      </c>
    </row>
    <row r="86" spans="1:9" ht="33" customHeight="1" x14ac:dyDescent="0.25">
      <c r="A86" s="78" t="s">
        <v>110</v>
      </c>
      <c r="B86" s="79" t="s">
        <v>111</v>
      </c>
      <c r="C86" s="78"/>
      <c r="D86" s="78"/>
      <c r="E86" s="78"/>
      <c r="F86" s="78"/>
      <c r="G86" s="78"/>
      <c r="H86" s="81" t="s">
        <v>111</v>
      </c>
      <c r="I86" s="81" t="s">
        <v>97</v>
      </c>
    </row>
    <row r="87" spans="1:9" ht="40.5" customHeight="1" x14ac:dyDescent="0.25">
      <c r="A87" s="78" t="s">
        <v>112</v>
      </c>
      <c r="B87" s="79" t="s">
        <v>113</v>
      </c>
      <c r="C87" s="78"/>
      <c r="D87" s="78"/>
      <c r="E87" s="78"/>
      <c r="F87" s="78"/>
      <c r="G87" s="78"/>
      <c r="H87" s="81" t="s">
        <v>113</v>
      </c>
      <c r="I87" s="81" t="s">
        <v>97</v>
      </c>
    </row>
    <row r="88" spans="1:9" x14ac:dyDescent="0.25">
      <c r="E88" s="76" t="s">
        <v>37</v>
      </c>
      <c r="F88" s="76">
        <f>IF((COUNT(C78:C87)&lt;&gt;COUNT(F78:F87)),"", ROUND(SUM(F78:F87),2))</f>
        <v>4380</v>
      </c>
      <c r="G88" s="66" t="str">
        <f>IF((COUNT(C78:C87)&lt;&gt;COUNT(F78:F87)),"Neužpildytos visų objektų kainos", "")</f>
        <v/>
      </c>
    </row>
    <row r="89" spans="1:9" ht="45" x14ac:dyDescent="0.25">
      <c r="C89" s="77" t="s">
        <v>38</v>
      </c>
      <c r="D89" s="80">
        <v>5</v>
      </c>
      <c r="E89" s="76" t="s">
        <v>39</v>
      </c>
      <c r="F89" s="76">
        <f>IF(OR(F88="",D89=""),"", ROUND(PRODUCT(D89,F88)/100,2))</f>
        <v>219</v>
      </c>
      <c r="G89" s="66" t="str">
        <f>IF(D89="", "Nurodykite taikomą PVM dydį", "")</f>
        <v/>
      </c>
    </row>
    <row r="90" spans="1:9" x14ac:dyDescent="0.25">
      <c r="E90" s="76" t="s">
        <v>40</v>
      </c>
      <c r="F90" s="76">
        <f>IF(ISBLANK(F89), "", ROUND(SUM(F88:F89),2))</f>
        <v>4599</v>
      </c>
    </row>
    <row r="92" spans="1:9" x14ac:dyDescent="0.25">
      <c r="A92" s="46" t="s">
        <v>114</v>
      </c>
      <c r="B92" s="46" t="s">
        <v>115</v>
      </c>
    </row>
    <row r="94" spans="1:9" x14ac:dyDescent="0.25">
      <c r="A94" s="46" t="s">
        <v>26</v>
      </c>
    </row>
    <row r="95" spans="1:9" s="75" customFormat="1" ht="45" x14ac:dyDescent="0.25">
      <c r="A95" s="74" t="s">
        <v>27</v>
      </c>
      <c r="B95" s="74" t="s">
        <v>28</v>
      </c>
      <c r="C95" s="74" t="s">
        <v>29</v>
      </c>
      <c r="D95" s="74" t="s">
        <v>30</v>
      </c>
      <c r="E95" s="74" t="s">
        <v>31</v>
      </c>
      <c r="F95" s="74" t="s">
        <v>32</v>
      </c>
      <c r="G95" s="74" t="s">
        <v>33</v>
      </c>
      <c r="H95" s="74" t="s">
        <v>34</v>
      </c>
      <c r="I95" s="74" t="s">
        <v>35</v>
      </c>
    </row>
    <row r="96" spans="1:9" x14ac:dyDescent="0.25">
      <c r="A96" s="76" t="s">
        <v>116</v>
      </c>
      <c r="B96" s="77" t="s">
        <v>117</v>
      </c>
      <c r="C96" s="78"/>
      <c r="D96" s="78"/>
      <c r="E96" s="78"/>
      <c r="F96" s="78"/>
      <c r="G96" s="78"/>
      <c r="H96" s="78"/>
      <c r="I96" s="78"/>
    </row>
    <row r="97" spans="1:9" ht="37.5" customHeight="1" x14ac:dyDescent="0.25">
      <c r="A97" s="78" t="s">
        <v>118</v>
      </c>
      <c r="B97" s="79" t="s">
        <v>117</v>
      </c>
      <c r="C97" s="78">
        <v>30</v>
      </c>
      <c r="D97" s="78" t="s">
        <v>41</v>
      </c>
      <c r="E97" s="80">
        <v>427</v>
      </c>
      <c r="F97" s="78">
        <f>IF(ISBLANK(E97),"", PRODUCT(C97,E97))</f>
        <v>12810</v>
      </c>
      <c r="G97" s="81" t="s">
        <v>119</v>
      </c>
      <c r="H97" s="78"/>
      <c r="I97" s="78"/>
    </row>
    <row r="98" spans="1:9" ht="37.9" customHeight="1" x14ac:dyDescent="0.25">
      <c r="A98" s="78" t="s">
        <v>120</v>
      </c>
      <c r="B98" s="79" t="s">
        <v>36</v>
      </c>
      <c r="C98" s="78"/>
      <c r="D98" s="78"/>
      <c r="E98" s="78"/>
      <c r="F98" s="78"/>
      <c r="G98" s="78"/>
      <c r="H98" s="81" t="s">
        <v>36</v>
      </c>
      <c r="I98" s="81" t="s">
        <v>121</v>
      </c>
    </row>
    <row r="99" spans="1:9" ht="37.5" customHeight="1" x14ac:dyDescent="0.25">
      <c r="A99" s="78" t="s">
        <v>122</v>
      </c>
      <c r="B99" s="79" t="s">
        <v>123</v>
      </c>
      <c r="C99" s="78"/>
      <c r="D99" s="78"/>
      <c r="E99" s="78"/>
      <c r="F99" s="78"/>
      <c r="G99" s="78"/>
      <c r="H99" s="81" t="s">
        <v>123</v>
      </c>
      <c r="I99" s="81" t="s">
        <v>121</v>
      </c>
    </row>
    <row r="100" spans="1:9" ht="34.9" customHeight="1" x14ac:dyDescent="0.25">
      <c r="A100" s="78" t="s">
        <v>124</v>
      </c>
      <c r="B100" s="79" t="s">
        <v>125</v>
      </c>
      <c r="C100" s="78"/>
      <c r="D100" s="78"/>
      <c r="E100" s="78"/>
      <c r="F100" s="78"/>
      <c r="G100" s="78"/>
      <c r="H100" s="81" t="s">
        <v>125</v>
      </c>
      <c r="I100" s="81" t="s">
        <v>121</v>
      </c>
    </row>
    <row r="101" spans="1:9" ht="29.65" customHeight="1" x14ac:dyDescent="0.25">
      <c r="A101" s="78" t="s">
        <v>126</v>
      </c>
      <c r="B101" s="79" t="s">
        <v>127</v>
      </c>
      <c r="C101" s="78"/>
      <c r="D101" s="78"/>
      <c r="E101" s="78"/>
      <c r="F101" s="78"/>
      <c r="G101" s="78"/>
      <c r="H101" s="81" t="s">
        <v>127</v>
      </c>
      <c r="I101" s="81" t="s">
        <v>121</v>
      </c>
    </row>
    <row r="102" spans="1:9" ht="37.5" customHeight="1" x14ac:dyDescent="0.25">
      <c r="A102" s="78" t="s">
        <v>128</v>
      </c>
      <c r="B102" s="79" t="s">
        <v>129</v>
      </c>
      <c r="C102" s="78"/>
      <c r="D102" s="78"/>
      <c r="E102" s="78"/>
      <c r="F102" s="78"/>
      <c r="G102" s="78"/>
      <c r="H102" s="81" t="s">
        <v>129</v>
      </c>
      <c r="I102" s="81" t="s">
        <v>121</v>
      </c>
    </row>
    <row r="103" spans="1:9" ht="46.15" customHeight="1" x14ac:dyDescent="0.25">
      <c r="A103" s="78" t="s">
        <v>130</v>
      </c>
      <c r="B103" s="79" t="s">
        <v>131</v>
      </c>
      <c r="C103" s="78"/>
      <c r="D103" s="78"/>
      <c r="E103" s="78"/>
      <c r="F103" s="78"/>
      <c r="G103" s="78"/>
      <c r="H103" s="81" t="s">
        <v>131</v>
      </c>
      <c r="I103" s="81" t="s">
        <v>121</v>
      </c>
    </row>
    <row r="104" spans="1:9" ht="50.65" customHeight="1" x14ac:dyDescent="0.25">
      <c r="A104" s="78" t="s">
        <v>132</v>
      </c>
      <c r="B104" s="79" t="s">
        <v>133</v>
      </c>
      <c r="C104" s="78"/>
      <c r="D104" s="78"/>
      <c r="E104" s="78"/>
      <c r="F104" s="78"/>
      <c r="G104" s="78"/>
      <c r="H104" s="81" t="s">
        <v>133</v>
      </c>
      <c r="I104" s="81" t="s">
        <v>121</v>
      </c>
    </row>
    <row r="105" spans="1:9" x14ac:dyDescent="0.25">
      <c r="B105" s="82"/>
      <c r="E105" s="76" t="s">
        <v>37</v>
      </c>
      <c r="F105" s="76">
        <f>IF((COUNT(C97:C104)&lt;&gt;COUNT(F97:F104)),"", ROUND(SUM(F97:F104),2))</f>
        <v>12810</v>
      </c>
      <c r="G105" s="66" t="str">
        <f>IF((COUNT(C97:C104)&lt;&gt;COUNT(F97:F104)),"Neužpildytos visų objektų kainos", "")</f>
        <v/>
      </c>
    </row>
    <row r="106" spans="1:9" ht="45" x14ac:dyDescent="0.25">
      <c r="C106" s="77" t="s">
        <v>38</v>
      </c>
      <c r="D106" s="80">
        <v>5</v>
      </c>
      <c r="E106" s="76" t="s">
        <v>39</v>
      </c>
      <c r="F106" s="76">
        <f>IF(OR(F105="",D106=""),"", ROUND(PRODUCT(D106,F105)/100,2))</f>
        <v>640.5</v>
      </c>
      <c r="G106" s="66" t="str">
        <f>IF(D106="", "Nurodykite taikomą PVM dydį", "")</f>
        <v/>
      </c>
    </row>
    <row r="107" spans="1:9" x14ac:dyDescent="0.25">
      <c r="E107" s="76" t="s">
        <v>40</v>
      </c>
      <c r="F107" s="76">
        <f>IF(ISBLANK(F106), "", ROUND(SUM(F105:F106),2))</f>
        <v>13450.5</v>
      </c>
    </row>
    <row r="109" spans="1:9" x14ac:dyDescent="0.25">
      <c r="A109" s="46" t="s">
        <v>134</v>
      </c>
      <c r="B109" s="46" t="s">
        <v>135</v>
      </c>
    </row>
    <row r="111" spans="1:9" x14ac:dyDescent="0.25">
      <c r="A111" s="46" t="s">
        <v>26</v>
      </c>
    </row>
    <row r="112" spans="1:9" s="75" customFormat="1" ht="45" x14ac:dyDescent="0.25">
      <c r="A112" s="74" t="s">
        <v>27</v>
      </c>
      <c r="B112" s="74" t="s">
        <v>28</v>
      </c>
      <c r="C112" s="74" t="s">
        <v>29</v>
      </c>
      <c r="D112" s="74" t="s">
        <v>30</v>
      </c>
      <c r="E112" s="74" t="s">
        <v>31</v>
      </c>
      <c r="F112" s="74" t="s">
        <v>32</v>
      </c>
      <c r="G112" s="74" t="s">
        <v>33</v>
      </c>
      <c r="H112" s="74" t="s">
        <v>34</v>
      </c>
      <c r="I112" s="74" t="s">
        <v>35</v>
      </c>
    </row>
    <row r="113" spans="1:9" x14ac:dyDescent="0.25">
      <c r="A113" s="76" t="s">
        <v>136</v>
      </c>
      <c r="B113" s="77" t="s">
        <v>137</v>
      </c>
      <c r="C113" s="78"/>
      <c r="D113" s="78"/>
      <c r="E113" s="78"/>
      <c r="F113" s="78"/>
      <c r="G113" s="78"/>
      <c r="H113" s="78"/>
      <c r="I113" s="78"/>
    </row>
    <row r="114" spans="1:9" ht="45" customHeight="1" x14ac:dyDescent="0.25">
      <c r="A114" s="78" t="s">
        <v>138</v>
      </c>
      <c r="B114" s="79" t="s">
        <v>137</v>
      </c>
      <c r="C114" s="78">
        <v>15</v>
      </c>
      <c r="D114" s="78" t="s">
        <v>41</v>
      </c>
      <c r="E114" s="80">
        <v>1900</v>
      </c>
      <c r="F114" s="78">
        <f>IF(ISBLANK(E114),"", PRODUCT(C114,E114))</f>
        <v>28500</v>
      </c>
      <c r="G114" s="81" t="s">
        <v>139</v>
      </c>
      <c r="H114" s="78"/>
      <c r="I114" s="78"/>
    </row>
    <row r="115" spans="1:9" ht="50.65" customHeight="1" x14ac:dyDescent="0.25">
      <c r="A115" s="78" t="s">
        <v>140</v>
      </c>
      <c r="B115" s="79" t="s">
        <v>141</v>
      </c>
      <c r="C115" s="78"/>
      <c r="D115" s="78"/>
      <c r="E115" s="78"/>
      <c r="F115" s="78"/>
      <c r="G115" s="78"/>
      <c r="H115" s="81" t="s">
        <v>141</v>
      </c>
      <c r="I115" s="81" t="s">
        <v>142</v>
      </c>
    </row>
    <row r="116" spans="1:9" ht="32.65" customHeight="1" x14ac:dyDescent="0.25">
      <c r="A116" s="78" t="s">
        <v>143</v>
      </c>
      <c r="B116" s="79" t="s">
        <v>144</v>
      </c>
      <c r="C116" s="78"/>
      <c r="D116" s="78"/>
      <c r="E116" s="78"/>
      <c r="F116" s="78"/>
      <c r="G116" s="78"/>
      <c r="H116" s="81" t="s">
        <v>144</v>
      </c>
      <c r="I116" s="81" t="s">
        <v>142</v>
      </c>
    </row>
    <row r="117" spans="1:9" ht="29.65" customHeight="1" x14ac:dyDescent="0.25">
      <c r="A117" s="78" t="s">
        <v>145</v>
      </c>
      <c r="B117" s="79" t="s">
        <v>146</v>
      </c>
      <c r="C117" s="78"/>
      <c r="D117" s="78"/>
      <c r="E117" s="78"/>
      <c r="F117" s="78"/>
      <c r="G117" s="78"/>
      <c r="H117" s="81" t="s">
        <v>146</v>
      </c>
      <c r="I117" s="81" t="s">
        <v>142</v>
      </c>
    </row>
    <row r="118" spans="1:9" ht="35.65" customHeight="1" x14ac:dyDescent="0.25">
      <c r="A118" s="78" t="s">
        <v>147</v>
      </c>
      <c r="B118" s="79" t="s">
        <v>148</v>
      </c>
      <c r="C118" s="78"/>
      <c r="D118" s="78"/>
      <c r="E118" s="78"/>
      <c r="F118" s="78"/>
      <c r="G118" s="78"/>
      <c r="H118" s="81" t="s">
        <v>148</v>
      </c>
      <c r="I118" s="81" t="s">
        <v>142</v>
      </c>
    </row>
    <row r="119" spans="1:9" ht="36" customHeight="1" x14ac:dyDescent="0.25">
      <c r="A119" s="78" t="s">
        <v>149</v>
      </c>
      <c r="B119" s="79" t="s">
        <v>150</v>
      </c>
      <c r="C119" s="78"/>
      <c r="D119" s="78"/>
      <c r="E119" s="78"/>
      <c r="F119" s="78"/>
      <c r="G119" s="78"/>
      <c r="H119" s="81" t="s">
        <v>150</v>
      </c>
      <c r="I119" s="81" t="s">
        <v>142</v>
      </c>
    </row>
    <row r="120" spans="1:9" x14ac:dyDescent="0.25">
      <c r="A120" s="78" t="s">
        <v>151</v>
      </c>
      <c r="B120" s="79" t="s">
        <v>152</v>
      </c>
      <c r="C120" s="78"/>
      <c r="D120" s="78"/>
      <c r="E120" s="78"/>
      <c r="F120" s="78"/>
      <c r="G120" s="78"/>
      <c r="H120" s="81" t="s">
        <v>152</v>
      </c>
      <c r="I120" s="81" t="s">
        <v>142</v>
      </c>
    </row>
    <row r="121" spans="1:9" x14ac:dyDescent="0.25">
      <c r="A121" s="78" t="s">
        <v>153</v>
      </c>
      <c r="B121" s="79" t="s">
        <v>154</v>
      </c>
      <c r="C121" s="78"/>
      <c r="D121" s="78"/>
      <c r="E121" s="78"/>
      <c r="F121" s="78"/>
      <c r="G121" s="78"/>
      <c r="H121" s="81" t="s">
        <v>154</v>
      </c>
      <c r="I121" s="81" t="s">
        <v>142</v>
      </c>
    </row>
    <row r="122" spans="1:9" ht="67.5" customHeight="1" x14ac:dyDescent="0.25">
      <c r="A122" s="78" t="s">
        <v>155</v>
      </c>
      <c r="B122" s="79" t="s">
        <v>156</v>
      </c>
      <c r="C122" s="78"/>
      <c r="D122" s="78"/>
      <c r="E122" s="78"/>
      <c r="F122" s="78"/>
      <c r="G122" s="78"/>
      <c r="H122" s="81" t="s">
        <v>156</v>
      </c>
      <c r="I122" s="81" t="s">
        <v>142</v>
      </c>
    </row>
    <row r="123" spans="1:9" x14ac:dyDescent="0.25">
      <c r="E123" s="76" t="s">
        <v>37</v>
      </c>
      <c r="F123" s="76">
        <f>IF((COUNT(C114:C122)&lt;&gt;COUNT(F114:F122)),"", ROUND(SUM(F114:F122),2))</f>
        <v>28500</v>
      </c>
      <c r="G123" s="66" t="str">
        <f>IF((COUNT(C114:C122)&lt;&gt;COUNT(F114:F122)),"Neužpildytos visų objektų kainos", "")</f>
        <v/>
      </c>
    </row>
    <row r="124" spans="1:9" ht="45" x14ac:dyDescent="0.25">
      <c r="C124" s="77" t="s">
        <v>38</v>
      </c>
      <c r="D124" s="80">
        <v>5</v>
      </c>
      <c r="E124" s="76" t="s">
        <v>39</v>
      </c>
      <c r="F124" s="76">
        <f>IF(OR(F123="",D124=""),"", ROUND(PRODUCT(D124,F123)/100,2))</f>
        <v>1425</v>
      </c>
      <c r="G124" s="66" t="str">
        <f>IF(D124="", "Nurodykite taikomą PVM dydį", "")</f>
        <v/>
      </c>
    </row>
    <row r="125" spans="1:9" x14ac:dyDescent="0.25">
      <c r="E125" s="76" t="s">
        <v>40</v>
      </c>
      <c r="F125" s="76">
        <f>IF(ISBLANK(F124), "", ROUND(SUM(F123:F124),2))</f>
        <v>29925</v>
      </c>
    </row>
    <row r="127" spans="1:9" x14ac:dyDescent="0.25">
      <c r="A127" s="46" t="s">
        <v>157</v>
      </c>
      <c r="B127" s="46" t="s">
        <v>158</v>
      </c>
    </row>
    <row r="129" spans="1:9" x14ac:dyDescent="0.25">
      <c r="A129" s="46" t="s">
        <v>26</v>
      </c>
    </row>
    <row r="130" spans="1:9" s="75" customFormat="1" ht="45" x14ac:dyDescent="0.25">
      <c r="A130" s="74" t="s">
        <v>27</v>
      </c>
      <c r="B130" s="74" t="s">
        <v>28</v>
      </c>
      <c r="C130" s="74" t="s">
        <v>29</v>
      </c>
      <c r="D130" s="74" t="s">
        <v>30</v>
      </c>
      <c r="E130" s="74" t="s">
        <v>31</v>
      </c>
      <c r="F130" s="74" t="s">
        <v>32</v>
      </c>
      <c r="G130" s="74" t="s">
        <v>33</v>
      </c>
      <c r="H130" s="74" t="s">
        <v>34</v>
      </c>
      <c r="I130" s="74" t="s">
        <v>35</v>
      </c>
    </row>
    <row r="131" spans="1:9" ht="30" x14ac:dyDescent="0.25">
      <c r="A131" s="76" t="s">
        <v>159</v>
      </c>
      <c r="B131" s="77" t="s">
        <v>160</v>
      </c>
      <c r="C131" s="78"/>
      <c r="D131" s="78"/>
      <c r="E131" s="78"/>
      <c r="F131" s="78"/>
      <c r="G131" s="78"/>
      <c r="H131" s="78"/>
      <c r="I131" s="78"/>
    </row>
    <row r="132" spans="1:9" ht="48.4" customHeight="1" x14ac:dyDescent="0.25">
      <c r="A132" s="78" t="s">
        <v>161</v>
      </c>
      <c r="B132" s="79" t="s">
        <v>160</v>
      </c>
      <c r="C132" s="78">
        <v>30</v>
      </c>
      <c r="D132" s="78" t="s">
        <v>41</v>
      </c>
      <c r="E132" s="80">
        <v>1590</v>
      </c>
      <c r="F132" s="78">
        <f>IF(ISBLANK(E132),"", PRODUCT(C132,E132))</f>
        <v>47700</v>
      </c>
      <c r="G132" s="81" t="s">
        <v>162</v>
      </c>
      <c r="H132" s="78"/>
      <c r="I132" s="78"/>
    </row>
    <row r="133" spans="1:9" ht="63" customHeight="1" x14ac:dyDescent="0.25">
      <c r="A133" s="78" t="s">
        <v>163</v>
      </c>
      <c r="B133" s="79" t="s">
        <v>164</v>
      </c>
      <c r="C133" s="78"/>
      <c r="D133" s="78"/>
      <c r="E133" s="78"/>
      <c r="F133" s="78"/>
      <c r="G133" s="78"/>
      <c r="H133" s="81" t="s">
        <v>164</v>
      </c>
      <c r="I133" s="81" t="s">
        <v>165</v>
      </c>
    </row>
    <row r="134" spans="1:9" ht="43.9" customHeight="1" x14ac:dyDescent="0.25">
      <c r="A134" s="78" t="s">
        <v>166</v>
      </c>
      <c r="B134" s="79" t="s">
        <v>167</v>
      </c>
      <c r="C134" s="78"/>
      <c r="D134" s="78"/>
      <c r="E134" s="78"/>
      <c r="F134" s="78"/>
      <c r="G134" s="78"/>
      <c r="H134" s="81" t="s">
        <v>167</v>
      </c>
      <c r="I134" s="81" t="s">
        <v>165</v>
      </c>
    </row>
    <row r="135" spans="1:9" ht="43.15" customHeight="1" x14ac:dyDescent="0.25">
      <c r="A135" s="78" t="s">
        <v>168</v>
      </c>
      <c r="B135" s="79" t="s">
        <v>169</v>
      </c>
      <c r="C135" s="78"/>
      <c r="D135" s="78"/>
      <c r="E135" s="78"/>
      <c r="F135" s="78"/>
      <c r="G135" s="78"/>
      <c r="H135" s="81" t="s">
        <v>169</v>
      </c>
      <c r="I135" s="81" t="s">
        <v>165</v>
      </c>
    </row>
    <row r="136" spans="1:9" ht="27.4" customHeight="1" x14ac:dyDescent="0.25">
      <c r="A136" s="78" t="s">
        <v>170</v>
      </c>
      <c r="B136" s="79" t="s">
        <v>171</v>
      </c>
      <c r="C136" s="78"/>
      <c r="D136" s="78"/>
      <c r="E136" s="78"/>
      <c r="F136" s="78"/>
      <c r="G136" s="78"/>
      <c r="H136" s="81" t="s">
        <v>171</v>
      </c>
      <c r="I136" s="81" t="s">
        <v>165</v>
      </c>
    </row>
    <row r="137" spans="1:9" ht="32.65" customHeight="1" x14ac:dyDescent="0.25">
      <c r="A137" s="78" t="s">
        <v>172</v>
      </c>
      <c r="B137" s="79" t="s">
        <v>173</v>
      </c>
      <c r="C137" s="78"/>
      <c r="D137" s="78"/>
      <c r="E137" s="78"/>
      <c r="F137" s="78"/>
      <c r="G137" s="78"/>
      <c r="H137" s="81" t="s">
        <v>173</v>
      </c>
      <c r="I137" s="81" t="s">
        <v>165</v>
      </c>
    </row>
    <row r="138" spans="1:9" ht="28.5" customHeight="1" x14ac:dyDescent="0.25">
      <c r="A138" s="78" t="s">
        <v>174</v>
      </c>
      <c r="B138" s="79" t="s">
        <v>175</v>
      </c>
      <c r="C138" s="78"/>
      <c r="D138" s="78"/>
      <c r="E138" s="78"/>
      <c r="F138" s="78"/>
      <c r="G138" s="78"/>
      <c r="H138" s="81" t="s">
        <v>175</v>
      </c>
      <c r="I138" s="81" t="s">
        <v>165</v>
      </c>
    </row>
    <row r="139" spans="1:9" ht="27.4" customHeight="1" x14ac:dyDescent="0.25">
      <c r="A139" s="78" t="s">
        <v>176</v>
      </c>
      <c r="B139" s="79" t="s">
        <v>177</v>
      </c>
      <c r="C139" s="78"/>
      <c r="D139" s="78"/>
      <c r="E139" s="78"/>
      <c r="F139" s="78"/>
      <c r="G139" s="78"/>
      <c r="H139" s="81" t="s">
        <v>177</v>
      </c>
      <c r="I139" s="81" t="s">
        <v>165</v>
      </c>
    </row>
    <row r="140" spans="1:9" ht="27.4" customHeight="1" x14ac:dyDescent="0.25">
      <c r="A140" s="78" t="s">
        <v>178</v>
      </c>
      <c r="B140" s="79" t="s">
        <v>179</v>
      </c>
      <c r="C140" s="78"/>
      <c r="D140" s="78"/>
      <c r="E140" s="78"/>
      <c r="F140" s="78"/>
      <c r="G140" s="78"/>
      <c r="H140" s="81" t="s">
        <v>179</v>
      </c>
      <c r="I140" s="81" t="s">
        <v>165</v>
      </c>
    </row>
    <row r="141" spans="1:9" ht="27" customHeight="1" x14ac:dyDescent="0.25">
      <c r="A141" s="78" t="s">
        <v>180</v>
      </c>
      <c r="B141" s="79" t="s">
        <v>181</v>
      </c>
      <c r="C141" s="78"/>
      <c r="D141" s="78"/>
      <c r="E141" s="78"/>
      <c r="F141" s="78"/>
      <c r="G141" s="78"/>
      <c r="H141" s="81" t="s">
        <v>181</v>
      </c>
      <c r="I141" s="81" t="s">
        <v>165</v>
      </c>
    </row>
    <row r="142" spans="1:9" ht="27" customHeight="1" x14ac:dyDescent="0.25">
      <c r="A142" s="78" t="s">
        <v>182</v>
      </c>
      <c r="B142" s="79" t="s">
        <v>183</v>
      </c>
      <c r="C142" s="78"/>
      <c r="D142" s="78"/>
      <c r="E142" s="78"/>
      <c r="F142" s="78"/>
      <c r="G142" s="78"/>
      <c r="H142" s="81" t="s">
        <v>183</v>
      </c>
      <c r="I142" s="81" t="s">
        <v>165</v>
      </c>
    </row>
    <row r="143" spans="1:9" ht="48" customHeight="1" x14ac:dyDescent="0.25">
      <c r="A143" s="78" t="s">
        <v>184</v>
      </c>
      <c r="B143" s="79" t="s">
        <v>185</v>
      </c>
      <c r="C143" s="78"/>
      <c r="D143" s="78"/>
      <c r="E143" s="78"/>
      <c r="F143" s="78"/>
      <c r="G143" s="78"/>
      <c r="H143" s="81" t="s">
        <v>185</v>
      </c>
      <c r="I143" s="81" t="s">
        <v>165</v>
      </c>
    </row>
    <row r="144" spans="1:9" x14ac:dyDescent="0.25">
      <c r="E144" s="76" t="s">
        <v>37</v>
      </c>
      <c r="F144" s="76">
        <f>IF((COUNT(C132:C143)&lt;&gt;COUNT(F132:F143)),"", ROUND(SUM(F132:F143),2))</f>
        <v>47700</v>
      </c>
      <c r="G144" s="66" t="str">
        <f>IF((COUNT(C132:C143)&lt;&gt;COUNT(F132:F143)),"Neužpildytos visų objektų kainos", "")</f>
        <v/>
      </c>
    </row>
    <row r="145" spans="3:7" ht="45" x14ac:dyDescent="0.25">
      <c r="C145" s="77" t="s">
        <v>38</v>
      </c>
      <c r="D145" s="80">
        <v>5</v>
      </c>
      <c r="E145" s="76" t="s">
        <v>39</v>
      </c>
      <c r="F145" s="76">
        <f>IF(OR(F144="",D145=""),"", ROUND(PRODUCT(D145,F144)/100,2))</f>
        <v>2385</v>
      </c>
      <c r="G145" s="66" t="str">
        <f>IF(D145="", "Nurodykite taikomą PVM dydį", "")</f>
        <v/>
      </c>
    </row>
    <row r="146" spans="3:7" x14ac:dyDescent="0.25">
      <c r="E146" s="76" t="s">
        <v>40</v>
      </c>
      <c r="F146" s="76">
        <f>IF(ISBLANK(F145), "", ROUND(SUM(F144:F145),2))</f>
        <v>50085</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5" workbookViewId="0">
      <selection activeCell="H42" sqref="H42:J42"/>
    </sheetView>
  </sheetViews>
  <sheetFormatPr defaultColWidth="10.75" defaultRowHeight="15" x14ac:dyDescent="0.25"/>
  <cols>
    <col min="1" max="1" width="13.75" style="1" customWidth="1"/>
    <col min="2" max="2" width="10.75" style="1" customWidth="1"/>
    <col min="3" max="16384" width="10.75" style="1"/>
  </cols>
  <sheetData>
    <row r="2" spans="1:11" x14ac:dyDescent="0.25">
      <c r="A2" s="14" t="s">
        <v>186</v>
      </c>
      <c r="B2" s="12"/>
      <c r="C2" s="12"/>
      <c r="D2" s="12"/>
      <c r="E2" s="12"/>
      <c r="F2" s="12"/>
      <c r="G2" s="12"/>
      <c r="H2" s="12"/>
      <c r="I2" s="12"/>
      <c r="J2" s="12"/>
      <c r="K2" s="12"/>
    </row>
    <row r="3" spans="1:11" x14ac:dyDescent="0.25">
      <c r="A3" s="12"/>
      <c r="B3" s="12"/>
      <c r="C3" s="12"/>
      <c r="D3" s="12"/>
      <c r="E3" s="12"/>
      <c r="F3" s="12"/>
      <c r="G3" s="12"/>
      <c r="H3" s="12"/>
      <c r="I3" s="12"/>
      <c r="J3" s="12"/>
      <c r="K3" s="12"/>
    </row>
    <row r="4" spans="1:11" ht="16.149999999999999" customHeight="1" thickBot="1" x14ac:dyDescent="0.3">
      <c r="A4" s="2"/>
      <c r="B4" s="2"/>
      <c r="C4" s="2"/>
      <c r="D4" s="2"/>
      <c r="E4" s="2"/>
      <c r="F4" s="2"/>
      <c r="G4" s="2"/>
      <c r="H4" s="2"/>
      <c r="I4" s="2"/>
      <c r="J4" s="2"/>
    </row>
    <row r="5" spans="1:11" ht="48" customHeight="1" x14ac:dyDescent="0.25">
      <c r="A5" s="32" t="s">
        <v>187</v>
      </c>
      <c r="B5" s="25"/>
      <c r="C5" s="23" t="s">
        <v>188</v>
      </c>
      <c r="D5" s="24"/>
      <c r="E5" s="25"/>
      <c r="F5" s="23" t="s">
        <v>189</v>
      </c>
      <c r="G5" s="24"/>
      <c r="H5" s="25"/>
      <c r="I5" s="23" t="s">
        <v>190</v>
      </c>
      <c r="J5" s="25"/>
      <c r="K5" s="4" t="s">
        <v>191</v>
      </c>
    </row>
    <row r="6" spans="1:11" ht="49.15" customHeight="1" x14ac:dyDescent="0.25">
      <c r="A6" s="17"/>
      <c r="B6" s="13"/>
      <c r="C6" s="18"/>
      <c r="D6" s="16"/>
      <c r="E6" s="13"/>
      <c r="F6" s="18"/>
      <c r="G6" s="16"/>
      <c r="H6" s="13"/>
      <c r="I6" s="18"/>
      <c r="J6" s="13"/>
      <c r="K6" s="7"/>
    </row>
    <row r="7" spans="1:11" ht="49.15" customHeight="1" x14ac:dyDescent="0.25">
      <c r="A7" s="17"/>
      <c r="B7" s="13"/>
      <c r="C7" s="18"/>
      <c r="D7" s="16"/>
      <c r="E7" s="13"/>
      <c r="F7" s="18"/>
      <c r="G7" s="16"/>
      <c r="H7" s="13"/>
      <c r="I7" s="18"/>
      <c r="J7" s="13"/>
      <c r="K7" s="7"/>
    </row>
    <row r="8" spans="1:11" ht="49.15" customHeight="1" x14ac:dyDescent="0.25">
      <c r="A8" s="17"/>
      <c r="B8" s="13"/>
      <c r="C8" s="18"/>
      <c r="D8" s="16"/>
      <c r="E8" s="13"/>
      <c r="F8" s="18"/>
      <c r="G8" s="16"/>
      <c r="H8" s="13"/>
      <c r="I8" s="18"/>
      <c r="J8" s="13"/>
      <c r="K8" s="7"/>
    </row>
    <row r="9" spans="1:11" ht="49.15" customHeight="1" x14ac:dyDescent="0.25">
      <c r="A9" s="17"/>
      <c r="B9" s="13"/>
      <c r="C9" s="18"/>
      <c r="D9" s="16"/>
      <c r="E9" s="13"/>
      <c r="F9" s="18"/>
      <c r="G9" s="16"/>
      <c r="H9" s="13"/>
      <c r="I9" s="18"/>
      <c r="J9" s="13"/>
      <c r="K9" s="7"/>
    </row>
    <row r="10" spans="1:11" ht="49.15" customHeight="1" x14ac:dyDescent="0.25">
      <c r="A10" s="17"/>
      <c r="B10" s="13"/>
      <c r="C10" s="18"/>
      <c r="D10" s="16"/>
      <c r="E10" s="13"/>
      <c r="F10" s="18"/>
      <c r="G10" s="16"/>
      <c r="H10" s="13"/>
      <c r="I10" s="18"/>
      <c r="J10" s="13"/>
      <c r="K10" s="7"/>
    </row>
    <row r="11" spans="1:11" ht="49.15" customHeight="1" x14ac:dyDescent="0.25">
      <c r="A11" s="17"/>
      <c r="B11" s="13"/>
      <c r="C11" s="18"/>
      <c r="D11" s="16"/>
      <c r="E11" s="13"/>
      <c r="F11" s="18"/>
      <c r="G11" s="16"/>
      <c r="H11" s="13"/>
      <c r="I11" s="18"/>
      <c r="J11" s="13"/>
      <c r="K11" s="7"/>
    </row>
    <row r="12" spans="1:11" ht="49.15" customHeight="1" x14ac:dyDescent="0.25">
      <c r="A12" s="17"/>
      <c r="B12" s="13"/>
      <c r="C12" s="18"/>
      <c r="D12" s="16"/>
      <c r="E12" s="13"/>
      <c r="F12" s="18"/>
      <c r="G12" s="16"/>
      <c r="H12" s="13"/>
      <c r="I12" s="18"/>
      <c r="J12" s="13"/>
      <c r="K12" s="7"/>
    </row>
    <row r="13" spans="1:11" ht="49.15" customHeight="1" x14ac:dyDescent="0.25">
      <c r="A13" s="17"/>
      <c r="B13" s="13"/>
      <c r="C13" s="18"/>
      <c r="D13" s="16"/>
      <c r="E13" s="13"/>
      <c r="F13" s="18"/>
      <c r="G13" s="16"/>
      <c r="H13" s="13"/>
      <c r="I13" s="18"/>
      <c r="J13" s="13"/>
      <c r="K13" s="7"/>
    </row>
    <row r="14" spans="1:11" ht="49.15" customHeight="1" x14ac:dyDescent="0.25">
      <c r="A14" s="17"/>
      <c r="B14" s="13"/>
      <c r="C14" s="18"/>
      <c r="D14" s="16"/>
      <c r="E14" s="13"/>
      <c r="F14" s="18"/>
      <c r="G14" s="16"/>
      <c r="H14" s="13"/>
      <c r="I14" s="18"/>
      <c r="J14" s="13"/>
      <c r="K14" s="7"/>
    </row>
    <row r="15" spans="1:11" ht="48" customHeight="1" thickBot="1" x14ac:dyDescent="0.3">
      <c r="A15" s="36"/>
      <c r="B15" s="30"/>
      <c r="C15" s="29"/>
      <c r="D15" s="39"/>
      <c r="E15" s="30"/>
      <c r="F15" s="29"/>
      <c r="G15" s="39"/>
      <c r="H15" s="30"/>
      <c r="I15" s="29"/>
      <c r="J15" s="30"/>
      <c r="K15" s="8"/>
    </row>
    <row r="16" spans="1:11" ht="19.149999999999999" customHeight="1" x14ac:dyDescent="0.25">
      <c r="A16" s="5"/>
      <c r="B16" s="5"/>
      <c r="C16" s="5"/>
      <c r="D16" s="5"/>
      <c r="E16" s="5"/>
      <c r="F16" s="5"/>
      <c r="G16" s="5"/>
      <c r="H16" s="5"/>
      <c r="I16" s="5"/>
      <c r="J16" s="5"/>
      <c r="K16" s="6"/>
    </row>
    <row r="17" spans="1:11" ht="49.15" customHeight="1" x14ac:dyDescent="0.25">
      <c r="A17" s="45" t="s">
        <v>192</v>
      </c>
      <c r="B17" s="12"/>
      <c r="C17" s="12"/>
      <c r="D17" s="12"/>
      <c r="E17" s="12"/>
      <c r="F17" s="12"/>
      <c r="G17" s="12"/>
      <c r="H17" s="12"/>
      <c r="I17" s="12"/>
      <c r="J17" s="12"/>
      <c r="K17" s="12"/>
    </row>
    <row r="18" spans="1:11" ht="16.149999999999999" customHeight="1" thickBot="1" x14ac:dyDescent="0.3">
      <c r="A18" s="5"/>
      <c r="B18" s="5"/>
      <c r="C18" s="5"/>
      <c r="D18" s="5"/>
      <c r="E18" s="5"/>
      <c r="F18" s="5"/>
      <c r="G18" s="5"/>
      <c r="H18" s="5"/>
      <c r="I18" s="5"/>
      <c r="J18" s="5"/>
      <c r="K18" s="6"/>
    </row>
    <row r="19" spans="1:11" ht="49.15" customHeight="1" x14ac:dyDescent="0.25">
      <c r="A19" s="32" t="s">
        <v>28</v>
      </c>
      <c r="B19" s="25"/>
      <c r="C19" s="23" t="s">
        <v>188</v>
      </c>
      <c r="D19" s="24"/>
      <c r="E19" s="25"/>
      <c r="F19" s="23" t="s">
        <v>193</v>
      </c>
      <c r="G19" s="24"/>
      <c r="H19" s="25"/>
      <c r="I19" s="34" t="s">
        <v>190</v>
      </c>
      <c r="J19" s="35"/>
      <c r="K19" s="6"/>
    </row>
    <row r="20" spans="1:11" ht="49.15" customHeight="1" x14ac:dyDescent="0.25">
      <c r="A20" s="17"/>
      <c r="B20" s="13"/>
      <c r="C20" s="18"/>
      <c r="D20" s="16"/>
      <c r="E20" s="13"/>
      <c r="F20" s="18"/>
      <c r="G20" s="16"/>
      <c r="H20" s="13"/>
      <c r="I20" s="22"/>
      <c r="J20" s="21"/>
      <c r="K20" s="6"/>
    </row>
    <row r="21" spans="1:11" ht="49.15" customHeight="1" x14ac:dyDescent="0.25">
      <c r="A21" s="17"/>
      <c r="B21" s="13"/>
      <c r="C21" s="18"/>
      <c r="D21" s="16"/>
      <c r="E21" s="13"/>
      <c r="F21" s="18"/>
      <c r="G21" s="16"/>
      <c r="H21" s="13"/>
      <c r="I21" s="22"/>
      <c r="J21" s="21"/>
      <c r="K21" s="6"/>
    </row>
    <row r="22" spans="1:11" ht="49.15" customHeight="1" x14ac:dyDescent="0.25">
      <c r="A22" s="17"/>
      <c r="B22" s="13"/>
      <c r="C22" s="18"/>
      <c r="D22" s="16"/>
      <c r="E22" s="13"/>
      <c r="F22" s="18"/>
      <c r="G22" s="16"/>
      <c r="H22" s="13"/>
      <c r="I22" s="22"/>
      <c r="J22" s="21"/>
      <c r="K22" s="6"/>
    </row>
    <row r="23" spans="1:11" ht="49.15" customHeight="1" x14ac:dyDescent="0.25">
      <c r="A23" s="17"/>
      <c r="B23" s="13"/>
      <c r="C23" s="18"/>
      <c r="D23" s="16"/>
      <c r="E23" s="13"/>
      <c r="F23" s="18"/>
      <c r="G23" s="16"/>
      <c r="H23" s="13"/>
      <c r="I23" s="22"/>
      <c r="J23" s="21"/>
      <c r="K23" s="6"/>
    </row>
    <row r="24" spans="1:11" ht="49.15" customHeight="1" x14ac:dyDescent="0.25">
      <c r="A24" s="17"/>
      <c r="B24" s="13"/>
      <c r="C24" s="18"/>
      <c r="D24" s="16"/>
      <c r="E24" s="13"/>
      <c r="F24" s="18"/>
      <c r="G24" s="16"/>
      <c r="H24" s="13"/>
      <c r="I24" s="22"/>
      <c r="J24" s="21"/>
      <c r="K24" s="6"/>
    </row>
    <row r="25" spans="1:11" ht="49.15" customHeight="1" x14ac:dyDescent="0.25">
      <c r="A25" s="17"/>
      <c r="B25" s="13"/>
      <c r="C25" s="18"/>
      <c r="D25" s="16"/>
      <c r="E25" s="13"/>
      <c r="F25" s="18"/>
      <c r="G25" s="16"/>
      <c r="H25" s="13"/>
      <c r="I25" s="22"/>
      <c r="J25" s="21"/>
      <c r="K25" s="6"/>
    </row>
    <row r="26" spans="1:11" ht="49.15" customHeight="1" x14ac:dyDescent="0.25">
      <c r="A26" s="17"/>
      <c r="B26" s="13"/>
      <c r="C26" s="18"/>
      <c r="D26" s="16"/>
      <c r="E26" s="13"/>
      <c r="F26" s="18"/>
      <c r="G26" s="16"/>
      <c r="H26" s="13"/>
      <c r="I26" s="22"/>
      <c r="J26" s="21"/>
      <c r="K26" s="6"/>
    </row>
    <row r="27" spans="1:11" ht="49.15" customHeight="1" x14ac:dyDescent="0.25">
      <c r="A27" s="17"/>
      <c r="B27" s="13"/>
      <c r="C27" s="18"/>
      <c r="D27" s="16"/>
      <c r="E27" s="13"/>
      <c r="F27" s="18"/>
      <c r="G27" s="16"/>
      <c r="H27" s="13"/>
      <c r="I27" s="22"/>
      <c r="J27" s="21"/>
      <c r="K27" s="6"/>
    </row>
    <row r="28" spans="1:11" ht="49.15" customHeight="1" x14ac:dyDescent="0.25">
      <c r="A28" s="17"/>
      <c r="B28" s="13"/>
      <c r="C28" s="18"/>
      <c r="D28" s="16"/>
      <c r="E28" s="13"/>
      <c r="F28" s="18"/>
      <c r="G28" s="16"/>
      <c r="H28" s="13"/>
      <c r="I28" s="22"/>
      <c r="J28" s="21"/>
      <c r="K28" s="6"/>
    </row>
    <row r="29" spans="1:11" ht="49.15" customHeight="1" x14ac:dyDescent="0.25">
      <c r="A29" s="17"/>
      <c r="B29" s="13"/>
      <c r="C29" s="18"/>
      <c r="D29" s="16"/>
      <c r="E29" s="13"/>
      <c r="F29" s="18"/>
      <c r="G29" s="16"/>
      <c r="H29" s="13"/>
      <c r="I29" s="22"/>
      <c r="J29" s="21"/>
      <c r="K29" s="6"/>
    </row>
    <row r="31" spans="1:11" ht="33" customHeight="1" x14ac:dyDescent="0.25">
      <c r="A31" s="31"/>
      <c r="B31" s="12"/>
      <c r="C31" s="12"/>
      <c r="D31" s="12"/>
      <c r="E31" s="12"/>
      <c r="F31" s="12"/>
      <c r="G31" s="12"/>
      <c r="H31" s="12"/>
      <c r="I31" s="12"/>
      <c r="J31" s="12"/>
    </row>
    <row r="33" spans="1:10" ht="16.149999999999999" customHeight="1" x14ac:dyDescent="0.25">
      <c r="A33" s="44" t="s">
        <v>194</v>
      </c>
      <c r="B33" s="12"/>
      <c r="C33" s="12"/>
      <c r="D33" s="12"/>
      <c r="E33" s="12"/>
      <c r="F33" s="12"/>
      <c r="G33" s="12"/>
      <c r="H33" s="12"/>
      <c r="I33" s="12"/>
      <c r="J33" s="12"/>
    </row>
    <row r="34" spans="1:10" ht="16.149999999999999" customHeight="1" thickBot="1" x14ac:dyDescent="0.3"/>
    <row r="35" spans="1:10" ht="16.149999999999999" customHeight="1" x14ac:dyDescent="0.25">
      <c r="A35" s="3" t="s">
        <v>27</v>
      </c>
      <c r="B35" s="37" t="s">
        <v>195</v>
      </c>
      <c r="C35" s="24"/>
      <c r="D35" s="24"/>
      <c r="E35" s="24"/>
      <c r="F35" s="24"/>
      <c r="G35" s="25"/>
      <c r="H35" s="38" t="s">
        <v>196</v>
      </c>
      <c r="I35" s="24"/>
      <c r="J35" s="35"/>
    </row>
    <row r="36" spans="1:10" ht="48" customHeight="1" x14ac:dyDescent="0.25">
      <c r="A36" s="9" t="s">
        <v>197</v>
      </c>
      <c r="B36" s="19" t="s">
        <v>198</v>
      </c>
      <c r="C36" s="16"/>
      <c r="D36" s="16"/>
      <c r="E36" s="16"/>
      <c r="F36" s="16"/>
      <c r="G36" s="13"/>
      <c r="H36" s="20" t="s">
        <v>221</v>
      </c>
      <c r="I36" s="16"/>
      <c r="J36" s="21"/>
    </row>
    <row r="37" spans="1:10" ht="48" customHeight="1" x14ac:dyDescent="0.25">
      <c r="A37" s="9" t="s">
        <v>199</v>
      </c>
      <c r="B37" s="19" t="s">
        <v>200</v>
      </c>
      <c r="C37" s="16"/>
      <c r="D37" s="16"/>
      <c r="E37" s="16"/>
      <c r="F37" s="16"/>
      <c r="G37" s="13"/>
      <c r="H37" s="20" t="s">
        <v>222</v>
      </c>
      <c r="I37" s="16"/>
      <c r="J37" s="21"/>
    </row>
    <row r="38" spans="1:10" ht="48" customHeight="1" x14ac:dyDescent="0.25">
      <c r="A38" s="9" t="s">
        <v>201</v>
      </c>
      <c r="B38" s="19" t="s">
        <v>202</v>
      </c>
      <c r="C38" s="16"/>
      <c r="D38" s="16"/>
      <c r="E38" s="16"/>
      <c r="F38" s="16"/>
      <c r="G38" s="13"/>
      <c r="H38" s="20" t="s">
        <v>221</v>
      </c>
      <c r="I38" s="16"/>
      <c r="J38" s="21"/>
    </row>
    <row r="39" spans="1:10" ht="48" customHeight="1" x14ac:dyDescent="0.25">
      <c r="A39" s="9" t="s">
        <v>203</v>
      </c>
      <c r="B39" s="19" t="s">
        <v>204</v>
      </c>
      <c r="C39" s="16"/>
      <c r="D39" s="16"/>
      <c r="E39" s="16"/>
      <c r="F39" s="16"/>
      <c r="G39" s="13"/>
      <c r="H39" s="20" t="s">
        <v>222</v>
      </c>
      <c r="I39" s="16"/>
      <c r="J39" s="21"/>
    </row>
    <row r="40" spans="1:10" ht="48" customHeight="1" x14ac:dyDescent="0.25">
      <c r="A40" s="10">
        <v>5</v>
      </c>
      <c r="B40" s="27" t="s">
        <v>223</v>
      </c>
      <c r="C40" s="16"/>
      <c r="D40" s="16"/>
      <c r="E40" s="16"/>
      <c r="F40" s="16"/>
      <c r="G40" s="13"/>
      <c r="H40" s="20" t="s">
        <v>222</v>
      </c>
      <c r="I40" s="16"/>
      <c r="J40" s="21"/>
    </row>
    <row r="41" spans="1:10" ht="48" customHeight="1" x14ac:dyDescent="0.25">
      <c r="A41" s="10">
        <v>6</v>
      </c>
      <c r="B41" s="27" t="s">
        <v>224</v>
      </c>
      <c r="C41" s="16"/>
      <c r="D41" s="16"/>
      <c r="E41" s="16"/>
      <c r="F41" s="16"/>
      <c r="G41" s="13"/>
      <c r="H41" s="20" t="s">
        <v>222</v>
      </c>
      <c r="I41" s="16"/>
      <c r="J41" s="21"/>
    </row>
    <row r="42" spans="1:10" ht="48" customHeight="1" x14ac:dyDescent="0.25">
      <c r="A42" s="10"/>
      <c r="B42" s="15"/>
      <c r="C42" s="16"/>
      <c r="D42" s="16"/>
      <c r="E42" s="16"/>
      <c r="F42" s="16"/>
      <c r="G42" s="13"/>
      <c r="H42" s="26"/>
      <c r="I42" s="16"/>
      <c r="J42" s="21"/>
    </row>
    <row r="43" spans="1:10" ht="48" customHeight="1" x14ac:dyDescent="0.25">
      <c r="A43" s="10"/>
      <c r="B43" s="15"/>
      <c r="C43" s="16"/>
      <c r="D43" s="16"/>
      <c r="E43" s="16"/>
      <c r="F43" s="16"/>
      <c r="G43" s="13"/>
      <c r="H43" s="26"/>
      <c r="I43" s="16"/>
      <c r="J43" s="21"/>
    </row>
    <row r="44" spans="1:10" ht="48" customHeight="1" x14ac:dyDescent="0.25">
      <c r="A44" s="10"/>
      <c r="B44" s="15"/>
      <c r="C44" s="16"/>
      <c r="D44" s="16"/>
      <c r="E44" s="16"/>
      <c r="F44" s="16"/>
      <c r="G44" s="13"/>
      <c r="H44" s="26"/>
      <c r="I44" s="16"/>
      <c r="J44" s="21"/>
    </row>
    <row r="45" spans="1:10" ht="48" customHeight="1" x14ac:dyDescent="0.25">
      <c r="A45" s="10"/>
      <c r="B45" s="15"/>
      <c r="C45" s="16"/>
      <c r="D45" s="16"/>
      <c r="E45" s="16"/>
      <c r="F45" s="16"/>
      <c r="G45" s="13"/>
      <c r="H45" s="26"/>
      <c r="I45" s="16"/>
      <c r="J45" s="21"/>
    </row>
    <row r="46" spans="1:10" ht="49.15" customHeight="1" thickBot="1" x14ac:dyDescent="0.3">
      <c r="A46" s="11"/>
      <c r="B46" s="40"/>
      <c r="C46" s="39"/>
      <c r="D46" s="39"/>
      <c r="E46" s="39"/>
      <c r="F46" s="39"/>
      <c r="G46" s="30"/>
      <c r="H46" s="41"/>
      <c r="I46" s="42"/>
      <c r="J46" s="43"/>
    </row>
    <row r="48" spans="1:10" ht="102" customHeight="1" x14ac:dyDescent="0.25">
      <c r="A48" s="31" t="s">
        <v>205</v>
      </c>
      <c r="B48" s="12"/>
      <c r="C48" s="12"/>
      <c r="D48" s="12"/>
      <c r="E48" s="12"/>
      <c r="F48" s="12"/>
      <c r="G48" s="12"/>
      <c r="H48" s="12"/>
      <c r="I48" s="12"/>
      <c r="J48" s="12"/>
    </row>
    <row r="51" spans="1:10" x14ac:dyDescent="0.25">
      <c r="A51" s="28" t="s">
        <v>206</v>
      </c>
      <c r="B51" s="12"/>
      <c r="C51" s="12"/>
      <c r="D51" s="12"/>
      <c r="E51" s="33" t="s">
        <v>220</v>
      </c>
      <c r="F51" s="12"/>
      <c r="G51" s="12"/>
      <c r="H51" s="12"/>
      <c r="I51" s="12"/>
      <c r="J51" s="12"/>
    </row>
    <row r="53" spans="1:10" x14ac:dyDescent="0.25">
      <c r="A53" s="28" t="s">
        <v>207</v>
      </c>
      <c r="B53" s="12"/>
      <c r="C53" s="12"/>
      <c r="D53" s="12"/>
      <c r="E53" s="33" t="s">
        <v>215</v>
      </c>
      <c r="F53" s="12"/>
      <c r="G53" s="12"/>
      <c r="H53" s="12"/>
      <c r="I53" s="12"/>
      <c r="J53" s="12"/>
    </row>
    <row r="100" spans="1:1" ht="15.75" x14ac:dyDescent="0.25">
      <c r="A100" t="s">
        <v>208</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514ECA3C6B55448EBCBFA977069067" ma:contentTypeVersion="13" ma:contentTypeDescription="Create a new document." ma:contentTypeScope="" ma:versionID="f7947727e2c2fd3d712634be1c5b8813">
  <xsd:schema xmlns:xsd="http://www.w3.org/2001/XMLSchema" xmlns:xs="http://www.w3.org/2001/XMLSchema" xmlns:p="http://schemas.microsoft.com/office/2006/metadata/properties" xmlns:ns2="4fe16844-6883-4442-a6ae-dab90e2b5ddb" xmlns:ns3="42146262-e591-4965-b1c5-07d0354e1dd3" targetNamespace="http://schemas.microsoft.com/office/2006/metadata/properties" ma:root="true" ma:fieldsID="216e5193ce9c5c9478af86b8e0e4e3e1" ns2:_="" ns3:_="">
    <xsd:import namespace="4fe16844-6883-4442-a6ae-dab90e2b5ddb"/>
    <xsd:import namespace="42146262-e591-4965-b1c5-07d0354e1d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16844-6883-4442-a6ae-dab90e2b5d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48591b7-3f48-4ee9-ba30-ad6a9ec22bb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6262-e591-4965-b1c5-07d0354e1dd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585ed1b-1d1e-49de-929b-0bae7139df76}" ma:internalName="TaxCatchAll" ma:showField="CatchAllData" ma:web="42146262-e591-4965-b1c5-07d0354e1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146262-e591-4965-b1c5-07d0354e1dd3" xsi:nil="true"/>
    <lcf76f155ced4ddcb4097134ff3c332f xmlns="4fe16844-6883-4442-a6ae-dab90e2b5d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B0422E-D279-4932-AD19-FEFCB5714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16844-6883-4442-a6ae-dab90e2b5ddb"/>
    <ds:schemaRef ds:uri="42146262-e591-4965-b1c5-07d0354e1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9D8CEE-5A61-4E22-94E3-1494EBEDF001}">
  <ds:schemaRefs>
    <ds:schemaRef ds:uri="http://schemas.microsoft.com/sharepoint/v3/contenttype/forms"/>
  </ds:schemaRefs>
</ds:datastoreItem>
</file>

<file path=customXml/itemProps3.xml><?xml version="1.0" encoding="utf-8"?>
<ds:datastoreItem xmlns:ds="http://schemas.openxmlformats.org/officeDocument/2006/customXml" ds:itemID="{FAD10BBA-0D9D-4D73-BBEA-6463E8870E0D}">
  <ds:schemaRefs>
    <ds:schemaRef ds:uri="http://schemas.microsoft.com/office/2006/metadata/properties"/>
    <ds:schemaRef ds:uri="http://schemas.microsoft.com/office/infopath/2007/PartnerControls"/>
    <ds:schemaRef ds:uri="42146262-e591-4965-b1c5-07d0354e1dd3"/>
    <ds:schemaRef ds:uri="4fe16844-6883-4442-a6ae-dab90e2b5d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Jurininku ligoninine</cp:lastModifiedBy>
  <cp:revision/>
  <dcterms:created xsi:type="dcterms:W3CDTF">2023-04-04T12:16:45Z</dcterms:created>
  <dcterms:modified xsi:type="dcterms:W3CDTF">2025-05-29T07:39:05Z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0x01010083514ECA3C6B55448EBCBFA977069067</vt:lpwstr>
  </property>
  <property fmtid="{D5CDD505-2E9C-101B-9397-08002B2CF9AE}" pid="3" name="MediaServiceImageTags">
    <vt:lpwstr/>
  </property>
</Properties>
</file>