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1vadvpt01\Kulig\2025\1. ATVIRI  TARPTAUTINIAI konkursai\2844_Vienkartinės priemonės radiologijai 50 dalių\Sutartys viešinimui\Bonameda\"/>
    </mc:Choice>
  </mc:AlternateContent>
  <xr:revisionPtr revIDLastSave="0" documentId="13_ncr:1_{53E3C435-BD75-48A1-B7E4-B12061F141A5}" xr6:coauthVersionLast="47" xr6:coauthVersionMax="47" xr10:uidLastSave="{00000000-0000-0000-0000-000000000000}"/>
  <bookViews>
    <workbookView xWindow="-120" yWindow="-120" windowWidth="29040" windowHeight="15840" xr2:uid="{00000000-000D-0000-FFFF-FFFF00000000}"/>
  </bookViews>
  <sheets>
    <sheet name="Pasiūlymas" sheetId="1" r:id="rId1"/>
    <sheet name="Subtiekėjai ir priedai" sheetId="2" r:id="rId2"/>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78" i="1" l="1"/>
  <c r="F73" i="1"/>
  <c r="G77" i="1" s="1"/>
  <c r="G63" i="1"/>
  <c r="F55" i="1"/>
  <c r="F62" i="1" s="1"/>
  <c r="F63" i="1" s="1"/>
  <c r="F64" i="1" s="1"/>
  <c r="G45" i="1"/>
  <c r="F38" i="1"/>
  <c r="G21" i="1"/>
  <c r="F44" i="1" l="1"/>
  <c r="F45" i="1" s="1"/>
  <c r="F46" i="1" s="1"/>
  <c r="G44" i="1"/>
  <c r="G62" i="1"/>
  <c r="F77" i="1"/>
  <c r="F78" i="1" s="1"/>
  <c r="F79" i="1" s="1"/>
</calcChain>
</file>

<file path=xl/sharedStrings.xml><?xml version="1.0" encoding="utf-8"?>
<sst xmlns="http://schemas.openxmlformats.org/spreadsheetml/2006/main" count="195" uniqueCount="151">
  <si>
    <t>PIRKIMO SĄLYGŲ PRIEDAS "PASIŪLYMO FORMA"</t>
  </si>
  <si>
    <t>VIENKARTINĖS RADIOLOGINĖS PRIEMONĖS</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</si>
  <si>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</si>
  <si>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</si>
  <si>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</si>
  <si>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</si>
  <si>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</si>
  <si>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</si>
  <si>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</si>
  <si>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</si>
  <si>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</si>
  <si>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</si>
  <si>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</si>
  <si>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</si>
  <si>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</si>
  <si>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</si>
  <si>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</si>
  <si>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</si>
  <si>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</si>
  <si>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</si>
  <si>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</si>
  <si>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</si>
  <si>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</si>
  <si>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</si>
  <si>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</si>
  <si>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</si>
  <si>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</si>
  <si>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</si>
  <si>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</si>
  <si>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</si>
  <si>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</si>
  <si>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Kaina be PVM, Eur</t>
  </si>
  <si>
    <t>Suma be PVM, Eur</t>
  </si>
  <si>
    <t>Gamintojas, modelis</t>
  </si>
  <si>
    <t>Konkreti siūlomo parametro reikšmė, prekės kodas kataloge</t>
  </si>
  <si>
    <t>Dokumento, kuriame yra nurodyta parametro reikšmė, pavadinimas ir puslapio Nr.</t>
  </si>
  <si>
    <t>Suma be PVM</t>
  </si>
  <si>
    <t>Taikomas PVM dydis (%)</t>
  </si>
  <si>
    <t>PVM suma</t>
  </si>
  <si>
    <t>Suma su PVM</t>
  </si>
  <si>
    <t>Vnt</t>
  </si>
  <si>
    <t>47. DALIS</t>
  </si>
  <si>
    <t>MECHANINĖS TROMBEKTOMIJOS RINKINYS PERIFERINIŲ ARTERIJŲ GYDYMUI SU TROMBINĖS MASĖS SMULKINIMO FUNKCIJA</t>
  </si>
  <si>
    <t>47.</t>
  </si>
  <si>
    <t>Mechaninės trombektomijos rinkinys periferinių arterijų gydymui su trombinės masės smulkinimo funkcija</t>
  </si>
  <si>
    <t>47.1.</t>
  </si>
  <si>
    <t>47.1.1.</t>
  </si>
  <si>
    <t xml:space="preserve">Skirtas ūminei ir lėtinei periferinių arterijų trombozei gydyti. </t>
  </si>
  <si>
    <t>Ūminei ir lėtinei periferinių arterijų trombozei gydyti, 80202; 80219; 80223; 80224.</t>
  </si>
  <si>
    <t>BD-Straub katalogas, psl. 2</t>
  </si>
  <si>
    <t>47.1.2.</t>
  </si>
  <si>
    <t xml:space="preserve">6Fr, 8Fr rotacinis kateteris, jungiamas elektromagnetinės rankenos pagalba prie rotacinio mechanizmo. </t>
  </si>
  <si>
    <t>6Fr, 8Fr rotacinis kateteris elektromagnetine rankena jungiamas prie rotacinio mechanizmo, 80202; 80219; 80223; 80224.</t>
  </si>
  <si>
    <t>BD-Straub katalogas, psl. 2, 3, 4</t>
  </si>
  <si>
    <t>47.1.3.</t>
  </si>
  <si>
    <t xml:space="preserve">Kateterio ilgiai - 85, 110, 135 cm.  </t>
  </si>
  <si>
    <t>Kateterio ilgiai - 85, 110, 135 cm. 80202; 80219; 80223; 80224.</t>
  </si>
  <si>
    <t>BD-Straub katalogas, psl.4</t>
  </si>
  <si>
    <t>47.1.4.</t>
  </si>
  <si>
    <t xml:space="preserve">Komplektuojamas su 0,018”, 180 cm hidrofiline viela,  </t>
  </si>
  <si>
    <t>Komplektuojamas su 0,018", 180 cm hidrofiline viela.</t>
  </si>
  <si>
    <t>47.1.5.</t>
  </si>
  <si>
    <t>su steriliais dangalais kateteriui ir rotoriaus elekromechaninei daliai uždengti.</t>
  </si>
  <si>
    <t xml:space="preserve">Su steriliais dangalais kateteriui ir rotoriaus mechaniniai daliai uždengti. </t>
  </si>
  <si>
    <t>48. DALIS</t>
  </si>
  <si>
    <t>DIDELIO DIAMETRO MECHANINĖS TROMBEKTOMIJOS RINKINYS PERIFERINIŲ ARTERIJŲ GYDYMUI SU TROMBINĖS MASĖS SMULKINIMO FUNKCIJA</t>
  </si>
  <si>
    <t>48.</t>
  </si>
  <si>
    <t>Didelio diametro mechaninės trombektomijos rinkinys periferinių arterijų gydymui su trombinės masės smulkinimo funkcija</t>
  </si>
  <si>
    <t>48.1.</t>
  </si>
  <si>
    <t>48.1.1.</t>
  </si>
  <si>
    <t>Skirtas ūminei ir lėtinei periferinių arterijų trombozei gydyti.</t>
  </si>
  <si>
    <t>Ūminei ir lėtinei periferinių arterijų trombozei gydyti,  80277.</t>
  </si>
  <si>
    <t>BD-Straub katalogas, psl.2</t>
  </si>
  <si>
    <t>48.1.2.</t>
  </si>
  <si>
    <t xml:space="preserve"> 10 Fr rotacinis kateteris,</t>
  </si>
  <si>
    <t>10Fr rotacinis kateteris, 80277.</t>
  </si>
  <si>
    <t>BD-Straub katalogas, psl.2,  4</t>
  </si>
  <si>
    <t>48.1.3.</t>
  </si>
  <si>
    <t xml:space="preserve"> jungiamas elektromagnetinės rankenos pagalba prie rotacinio mechanizmo. </t>
  </si>
  <si>
    <t>jungiamas elektromagnetinės rankenos pagalba  prie rotacinio mechanizmo.</t>
  </si>
  <si>
    <t>BD-Straub katalogas, psl. 3</t>
  </si>
  <si>
    <t>48.1.4.</t>
  </si>
  <si>
    <t xml:space="preserve">Kateterio ilgiai - 85 cm.  </t>
  </si>
  <si>
    <t>Kateterio ilgis - 85 cm, 80277.</t>
  </si>
  <si>
    <t>BD-Straub katalogas, psl. 4</t>
  </si>
  <si>
    <t>48.1.5.</t>
  </si>
  <si>
    <t>Komplektuojamas su 0,018”, 180 cm hidrofiline viela</t>
  </si>
  <si>
    <t xml:space="preserve">Komplektuojamas su 0,018", 180 cm hidrofiline viela. </t>
  </si>
  <si>
    <t>48.1.6.</t>
  </si>
  <si>
    <t xml:space="preserve">Su steriliais dangalais kateteriui ir rotoriaus elekromechaninei daliai uždengti. </t>
  </si>
  <si>
    <t>Su steriliais dangalais kateteriui ir rotoriaus mechaniniai daliai uždengti.</t>
  </si>
  <si>
    <t>49. DALIS</t>
  </si>
  <si>
    <t>MECHANINĖS TROMBEKTOMIJOS KONSOLĖ</t>
  </si>
  <si>
    <t>49.</t>
  </si>
  <si>
    <t>Mechaninės trombektomijos konsolė</t>
  </si>
  <si>
    <t>49.1.</t>
  </si>
  <si>
    <t>BD/Straub Dive System</t>
  </si>
  <si>
    <t>49.1.1.</t>
  </si>
  <si>
    <t xml:space="preserve">Sistema skirtas ūminei ir lėtinei periferinių arterijų trombozės ir periferinių venų gydymui. </t>
  </si>
  <si>
    <t>Ūminei ir lėtinei periferinių arterijų trombozės ir periferinių venų gydymui, 80300.</t>
  </si>
  <si>
    <t>BD-Straub katalogas, psl.2, 4</t>
  </si>
  <si>
    <t>49.1.2.</t>
  </si>
  <si>
    <t xml:space="preserve">Sistemą sudaro:  variklis, valdymo blokas, kojinis jungiklis, transportavimo dėklas. </t>
  </si>
  <si>
    <t>Variklis, valdymo blokas, kojinis jungiklis, transportavimo dėklas.</t>
  </si>
  <si>
    <t>BD-Straub katalogas, psl.3; Straub Medical katalogas, psl. 5, 6</t>
  </si>
  <si>
    <t>49.1.3.</t>
  </si>
  <si>
    <t>Magnetinis kateterio prijungimas.</t>
  </si>
  <si>
    <t>BD-Straub katalogas, psl.3</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</si>
  <si>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</si>
  <si>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</si>
  <si>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</si>
  <si>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</si>
  <si>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</si>
  <si>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</si>
  <si>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</si>
  <si>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</si>
  <si>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</si>
  <si>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</si>
  <si>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</si>
  <si>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</si>
  <si>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</si>
  <si>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</si>
  <si>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</si>
  <si>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</si>
  <si>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</si>
  <si>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</si>
  <si>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</si>
  <si>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</si>
  <si>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</si>
  <si>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</si>
  <si>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2844 2025-02-27 14:46:04</t>
  </si>
  <si>
    <t xml:space="preserve"> BD/Straub, ROTAREX S</t>
  </si>
  <si>
    <t>BD/Straub, ROTAREX S</t>
  </si>
  <si>
    <t>250407-01</t>
  </si>
  <si>
    <t>Kaunas</t>
  </si>
  <si>
    <t>UAB Bonameda</t>
  </si>
  <si>
    <t>Breslaujos g. 3B, 44403 Kaunas</t>
  </si>
  <si>
    <t>LT409271811</t>
  </si>
  <si>
    <t>AB Šiaulių bankas
Banko kodas 71800
A/s: LT05 7180 9000 3146 7726</t>
  </si>
  <si>
    <t>Sandra Steponavičienė</t>
  </si>
  <si>
    <t>El. paštas: info@bonameda.com 
Tel. +370 37 280710</t>
  </si>
  <si>
    <t>Direktorė Rita Tiukšienė</t>
  </si>
  <si>
    <t>Produktų specialistas Darius Žygimantas Kutka, mob.: +370 686 78608, info@bonameda.com</t>
  </si>
  <si>
    <t>Valdyba ir Stebėtojų taryba nesudaryta
Direktorė Rita Tiukšienė
Vyr.buhalterė Inga Marcinkevičienė</t>
  </si>
  <si>
    <t>Ne</t>
  </si>
  <si>
    <t>Direktorė</t>
  </si>
  <si>
    <t>Rita Tiukšienė</t>
  </si>
  <si>
    <t>Deklaracijos</t>
  </si>
  <si>
    <t>_</t>
  </si>
  <si>
    <t>Taip</t>
  </si>
  <si>
    <t>KONFIDENCIALU_Sertifikatai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</si>
</sst>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
      <sz val="8"/>
      <name val="Calibri"/>
      <family val="2"/>
      <scheme val="minor"/>
    </font>
  </fonts>
  <fills count="6">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5">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2" fillId="4" borderId="0" xfId="0" applyFont="1" applyFill="1"/>
    <xf numFmtId="0" fontId="1" fillId="4" borderId="0" xfId="0" applyFont="1" applyFill="1"/>
    <xf numFmtId="0" fontId="2" fillId="4" borderId="23" xfId="0" applyFont="1" applyFill="1" applyBorder="1"/>
    <xf numFmtId="0" fontId="1" fillId="4" borderId="23" xfId="0" applyFont="1" applyFill="1" applyBorder="1"/>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2" fillId="4" borderId="23" xfId="0" applyFont="1" applyFill="1" applyBorder="1" applyAlignment="1">
      <alignment wrapText="1"/>
    </xf>
    <xf numFmtId="0" fontId="2" fillId="4" borderId="23" xfId="0" applyFont="1" applyFill="1" applyBorder="1" applyAlignment="1">
      <alignment horizontal="center" vertical="center" wrapText="1"/>
    </xf>
    <xf numFmtId="0" fontId="1" fillId="4" borderId="23" xfId="0" applyFont="1" applyFill="1" applyBorder="1" applyAlignment="1">
      <alignment wrapText="1"/>
    </xf>
    <xf numFmtId="0" fontId="1" fillId="5" borderId="1" xfId="0" applyFont="1" applyFill="1" applyBorder="1" applyProtection="1">
      <protection locked="0"/>
    </xf>
    <xf numFmtId="0" fontId="1" fillId="5" borderId="0" xfId="0" applyFont="1" applyFill="1" applyAlignment="1" applyProtection="1">
      <alignment wrapText="1"/>
      <protection locked="0"/>
    </xf>
    <xf numFmtId="0" fontId="1" fillId="5" borderId="23" xfId="0" applyFont="1" applyFill="1" applyBorder="1" applyAlignment="1" applyProtection="1">
      <alignment wrapText="1"/>
      <protection locked="0"/>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14" fontId="1" fillId="5" borderId="1" xfId="0" applyNumberFormat="1" applyFont="1" applyFill="1" applyBorder="1" applyProtection="1">
      <protection locked="0"/>
    </xf>
    <xf numFmtId="0" fontId="1" fillId="4" borderId="0" xfId="0" applyFont="1" applyFill="1" applyAlignment="1">
      <alignment horizontal="left" wrapText="1"/>
    </xf>
    <xf numFmtId="0" fontId="1" fillId="2" borderId="0" xfId="0" applyFont="1" applyFill="1"/>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0" fillId="0" borderId="22" xfId="0" applyBorder="1"/>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49" fontId="3" fillId="2" borderId="2" xfId="0" applyNumberFormat="1" applyFont="1" applyFill="1" applyBorder="1" applyAlignment="1">
      <alignment horizontal="left" vertical="center" wrapText="1"/>
    </xf>
    <xf numFmtId="0" fontId="2" fillId="2" borderId="0" xfId="0" applyFont="1" applyFill="1"/>
    <xf numFmtId="0" fontId="1" fillId="3" borderId="1" xfId="0" applyFont="1" applyFill="1" applyBorder="1" applyAlignment="1" applyProtection="1">
      <alignment horizontal="center" vertical="center" wrapText="1"/>
      <protection locked="0"/>
    </xf>
    <xf numFmtId="0" fontId="0" fillId="0" borderId="16" xfId="0" applyBorder="1"/>
    <xf numFmtId="0" fontId="2" fillId="2" borderId="0" xfId="0" applyFont="1" applyFill="1" applyAlignment="1">
      <alignment horizontal="left"/>
    </xf>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5" borderId="1" xfId="0" applyFont="1" applyFill="1" applyBorder="1" applyAlignment="1" applyProtection="1">
      <alignment horizontal="left" vertical="center" wrapText="1"/>
      <protection locked="0"/>
    </xf>
    <xf numFmtId="0" fontId="1" fillId="5" borderId="17" xfId="0" applyFont="1" applyFill="1" applyBorder="1" applyAlignment="1" applyProtection="1">
      <alignment horizontal="center" vertical="center" wrapText="1"/>
      <protection locked="0"/>
    </xf>
    <xf numFmtId="0" fontId="2" fillId="2" borderId="0" xfId="0" applyFont="1" applyFill="1" applyAlignment="1">
      <alignment horizontal="left" vertical="center" wrapText="1"/>
    </xf>
    <xf numFmtId="0" fontId="1" fillId="4" borderId="1" xfId="0" applyFont="1" applyFill="1" applyBorder="1" applyAlignment="1">
      <alignment horizontal="left" vertical="center" wrapText="1"/>
    </xf>
    <xf numFmtId="0" fontId="2" fillId="2" borderId="0" xfId="0" applyFont="1" applyFill="1" applyAlignment="1">
      <alignment horizontal="left" wrapText="1"/>
    </xf>
    <xf numFmtId="0" fontId="1" fillId="2" borderId="4" xfId="0" applyFont="1" applyFill="1" applyBorder="1" applyAlignment="1">
      <alignment horizontal="center" vertical="center" wrapText="1"/>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1" fillId="2" borderId="0" xfId="0" applyFont="1" applyFill="1" applyAlignment="1">
      <alignment horizontal="right"/>
    </xf>
    <xf numFmtId="0" fontId="1" fillId="3" borderId="10" xfId="0" applyFont="1" applyFill="1" applyBorder="1" applyAlignment="1" applyProtection="1">
      <alignment horizontal="center" vertical="center" wrapText="1"/>
      <protection locked="0"/>
    </xf>
    <xf numFmtId="0" fontId="0" fillId="0" borderId="20" xfId="0" applyBorder="1"/>
    <xf numFmtId="0" fontId="4" fillId="2" borderId="0" xfId="0" applyFont="1" applyFill="1" applyAlignment="1">
      <alignment horizontal="left" vertical="top" wrapText="1"/>
    </xf>
    <xf numFmtId="0" fontId="1" fillId="3" borderId="0" xfId="0" applyFont="1" applyFill="1" applyProtection="1">
      <protection locked="0"/>
    </xf>
    <xf numFmtId="0" fontId="1" fillId="2" borderId="6" xfId="0" applyFont="1" applyFill="1" applyBorder="1" applyAlignment="1">
      <alignment horizontal="center" vertical="center" wrapText="1"/>
    </xf>
    <xf numFmtId="0" fontId="0" fillId="0" borderId="14" xfId="0" applyBorder="1"/>
    <xf numFmtId="0" fontId="1" fillId="3" borderId="9" xfId="0" applyFont="1" applyFill="1" applyBorder="1" applyAlignment="1" applyProtection="1">
      <alignment horizontal="center"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9" xfId="0" applyBorder="1"/>
    <xf numFmtId="0" fontId="1" fillId="5" borderId="10" xfId="0" applyFont="1" applyFill="1" applyBorder="1" applyAlignment="1" applyProtection="1">
      <alignment horizontal="left" vertical="center" wrapText="1"/>
      <protection locked="0"/>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I79"/>
  <sheetViews>
    <sheetView tabSelected="1" topLeftCell="A71" zoomScale="85" zoomScaleNormal="85" workbookViewId="0">
      <selection activeCell="F92" sqref="F92"/>
    </sheetView>
  </sheetViews>
  <sheetFormatPr defaultColWidth="10.75" defaultRowHeight="15" x14ac:dyDescent="0.25"/>
  <cols>
    <col min="1" max="1" width="9.125" style="1" customWidth="1"/>
    <col min="2" max="2" width="55.25" style="1" customWidth="1"/>
    <col min="3" max="3" width="11.125" style="1" customWidth="1"/>
    <col min="4" max="4" width="17" style="1" customWidth="1"/>
    <col min="5" max="5" width="17.75" style="1" customWidth="1"/>
    <col min="6" max="6" width="16.75" style="1" customWidth="1"/>
    <col min="7" max="7" width="20.5" style="1" customWidth="1"/>
    <col min="8" max="8" width="43.5" style="1" customWidth="1"/>
    <col min="9" max="15" width="25" style="1" customWidth="1"/>
    <col min="16" max="16" width="10.75" style="1" customWidth="1"/>
    <col min="17" max="16384" width="10.75" style="1"/>
  </cols>
  <sheetData>
    <row r="2" spans="1:6" x14ac:dyDescent="0.25">
      <c r="A2" s="12" t="s">
        <v>0</v>
      </c>
      <c r="B2" s="2"/>
    </row>
    <row r="3" spans="1:6" x14ac:dyDescent="0.25">
      <c r="B3" s="3"/>
    </row>
    <row r="4" spans="1:6" x14ac:dyDescent="0.25">
      <c r="A4" s="12" t="s">
        <v>1</v>
      </c>
      <c r="B4" s="2"/>
    </row>
    <row r="5" spans="1:6" x14ac:dyDescent="0.25">
      <c r="A5" s="2"/>
      <c r="B5" s="2"/>
    </row>
    <row r="6" spans="1:6" x14ac:dyDescent="0.25">
      <c r="A6" s="1" t="s">
        <v>2</v>
      </c>
      <c r="B6" s="12" t="s">
        <v>3</v>
      </c>
    </row>
    <row r="7" spans="1:6" x14ac:dyDescent="0.25">
      <c r="B7" s="2"/>
    </row>
    <row r="8" spans="1:6" x14ac:dyDescent="0.25">
      <c r="A8" s="4" t="s">
        <v>4</v>
      </c>
      <c r="B8" s="28">
        <v>45754</v>
      </c>
    </row>
    <row r="9" spans="1:6" x14ac:dyDescent="0.25">
      <c r="A9" s="4" t="s">
        <v>5</v>
      </c>
      <c r="B9" s="23" t="s">
        <v>133</v>
      </c>
    </row>
    <row r="10" spans="1:6" x14ac:dyDescent="0.25">
      <c r="A10" s="4" t="s">
        <v>6</v>
      </c>
      <c r="B10" s="23" t="s">
        <v>134</v>
      </c>
    </row>
    <row r="12" spans="1:6" ht="15.75" x14ac:dyDescent="0.25">
      <c r="A12" s="34" t="s">
        <v>7</v>
      </c>
      <c r="B12" s="35"/>
      <c r="C12" s="31" t="s">
        <v>135</v>
      </c>
      <c r="D12" s="32"/>
      <c r="E12" s="32"/>
      <c r="F12" s="33"/>
    </row>
    <row r="13" spans="1:6" ht="16.149999999999999" customHeight="1" x14ac:dyDescent="0.25">
      <c r="A13" s="39" t="s">
        <v>8</v>
      </c>
      <c r="B13" s="40"/>
      <c r="C13" s="31">
        <v>140927183</v>
      </c>
      <c r="D13" s="32"/>
      <c r="E13" s="32"/>
      <c r="F13" s="33"/>
    </row>
    <row r="14" spans="1:6" ht="16.149999999999999" customHeight="1" x14ac:dyDescent="0.25">
      <c r="A14" s="39" t="s">
        <v>9</v>
      </c>
      <c r="B14" s="40"/>
      <c r="C14" s="31" t="s">
        <v>136</v>
      </c>
      <c r="D14" s="32"/>
      <c r="E14" s="32"/>
      <c r="F14" s="33"/>
    </row>
    <row r="15" spans="1:6" ht="16.149999999999999" customHeight="1" x14ac:dyDescent="0.25">
      <c r="A15" s="34" t="s">
        <v>10</v>
      </c>
      <c r="B15" s="35"/>
      <c r="C15" s="31" t="s">
        <v>137</v>
      </c>
      <c r="D15" s="32"/>
      <c r="E15" s="32"/>
      <c r="F15" s="33"/>
    </row>
    <row r="16" spans="1:6" ht="63" customHeight="1" x14ac:dyDescent="0.25">
      <c r="A16" s="43" t="s">
        <v>11</v>
      </c>
      <c r="B16" s="40"/>
      <c r="C16" s="31" t="s">
        <v>138</v>
      </c>
      <c r="D16" s="32"/>
      <c r="E16" s="32"/>
      <c r="F16" s="33"/>
    </row>
    <row r="17" spans="1:7" ht="16.149999999999999" customHeight="1" x14ac:dyDescent="0.25">
      <c r="A17" s="34" t="s">
        <v>12</v>
      </c>
      <c r="B17" s="35"/>
      <c r="C17" s="31" t="s">
        <v>139</v>
      </c>
      <c r="D17" s="32"/>
      <c r="E17" s="32"/>
      <c r="F17" s="33"/>
    </row>
    <row r="18" spans="1:7" ht="16.149999999999999" customHeight="1" x14ac:dyDescent="0.25">
      <c r="A18" s="34" t="s">
        <v>13</v>
      </c>
      <c r="B18" s="35"/>
      <c r="C18" s="31" t="s">
        <v>140</v>
      </c>
      <c r="D18" s="32"/>
      <c r="E18" s="32"/>
      <c r="F18" s="33"/>
    </row>
    <row r="19" spans="1:7" ht="48" customHeight="1" x14ac:dyDescent="0.25">
      <c r="A19" s="34" t="s">
        <v>14</v>
      </c>
      <c r="B19" s="35"/>
      <c r="C19" s="31" t="s">
        <v>141</v>
      </c>
      <c r="D19" s="32"/>
      <c r="E19" s="32"/>
      <c r="F19" s="33"/>
    </row>
    <row r="20" spans="1:7" ht="55.15" customHeight="1" x14ac:dyDescent="0.25">
      <c r="A20" s="34" t="s">
        <v>15</v>
      </c>
      <c r="B20" s="35"/>
      <c r="C20" s="31" t="s">
        <v>142</v>
      </c>
      <c r="D20" s="32"/>
      <c r="E20" s="32"/>
      <c r="F20" s="33"/>
    </row>
    <row r="21" spans="1:7" ht="71.099999999999994" customHeight="1" x14ac:dyDescent="0.25">
      <c r="A21" s="36" t="s">
        <v>16</v>
      </c>
      <c r="B21" s="37"/>
      <c r="C21" s="41" t="s">
        <v>143</v>
      </c>
      <c r="D21" s="42"/>
      <c r="E21" s="42"/>
      <c r="F21" s="42"/>
      <c r="G21" s="13" t="str">
        <f>IF((SUMPRODUCT(--(C21=""))&gt;0), "Privaloma užpildyti, kai taikomi pašalinimo pagrindai", "")</f>
        <v/>
      </c>
    </row>
    <row r="22" spans="1:7" ht="18" customHeight="1" x14ac:dyDescent="0.25">
      <c r="A22" s="5"/>
      <c r="B22" s="5"/>
      <c r="C22" s="6"/>
      <c r="D22" s="6"/>
      <c r="E22" s="6"/>
      <c r="F22" s="6"/>
    </row>
    <row r="23" spans="1:7" x14ac:dyDescent="0.25">
      <c r="A23" s="44" t="s">
        <v>17</v>
      </c>
      <c r="B23" s="30"/>
      <c r="C23" s="30"/>
      <c r="D23" s="30"/>
      <c r="E23" s="30"/>
      <c r="F23" s="30"/>
    </row>
    <row r="24" spans="1:7" x14ac:dyDescent="0.25">
      <c r="A24" s="30" t="s">
        <v>18</v>
      </c>
      <c r="B24" s="30"/>
      <c r="C24" s="30"/>
      <c r="D24" s="30"/>
      <c r="E24" s="30"/>
      <c r="F24" s="30"/>
    </row>
    <row r="25" spans="1:7" x14ac:dyDescent="0.25">
      <c r="A25" s="30" t="s">
        <v>19</v>
      </c>
      <c r="B25" s="30"/>
      <c r="C25" s="30"/>
      <c r="D25" s="30"/>
      <c r="E25" s="30"/>
      <c r="F25" s="30"/>
    </row>
    <row r="26" spans="1:7" x14ac:dyDescent="0.25">
      <c r="A26" s="30" t="s">
        <v>20</v>
      </c>
      <c r="B26" s="30"/>
      <c r="C26" s="30"/>
      <c r="D26" s="30"/>
      <c r="E26" s="30"/>
      <c r="F26" s="30"/>
    </row>
    <row r="27" spans="1:7" x14ac:dyDescent="0.25">
      <c r="A27" s="30" t="s">
        <v>21</v>
      </c>
      <c r="B27" s="30"/>
      <c r="C27" s="30"/>
      <c r="D27" s="30"/>
      <c r="E27" s="30"/>
      <c r="F27" s="30"/>
    </row>
    <row r="28" spans="1:7" ht="32.1" customHeight="1" x14ac:dyDescent="0.25">
      <c r="A28" s="38" t="s">
        <v>22</v>
      </c>
      <c r="B28" s="30"/>
      <c r="C28" s="30"/>
      <c r="D28" s="30"/>
      <c r="E28" s="30"/>
      <c r="F28" s="30"/>
    </row>
    <row r="29" spans="1:7" x14ac:dyDescent="0.25">
      <c r="A29" s="30" t="s">
        <v>23</v>
      </c>
      <c r="B29" s="30"/>
      <c r="C29" s="30"/>
      <c r="D29" s="30"/>
      <c r="E29" s="30"/>
      <c r="F29" s="30"/>
    </row>
    <row r="30" spans="1:7" ht="38.65" customHeight="1" x14ac:dyDescent="0.25">
      <c r="A30" s="29" t="s">
        <v>24</v>
      </c>
      <c r="B30" s="29"/>
      <c r="C30" s="29"/>
      <c r="D30" s="24"/>
    </row>
    <row r="31" spans="1:7" x14ac:dyDescent="0.25">
      <c r="A31" s="13" t="s">
        <v>25</v>
      </c>
    </row>
    <row r="33" spans="1:9" x14ac:dyDescent="0.25">
      <c r="A33" s="12" t="s">
        <v>41</v>
      </c>
      <c r="B33" s="12" t="s">
        <v>42</v>
      </c>
    </row>
    <row r="35" spans="1:9" x14ac:dyDescent="0.25">
      <c r="A35" s="12" t="s">
        <v>26</v>
      </c>
    </row>
    <row r="36" spans="1:9" s="10" customFormat="1" ht="45" x14ac:dyDescent="0.25">
      <c r="A36" s="21" t="s">
        <v>27</v>
      </c>
      <c r="B36" s="21" t="s">
        <v>28</v>
      </c>
      <c r="C36" s="21" t="s">
        <v>29</v>
      </c>
      <c r="D36" s="21" t="s">
        <v>30</v>
      </c>
      <c r="E36" s="21" t="s">
        <v>31</v>
      </c>
      <c r="F36" s="21" t="s">
        <v>32</v>
      </c>
      <c r="G36" s="21" t="s">
        <v>33</v>
      </c>
      <c r="H36" s="21" t="s">
        <v>34</v>
      </c>
      <c r="I36" s="21" t="s">
        <v>35</v>
      </c>
    </row>
    <row r="37" spans="1:9" ht="30" x14ac:dyDescent="0.25">
      <c r="A37" s="14" t="s">
        <v>43</v>
      </c>
      <c r="B37" s="20" t="s">
        <v>44</v>
      </c>
      <c r="C37" s="15"/>
      <c r="D37" s="15"/>
      <c r="E37" s="15"/>
      <c r="F37" s="15"/>
      <c r="G37" s="15"/>
      <c r="H37" s="15"/>
      <c r="I37" s="15"/>
    </row>
    <row r="38" spans="1:9" ht="47.65" customHeight="1" x14ac:dyDescent="0.25">
      <c r="A38" s="15" t="s">
        <v>45</v>
      </c>
      <c r="B38" s="22" t="s">
        <v>44</v>
      </c>
      <c r="C38" s="15">
        <v>30</v>
      </c>
      <c r="D38" s="15" t="s">
        <v>40</v>
      </c>
      <c r="E38" s="16">
        <v>2089</v>
      </c>
      <c r="F38" s="15">
        <f>IF(ISBLANK(E38),"", PRODUCT(C38,E38))</f>
        <v>62670</v>
      </c>
      <c r="G38" s="25" t="s">
        <v>131</v>
      </c>
      <c r="H38" s="15"/>
      <c r="I38" s="15"/>
    </row>
    <row r="39" spans="1:9" ht="33" customHeight="1" x14ac:dyDescent="0.25">
      <c r="A39" s="15" t="s">
        <v>46</v>
      </c>
      <c r="B39" s="22" t="s">
        <v>47</v>
      </c>
      <c r="C39" s="15"/>
      <c r="D39" s="15"/>
      <c r="E39" s="15"/>
      <c r="F39" s="15"/>
      <c r="G39" s="15"/>
      <c r="H39" s="25" t="s">
        <v>48</v>
      </c>
      <c r="I39" s="25" t="s">
        <v>49</v>
      </c>
    </row>
    <row r="40" spans="1:9" ht="49.15" customHeight="1" x14ac:dyDescent="0.25">
      <c r="A40" s="15" t="s">
        <v>50</v>
      </c>
      <c r="B40" s="22" t="s">
        <v>51</v>
      </c>
      <c r="C40" s="15"/>
      <c r="D40" s="15"/>
      <c r="E40" s="15"/>
      <c r="F40" s="15"/>
      <c r="G40" s="15"/>
      <c r="H40" s="25" t="s">
        <v>52</v>
      </c>
      <c r="I40" s="25" t="s">
        <v>53</v>
      </c>
    </row>
    <row r="41" spans="1:9" ht="30.6" customHeight="1" x14ac:dyDescent="0.25">
      <c r="A41" s="15" t="s">
        <v>54</v>
      </c>
      <c r="B41" s="22" t="s">
        <v>55</v>
      </c>
      <c r="C41" s="15"/>
      <c r="D41" s="15"/>
      <c r="E41" s="15"/>
      <c r="F41" s="15"/>
      <c r="G41" s="15"/>
      <c r="H41" s="25" t="s">
        <v>56</v>
      </c>
      <c r="I41" s="25" t="s">
        <v>57</v>
      </c>
    </row>
    <row r="42" spans="1:9" ht="29.65" customHeight="1" x14ac:dyDescent="0.25">
      <c r="A42" s="15" t="s">
        <v>58</v>
      </c>
      <c r="B42" s="22" t="s">
        <v>59</v>
      </c>
      <c r="C42" s="15"/>
      <c r="D42" s="15"/>
      <c r="E42" s="15"/>
      <c r="F42" s="15"/>
      <c r="G42" s="15"/>
      <c r="H42" s="25" t="s">
        <v>60</v>
      </c>
      <c r="I42" s="25" t="s">
        <v>57</v>
      </c>
    </row>
    <row r="43" spans="1:9" ht="51.6" customHeight="1" x14ac:dyDescent="0.25">
      <c r="A43" s="15" t="s">
        <v>61</v>
      </c>
      <c r="B43" s="22" t="s">
        <v>62</v>
      </c>
      <c r="C43" s="15"/>
      <c r="D43" s="15"/>
      <c r="E43" s="15"/>
      <c r="F43" s="15"/>
      <c r="G43" s="15"/>
      <c r="H43" s="25" t="s">
        <v>63</v>
      </c>
      <c r="I43" s="25" t="s">
        <v>57</v>
      </c>
    </row>
    <row r="44" spans="1:9" x14ac:dyDescent="0.25">
      <c r="E44" s="14" t="s">
        <v>36</v>
      </c>
      <c r="F44" s="14">
        <f>IF((COUNT(C38:C43)&lt;&gt;COUNT(F38:F43)),"", ROUND(SUM(F38:F43),2))</f>
        <v>62670</v>
      </c>
      <c r="G44" s="13" t="str">
        <f>IF((COUNT(C38:C43)&lt;&gt;COUNT(F38:F43)),"Neužpildytos visų objektų kainos", "")</f>
        <v/>
      </c>
    </row>
    <row r="45" spans="1:9" ht="45" x14ac:dyDescent="0.25">
      <c r="C45" s="20" t="s">
        <v>37</v>
      </c>
      <c r="D45" s="16">
        <v>5</v>
      </c>
      <c r="E45" s="14" t="s">
        <v>38</v>
      </c>
      <c r="F45" s="14">
        <f>IF(OR(F44="",D45=""),"", ROUND(PRODUCT(D45,F44)/100,2))</f>
        <v>3133.5</v>
      </c>
      <c r="G45" s="13" t="str">
        <f>IF(D45="", "Nurodykite taikomą PVM dydį", "")</f>
        <v/>
      </c>
    </row>
    <row r="46" spans="1:9" x14ac:dyDescent="0.25">
      <c r="E46" s="14" t="s">
        <v>39</v>
      </c>
      <c r="F46" s="14">
        <f>IF(ISBLANK(F45), "", ROUND(SUM(F44:F45),2))</f>
        <v>65803.5</v>
      </c>
    </row>
    <row r="50" spans="1:9" x14ac:dyDescent="0.25">
      <c r="A50" s="12" t="s">
        <v>64</v>
      </c>
      <c r="B50" s="12" t="s">
        <v>65</v>
      </c>
    </row>
    <row r="52" spans="1:9" x14ac:dyDescent="0.25">
      <c r="A52" s="12" t="s">
        <v>26</v>
      </c>
    </row>
    <row r="53" spans="1:9" s="10" customFormat="1" ht="45" x14ac:dyDescent="0.25">
      <c r="A53" s="21" t="s">
        <v>27</v>
      </c>
      <c r="B53" s="21" t="s">
        <v>28</v>
      </c>
      <c r="C53" s="21" t="s">
        <v>29</v>
      </c>
      <c r="D53" s="21" t="s">
        <v>30</v>
      </c>
      <c r="E53" s="21" t="s">
        <v>31</v>
      </c>
      <c r="F53" s="21" t="s">
        <v>32</v>
      </c>
      <c r="G53" s="21" t="s">
        <v>33</v>
      </c>
      <c r="H53" s="21" t="s">
        <v>34</v>
      </c>
      <c r="I53" s="21" t="s">
        <v>35</v>
      </c>
    </row>
    <row r="54" spans="1:9" ht="30" x14ac:dyDescent="0.25">
      <c r="A54" s="14" t="s">
        <v>66</v>
      </c>
      <c r="B54" s="20" t="s">
        <v>67</v>
      </c>
      <c r="C54" s="15"/>
      <c r="D54" s="15"/>
      <c r="E54" s="15"/>
      <c r="F54" s="15"/>
      <c r="G54" s="15"/>
      <c r="H54" s="15"/>
      <c r="I54" s="15"/>
    </row>
    <row r="55" spans="1:9" ht="63" customHeight="1" x14ac:dyDescent="0.25">
      <c r="A55" s="15" t="s">
        <v>68</v>
      </c>
      <c r="B55" s="22" t="s">
        <v>67</v>
      </c>
      <c r="C55" s="15">
        <v>30</v>
      </c>
      <c r="D55" s="15" t="s">
        <v>40</v>
      </c>
      <c r="E55" s="16">
        <v>2119</v>
      </c>
      <c r="F55" s="15">
        <f>IF(ISBLANK(E55),"", PRODUCT(C55,E55))</f>
        <v>63570</v>
      </c>
      <c r="G55" s="25" t="s">
        <v>132</v>
      </c>
      <c r="H55" s="22"/>
      <c r="I55" s="22"/>
    </row>
    <row r="56" spans="1:9" ht="31.5" customHeight="1" x14ac:dyDescent="0.25">
      <c r="A56" s="15" t="s">
        <v>69</v>
      </c>
      <c r="B56" s="22" t="s">
        <v>70</v>
      </c>
      <c r="C56" s="15"/>
      <c r="D56" s="15"/>
      <c r="E56" s="15"/>
      <c r="F56" s="15"/>
      <c r="G56" s="15"/>
      <c r="H56" s="25" t="s">
        <v>71</v>
      </c>
      <c r="I56" s="25" t="s">
        <v>72</v>
      </c>
    </row>
    <row r="57" spans="1:9" ht="36" customHeight="1" x14ac:dyDescent="0.25">
      <c r="A57" s="15" t="s">
        <v>73</v>
      </c>
      <c r="B57" s="22" t="s">
        <v>74</v>
      </c>
      <c r="C57" s="15"/>
      <c r="D57" s="15"/>
      <c r="E57" s="15"/>
      <c r="F57" s="15"/>
      <c r="G57" s="15"/>
      <c r="H57" s="25" t="s">
        <v>75</v>
      </c>
      <c r="I57" s="25" t="s">
        <v>76</v>
      </c>
    </row>
    <row r="58" spans="1:9" ht="55.15" customHeight="1" x14ac:dyDescent="0.25">
      <c r="A58" s="15" t="s">
        <v>77</v>
      </c>
      <c r="B58" s="22" t="s">
        <v>78</v>
      </c>
      <c r="C58" s="15"/>
      <c r="D58" s="15"/>
      <c r="E58" s="15"/>
      <c r="F58" s="15"/>
      <c r="G58" s="15"/>
      <c r="H58" s="25" t="s">
        <v>79</v>
      </c>
      <c r="I58" s="25" t="s">
        <v>80</v>
      </c>
    </row>
    <row r="59" spans="1:9" ht="34.5" customHeight="1" x14ac:dyDescent="0.25">
      <c r="A59" s="15" t="s">
        <v>81</v>
      </c>
      <c r="B59" s="22" t="s">
        <v>82</v>
      </c>
      <c r="C59" s="15"/>
      <c r="D59" s="15"/>
      <c r="E59" s="15"/>
      <c r="F59" s="15"/>
      <c r="G59" s="15"/>
      <c r="H59" s="25" t="s">
        <v>83</v>
      </c>
      <c r="I59" s="25" t="s">
        <v>84</v>
      </c>
    </row>
    <row r="60" spans="1:9" ht="34.15" customHeight="1" x14ac:dyDescent="0.25">
      <c r="A60" s="15" t="s">
        <v>85</v>
      </c>
      <c r="B60" s="22" t="s">
        <v>86</v>
      </c>
      <c r="C60" s="15"/>
      <c r="D60" s="15"/>
      <c r="E60" s="15"/>
      <c r="F60" s="15"/>
      <c r="G60" s="15"/>
      <c r="H60" s="25" t="s">
        <v>87</v>
      </c>
      <c r="I60" s="25" t="s">
        <v>84</v>
      </c>
    </row>
    <row r="61" spans="1:9" ht="50.1" customHeight="1" x14ac:dyDescent="0.25">
      <c r="A61" s="15" t="s">
        <v>88</v>
      </c>
      <c r="B61" s="22" t="s">
        <v>89</v>
      </c>
      <c r="C61" s="15"/>
      <c r="D61" s="15"/>
      <c r="E61" s="15"/>
      <c r="F61" s="15"/>
      <c r="G61" s="15"/>
      <c r="H61" s="25" t="s">
        <v>90</v>
      </c>
      <c r="I61" s="25" t="s">
        <v>84</v>
      </c>
    </row>
    <row r="62" spans="1:9" x14ac:dyDescent="0.25">
      <c r="E62" s="14" t="s">
        <v>36</v>
      </c>
      <c r="F62" s="14">
        <f>IF((COUNT(C55:C61)&lt;&gt;COUNT(F55:F61)),"", ROUND(SUM(F55:F61),2))</f>
        <v>63570</v>
      </c>
      <c r="G62" s="13" t="str">
        <f>IF((COUNT(C55:C61)&lt;&gt;COUNT(F55:F61)),"Neužpildytos visų objektų kainos", "")</f>
        <v/>
      </c>
    </row>
    <row r="63" spans="1:9" ht="45" x14ac:dyDescent="0.25">
      <c r="C63" s="20" t="s">
        <v>37</v>
      </c>
      <c r="D63" s="16">
        <v>5</v>
      </c>
      <c r="E63" s="14" t="s">
        <v>38</v>
      </c>
      <c r="F63" s="14">
        <f>IF(OR(F62="",D63=""),"", ROUND(PRODUCT(D63,F62)/100,2))</f>
        <v>3178.5</v>
      </c>
      <c r="G63" s="13" t="str">
        <f>IF(D63="", "Nurodykite taikomą PVM dydį", "")</f>
        <v/>
      </c>
    </row>
    <row r="64" spans="1:9" x14ac:dyDescent="0.25">
      <c r="E64" s="14" t="s">
        <v>39</v>
      </c>
      <c r="F64" s="14">
        <f>IF(ISBLANK(F63), "", ROUND(SUM(F62:F63),2))</f>
        <v>66748.5</v>
      </c>
    </row>
    <row r="68" spans="1:9" x14ac:dyDescent="0.25">
      <c r="A68" s="12" t="s">
        <v>91</v>
      </c>
      <c r="B68" s="12" t="s">
        <v>92</v>
      </c>
    </row>
    <row r="70" spans="1:9" x14ac:dyDescent="0.25">
      <c r="A70" s="12" t="s">
        <v>26</v>
      </c>
    </row>
    <row r="71" spans="1:9" s="10" customFormat="1" ht="45" x14ac:dyDescent="0.25">
      <c r="A71" s="21" t="s">
        <v>27</v>
      </c>
      <c r="B71" s="21" t="s">
        <v>28</v>
      </c>
      <c r="C71" s="21" t="s">
        <v>29</v>
      </c>
      <c r="D71" s="21" t="s">
        <v>30</v>
      </c>
      <c r="E71" s="21" t="s">
        <v>31</v>
      </c>
      <c r="F71" s="21" t="s">
        <v>32</v>
      </c>
      <c r="G71" s="21" t="s">
        <v>33</v>
      </c>
      <c r="H71" s="21" t="s">
        <v>34</v>
      </c>
      <c r="I71" s="21" t="s">
        <v>35</v>
      </c>
    </row>
    <row r="72" spans="1:9" x14ac:dyDescent="0.25">
      <c r="A72" s="14" t="s">
        <v>93</v>
      </c>
      <c r="B72" s="20" t="s">
        <v>94</v>
      </c>
      <c r="C72" s="15"/>
      <c r="D72" s="15"/>
      <c r="E72" s="15"/>
      <c r="F72" s="15"/>
      <c r="G72" s="15"/>
      <c r="H72" s="15"/>
      <c r="I72" s="15"/>
    </row>
    <row r="73" spans="1:9" ht="36" customHeight="1" x14ac:dyDescent="0.25">
      <c r="A73" s="15" t="s">
        <v>95</v>
      </c>
      <c r="B73" s="22" t="s">
        <v>94</v>
      </c>
      <c r="C73" s="15">
        <v>3</v>
      </c>
      <c r="D73" s="15" t="s">
        <v>40</v>
      </c>
      <c r="E73" s="16">
        <v>15889</v>
      </c>
      <c r="F73" s="15">
        <f>IF(ISBLANK(E73),"", PRODUCT(C73,E73))</f>
        <v>47667</v>
      </c>
      <c r="G73" s="25" t="s">
        <v>96</v>
      </c>
      <c r="H73" s="15"/>
      <c r="I73" s="15"/>
    </row>
    <row r="74" spans="1:9" ht="47.65" customHeight="1" x14ac:dyDescent="0.25">
      <c r="A74" s="15" t="s">
        <v>97</v>
      </c>
      <c r="B74" s="22" t="s">
        <v>98</v>
      </c>
      <c r="C74" s="15"/>
      <c r="D74" s="15"/>
      <c r="E74" s="15"/>
      <c r="F74" s="15"/>
      <c r="G74" s="15"/>
      <c r="H74" s="25" t="s">
        <v>99</v>
      </c>
      <c r="I74" s="25" t="s">
        <v>100</v>
      </c>
    </row>
    <row r="75" spans="1:9" ht="43.5" customHeight="1" x14ac:dyDescent="0.25">
      <c r="A75" s="15" t="s">
        <v>101</v>
      </c>
      <c r="B75" s="22" t="s">
        <v>102</v>
      </c>
      <c r="C75" s="15"/>
      <c r="D75" s="15"/>
      <c r="E75" s="15"/>
      <c r="F75" s="15"/>
      <c r="G75" s="15"/>
      <c r="H75" s="25" t="s">
        <v>103</v>
      </c>
      <c r="I75" s="25" t="s">
        <v>104</v>
      </c>
    </row>
    <row r="76" spans="1:9" ht="32.65" customHeight="1" x14ac:dyDescent="0.25">
      <c r="A76" s="15" t="s">
        <v>105</v>
      </c>
      <c r="B76" s="22" t="s">
        <v>106</v>
      </c>
      <c r="C76" s="15"/>
      <c r="D76" s="15"/>
      <c r="E76" s="15"/>
      <c r="F76" s="15"/>
      <c r="G76" s="15"/>
      <c r="H76" s="25" t="s">
        <v>106</v>
      </c>
      <c r="I76" s="25" t="s">
        <v>107</v>
      </c>
    </row>
    <row r="77" spans="1:9" x14ac:dyDescent="0.25">
      <c r="E77" s="14" t="s">
        <v>36</v>
      </c>
      <c r="F77" s="14">
        <f>IF((COUNT(C73:C76)&lt;&gt;COUNT(F73:F76)),"", ROUND(SUM(F73:F76),2))</f>
        <v>47667</v>
      </c>
      <c r="G77" s="13" t="str">
        <f>IF((COUNT(C73:C76)&lt;&gt;COUNT(F73:F76)),"Neužpildytos visų objektų kainos", "")</f>
        <v/>
      </c>
    </row>
    <row r="78" spans="1:9" ht="45" x14ac:dyDescent="0.25">
      <c r="C78" s="20" t="s">
        <v>37</v>
      </c>
      <c r="D78" s="16">
        <v>21</v>
      </c>
      <c r="E78" s="14" t="s">
        <v>38</v>
      </c>
      <c r="F78" s="14">
        <f>IF(OR(F77="",D78=""),"", ROUND(PRODUCT(D78,F77)/100,2))</f>
        <v>10010.07</v>
      </c>
      <c r="G78" s="13" t="str">
        <f>IF(D78="", "Nurodykite taikomą PVM dydį", "")</f>
        <v/>
      </c>
    </row>
    <row r="79" spans="1:9" x14ac:dyDescent="0.25">
      <c r="E79" s="14" t="s">
        <v>39</v>
      </c>
      <c r="F79" s="14">
        <f>IF(ISBLANK(F78), "", ROUND(SUM(F77:F78),2))</f>
        <v>57677.07</v>
      </c>
    </row>
  </sheetData>
  <mergeCells count="28">
    <mergeCell ref="A27:F27"/>
    <mergeCell ref="A26:F26"/>
    <mergeCell ref="C19:F19"/>
    <mergeCell ref="A25:F25"/>
    <mergeCell ref="C13:F13"/>
    <mergeCell ref="C18:F18"/>
    <mergeCell ref="A16:B16"/>
    <mergeCell ref="A23:F23"/>
    <mergeCell ref="C15:F15"/>
    <mergeCell ref="A18:B18"/>
    <mergeCell ref="C17:F17"/>
    <mergeCell ref="A15:B15"/>
    <mergeCell ref="A30:C30"/>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s>
  <phoneticPr fontId="5" type="noConversion"/>
  <pageMargins left="0.31496062992125984" right="0.31496062992125984" top="0.55118110236220474" bottom="0.35433070866141736" header="0.11811023622047245" footer="0.31496062992125984"/>
  <pageSetup scale="56"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topLeftCell="A30" workbookViewId="0">
      <selection activeCell="B42" sqref="B42:G42"/>
    </sheetView>
  </sheetViews>
  <sheetFormatPr defaultColWidth="10.75" defaultRowHeight="15" x14ac:dyDescent="0.25"/>
  <cols>
    <col min="1" max="1" width="13.75" style="1" customWidth="1"/>
    <col min="2" max="2" width="10.75" style="1" customWidth="1"/>
    <col min="3" max="16384" width="10.75" style="1"/>
  </cols>
  <sheetData>
    <row r="2" spans="1:11" x14ac:dyDescent="0.25">
      <c r="A2" s="58" t="s">
        <v>108</v>
      </c>
      <c r="B2" s="30"/>
      <c r="C2" s="30"/>
      <c r="D2" s="30"/>
      <c r="E2" s="30"/>
      <c r="F2" s="30"/>
      <c r="G2" s="30"/>
      <c r="H2" s="30"/>
      <c r="I2" s="30"/>
      <c r="J2" s="30"/>
      <c r="K2" s="30"/>
    </row>
    <row r="3" spans="1:11" x14ac:dyDescent="0.25">
      <c r="A3" s="30"/>
      <c r="B3" s="30"/>
      <c r="C3" s="30"/>
      <c r="D3" s="30"/>
      <c r="E3" s="30"/>
      <c r="F3" s="30"/>
      <c r="G3" s="30"/>
      <c r="H3" s="30"/>
      <c r="I3" s="30"/>
      <c r="J3" s="30"/>
      <c r="K3" s="30"/>
    </row>
    <row r="4" spans="1:11" ht="16.149999999999999" customHeight="1" thickBot="1" x14ac:dyDescent="0.3">
      <c r="A4" s="7"/>
      <c r="B4" s="7"/>
      <c r="C4" s="7"/>
      <c r="D4" s="7"/>
      <c r="E4" s="7"/>
      <c r="F4" s="7"/>
      <c r="G4" s="7"/>
      <c r="H4" s="7"/>
      <c r="I4" s="7"/>
      <c r="J4" s="7"/>
    </row>
    <row r="5" spans="1:11" ht="48" customHeight="1" x14ac:dyDescent="0.25">
      <c r="A5" s="59" t="s">
        <v>109</v>
      </c>
      <c r="B5" s="53"/>
      <c r="C5" s="51" t="s">
        <v>110</v>
      </c>
      <c r="D5" s="52"/>
      <c r="E5" s="53"/>
      <c r="F5" s="51" t="s">
        <v>111</v>
      </c>
      <c r="G5" s="52"/>
      <c r="H5" s="53"/>
      <c r="I5" s="51" t="s">
        <v>112</v>
      </c>
      <c r="J5" s="53"/>
      <c r="K5" s="9" t="s">
        <v>113</v>
      </c>
    </row>
    <row r="6" spans="1:11" ht="49.15" customHeight="1" x14ac:dyDescent="0.25">
      <c r="A6" s="50"/>
      <c r="B6" s="35"/>
      <c r="C6" s="45"/>
      <c r="D6" s="46"/>
      <c r="E6" s="35"/>
      <c r="F6" s="45"/>
      <c r="G6" s="46"/>
      <c r="H6" s="35"/>
      <c r="I6" s="45"/>
      <c r="J6" s="35"/>
      <c r="K6" s="17"/>
    </row>
    <row r="7" spans="1:11" ht="49.15" customHeight="1" x14ac:dyDescent="0.25">
      <c r="A7" s="50"/>
      <c r="B7" s="35"/>
      <c r="C7" s="45"/>
      <c r="D7" s="46"/>
      <c r="E7" s="35"/>
      <c r="F7" s="45"/>
      <c r="G7" s="46"/>
      <c r="H7" s="35"/>
      <c r="I7" s="45"/>
      <c r="J7" s="35"/>
      <c r="K7" s="17"/>
    </row>
    <row r="8" spans="1:11" ht="49.15" customHeight="1" x14ac:dyDescent="0.25">
      <c r="A8" s="50"/>
      <c r="B8" s="35"/>
      <c r="C8" s="45"/>
      <c r="D8" s="46"/>
      <c r="E8" s="35"/>
      <c r="F8" s="45"/>
      <c r="G8" s="46"/>
      <c r="H8" s="35"/>
      <c r="I8" s="45"/>
      <c r="J8" s="35"/>
      <c r="K8" s="17"/>
    </row>
    <row r="9" spans="1:11" ht="49.15" customHeight="1" x14ac:dyDescent="0.25">
      <c r="A9" s="50"/>
      <c r="B9" s="35"/>
      <c r="C9" s="45"/>
      <c r="D9" s="46"/>
      <c r="E9" s="35"/>
      <c r="F9" s="45"/>
      <c r="G9" s="46"/>
      <c r="H9" s="35"/>
      <c r="I9" s="45"/>
      <c r="J9" s="35"/>
      <c r="K9" s="17"/>
    </row>
    <row r="10" spans="1:11" ht="49.15" customHeight="1" x14ac:dyDescent="0.25">
      <c r="A10" s="50"/>
      <c r="B10" s="35"/>
      <c r="C10" s="45"/>
      <c r="D10" s="46"/>
      <c r="E10" s="35"/>
      <c r="F10" s="45"/>
      <c r="G10" s="46"/>
      <c r="H10" s="35"/>
      <c r="I10" s="45"/>
      <c r="J10" s="35"/>
      <c r="K10" s="17"/>
    </row>
    <row r="11" spans="1:11" ht="49.15" customHeight="1" x14ac:dyDescent="0.25">
      <c r="A11" s="50"/>
      <c r="B11" s="35"/>
      <c r="C11" s="45"/>
      <c r="D11" s="46"/>
      <c r="E11" s="35"/>
      <c r="F11" s="45"/>
      <c r="G11" s="46"/>
      <c r="H11" s="35"/>
      <c r="I11" s="45"/>
      <c r="J11" s="35"/>
      <c r="K11" s="17"/>
    </row>
    <row r="12" spans="1:11" ht="49.15" customHeight="1" x14ac:dyDescent="0.25">
      <c r="A12" s="50"/>
      <c r="B12" s="35"/>
      <c r="C12" s="45"/>
      <c r="D12" s="46"/>
      <c r="E12" s="35"/>
      <c r="F12" s="45"/>
      <c r="G12" s="46"/>
      <c r="H12" s="35"/>
      <c r="I12" s="45"/>
      <c r="J12" s="35"/>
      <c r="K12" s="17"/>
    </row>
    <row r="13" spans="1:11" ht="49.15" customHeight="1" x14ac:dyDescent="0.25">
      <c r="A13" s="50"/>
      <c r="B13" s="35"/>
      <c r="C13" s="45"/>
      <c r="D13" s="46"/>
      <c r="E13" s="35"/>
      <c r="F13" s="45"/>
      <c r="G13" s="46"/>
      <c r="H13" s="35"/>
      <c r="I13" s="45"/>
      <c r="J13" s="35"/>
      <c r="K13" s="17"/>
    </row>
    <row r="14" spans="1:11" ht="49.15" customHeight="1" x14ac:dyDescent="0.25">
      <c r="A14" s="50"/>
      <c r="B14" s="35"/>
      <c r="C14" s="45"/>
      <c r="D14" s="46"/>
      <c r="E14" s="35"/>
      <c r="F14" s="45"/>
      <c r="G14" s="46"/>
      <c r="H14" s="35"/>
      <c r="I14" s="45"/>
      <c r="J14" s="35"/>
      <c r="K14" s="17"/>
    </row>
    <row r="15" spans="1:11" ht="48" customHeight="1" thickBot="1" x14ac:dyDescent="0.3">
      <c r="A15" s="70"/>
      <c r="B15" s="65"/>
      <c r="C15" s="64"/>
      <c r="D15" s="73"/>
      <c r="E15" s="65"/>
      <c r="F15" s="64"/>
      <c r="G15" s="73"/>
      <c r="H15" s="65"/>
      <c r="I15" s="64"/>
      <c r="J15" s="65"/>
      <c r="K15" s="18"/>
    </row>
    <row r="16" spans="1:11" ht="19.149999999999999" customHeight="1" x14ac:dyDescent="0.25">
      <c r="A16" s="10"/>
      <c r="B16" s="10"/>
      <c r="C16" s="10"/>
      <c r="D16" s="10"/>
      <c r="E16" s="10"/>
      <c r="F16" s="10"/>
      <c r="G16" s="10"/>
      <c r="H16" s="10"/>
      <c r="I16" s="10"/>
      <c r="J16" s="10"/>
      <c r="K16" s="11"/>
    </row>
    <row r="17" spans="1:11" ht="49.15" customHeight="1" x14ac:dyDescent="0.25">
      <c r="A17" s="56" t="s">
        <v>114</v>
      </c>
      <c r="B17" s="30"/>
      <c r="C17" s="30"/>
      <c r="D17" s="30"/>
      <c r="E17" s="30"/>
      <c r="F17" s="30"/>
      <c r="G17" s="30"/>
      <c r="H17" s="30"/>
      <c r="I17" s="30"/>
      <c r="J17" s="30"/>
      <c r="K17" s="30"/>
    </row>
    <row r="18" spans="1:11" ht="16.149999999999999" customHeight="1" thickBot="1" x14ac:dyDescent="0.3">
      <c r="A18" s="10"/>
      <c r="B18" s="10"/>
      <c r="C18" s="10"/>
      <c r="D18" s="10"/>
      <c r="E18" s="10"/>
      <c r="F18" s="10"/>
      <c r="G18" s="10"/>
      <c r="H18" s="10"/>
      <c r="I18" s="10"/>
      <c r="J18" s="10"/>
      <c r="K18" s="11"/>
    </row>
    <row r="19" spans="1:11" ht="49.15" customHeight="1" x14ac:dyDescent="0.25">
      <c r="A19" s="59" t="s">
        <v>28</v>
      </c>
      <c r="B19" s="53"/>
      <c r="C19" s="51" t="s">
        <v>110</v>
      </c>
      <c r="D19" s="52"/>
      <c r="E19" s="53"/>
      <c r="F19" s="51" t="s">
        <v>115</v>
      </c>
      <c r="G19" s="52"/>
      <c r="H19" s="53"/>
      <c r="I19" s="68" t="s">
        <v>112</v>
      </c>
      <c r="J19" s="69"/>
      <c r="K19" s="11"/>
    </row>
    <row r="20" spans="1:11" ht="49.15" customHeight="1" x14ac:dyDescent="0.25">
      <c r="A20" s="50"/>
      <c r="B20" s="35"/>
      <c r="C20" s="45"/>
      <c r="D20" s="46"/>
      <c r="E20" s="35"/>
      <c r="F20" s="45"/>
      <c r="G20" s="46"/>
      <c r="H20" s="35"/>
      <c r="I20" s="48"/>
      <c r="J20" s="49"/>
      <c r="K20" s="11"/>
    </row>
    <row r="21" spans="1:11" ht="49.15" customHeight="1" x14ac:dyDescent="0.25">
      <c r="A21" s="50"/>
      <c r="B21" s="35"/>
      <c r="C21" s="45"/>
      <c r="D21" s="46"/>
      <c r="E21" s="35"/>
      <c r="F21" s="45"/>
      <c r="G21" s="46"/>
      <c r="H21" s="35"/>
      <c r="I21" s="48"/>
      <c r="J21" s="49"/>
      <c r="K21" s="11"/>
    </row>
    <row r="22" spans="1:11" ht="49.15" customHeight="1" x14ac:dyDescent="0.25">
      <c r="A22" s="50"/>
      <c r="B22" s="35"/>
      <c r="C22" s="45"/>
      <c r="D22" s="46"/>
      <c r="E22" s="35"/>
      <c r="F22" s="45"/>
      <c r="G22" s="46"/>
      <c r="H22" s="35"/>
      <c r="I22" s="48"/>
      <c r="J22" s="49"/>
      <c r="K22" s="11"/>
    </row>
    <row r="23" spans="1:11" ht="49.15" customHeight="1" x14ac:dyDescent="0.25">
      <c r="A23" s="50"/>
      <c r="B23" s="35"/>
      <c r="C23" s="45"/>
      <c r="D23" s="46"/>
      <c r="E23" s="35"/>
      <c r="F23" s="45"/>
      <c r="G23" s="46"/>
      <c r="H23" s="35"/>
      <c r="I23" s="48"/>
      <c r="J23" s="49"/>
      <c r="K23" s="11"/>
    </row>
    <row r="24" spans="1:11" ht="49.15" customHeight="1" x14ac:dyDescent="0.25">
      <c r="A24" s="50"/>
      <c r="B24" s="35"/>
      <c r="C24" s="45"/>
      <c r="D24" s="46"/>
      <c r="E24" s="35"/>
      <c r="F24" s="45"/>
      <c r="G24" s="46"/>
      <c r="H24" s="35"/>
      <c r="I24" s="48"/>
      <c r="J24" s="49"/>
      <c r="K24" s="11"/>
    </row>
    <row r="25" spans="1:11" ht="49.15" customHeight="1" x14ac:dyDescent="0.25">
      <c r="A25" s="50"/>
      <c r="B25" s="35"/>
      <c r="C25" s="45"/>
      <c r="D25" s="46"/>
      <c r="E25" s="35"/>
      <c r="F25" s="45"/>
      <c r="G25" s="46"/>
      <c r="H25" s="35"/>
      <c r="I25" s="48"/>
      <c r="J25" s="49"/>
      <c r="K25" s="11"/>
    </row>
    <row r="26" spans="1:11" ht="49.15" customHeight="1" x14ac:dyDescent="0.25">
      <c r="A26" s="50"/>
      <c r="B26" s="35"/>
      <c r="C26" s="45"/>
      <c r="D26" s="46"/>
      <c r="E26" s="35"/>
      <c r="F26" s="45"/>
      <c r="G26" s="46"/>
      <c r="H26" s="35"/>
      <c r="I26" s="48"/>
      <c r="J26" s="49"/>
      <c r="K26" s="11"/>
    </row>
    <row r="27" spans="1:11" ht="49.15" customHeight="1" x14ac:dyDescent="0.25">
      <c r="A27" s="50"/>
      <c r="B27" s="35"/>
      <c r="C27" s="45"/>
      <c r="D27" s="46"/>
      <c r="E27" s="35"/>
      <c r="F27" s="45"/>
      <c r="G27" s="46"/>
      <c r="H27" s="35"/>
      <c r="I27" s="48"/>
      <c r="J27" s="49"/>
      <c r="K27" s="11"/>
    </row>
    <row r="28" spans="1:11" ht="49.15" customHeight="1" x14ac:dyDescent="0.25">
      <c r="A28" s="50"/>
      <c r="B28" s="35"/>
      <c r="C28" s="45"/>
      <c r="D28" s="46"/>
      <c r="E28" s="35"/>
      <c r="F28" s="45"/>
      <c r="G28" s="46"/>
      <c r="H28" s="35"/>
      <c r="I28" s="48"/>
      <c r="J28" s="49"/>
      <c r="K28" s="11"/>
    </row>
    <row r="29" spans="1:11" ht="49.15" customHeight="1" x14ac:dyDescent="0.25">
      <c r="A29" s="50"/>
      <c r="B29" s="35"/>
      <c r="C29" s="45"/>
      <c r="D29" s="46"/>
      <c r="E29" s="35"/>
      <c r="F29" s="45"/>
      <c r="G29" s="46"/>
      <c r="H29" s="35"/>
      <c r="I29" s="48"/>
      <c r="J29" s="49"/>
      <c r="K29" s="11"/>
    </row>
    <row r="31" spans="1:11" ht="33" customHeight="1" x14ac:dyDescent="0.25">
      <c r="A31" s="66"/>
      <c r="B31" s="30"/>
      <c r="C31" s="30"/>
      <c r="D31" s="30"/>
      <c r="E31" s="30"/>
      <c r="F31" s="30"/>
      <c r="G31" s="30"/>
      <c r="H31" s="30"/>
      <c r="I31" s="30"/>
      <c r="J31" s="30"/>
    </row>
    <row r="33" spans="1:10" ht="16.149999999999999" customHeight="1" x14ac:dyDescent="0.25">
      <c r="A33" s="47" t="s">
        <v>116</v>
      </c>
      <c r="B33" s="30"/>
      <c r="C33" s="30"/>
      <c r="D33" s="30"/>
      <c r="E33" s="30"/>
      <c r="F33" s="30"/>
      <c r="G33" s="30"/>
      <c r="H33" s="30"/>
      <c r="I33" s="30"/>
      <c r="J33" s="30"/>
    </row>
    <row r="34" spans="1:10" ht="16.149999999999999" customHeight="1" thickBot="1" x14ac:dyDescent="0.3"/>
    <row r="35" spans="1:10" ht="16.149999999999999" customHeight="1" x14ac:dyDescent="0.25">
      <c r="A35" s="8" t="s">
        <v>27</v>
      </c>
      <c r="B35" s="71" t="s">
        <v>117</v>
      </c>
      <c r="C35" s="52"/>
      <c r="D35" s="52"/>
      <c r="E35" s="52"/>
      <c r="F35" s="52"/>
      <c r="G35" s="53"/>
      <c r="H35" s="72" t="s">
        <v>118</v>
      </c>
      <c r="I35" s="52"/>
      <c r="J35" s="69"/>
    </row>
    <row r="36" spans="1:10" ht="48" customHeight="1" x14ac:dyDescent="0.25">
      <c r="A36" s="19" t="s">
        <v>119</v>
      </c>
      <c r="B36" s="57" t="s">
        <v>120</v>
      </c>
      <c r="C36" s="46"/>
      <c r="D36" s="46"/>
      <c r="E36" s="46"/>
      <c r="F36" s="46"/>
      <c r="G36" s="35"/>
      <c r="H36" s="55"/>
      <c r="I36" s="46"/>
      <c r="J36" s="49"/>
    </row>
    <row r="37" spans="1:10" ht="48" customHeight="1" x14ac:dyDescent="0.25">
      <c r="A37" s="19" t="s">
        <v>121</v>
      </c>
      <c r="B37" s="57" t="s">
        <v>122</v>
      </c>
      <c r="C37" s="46"/>
      <c r="D37" s="46"/>
      <c r="E37" s="46"/>
      <c r="F37" s="46"/>
      <c r="G37" s="35"/>
      <c r="H37" s="55" t="s">
        <v>144</v>
      </c>
      <c r="I37" s="46"/>
      <c r="J37" s="49"/>
    </row>
    <row r="38" spans="1:10" ht="48" customHeight="1" x14ac:dyDescent="0.25">
      <c r="A38" s="19" t="s">
        <v>123</v>
      </c>
      <c r="B38" s="57" t="s">
        <v>124</v>
      </c>
      <c r="C38" s="46"/>
      <c r="D38" s="46"/>
      <c r="E38" s="46"/>
      <c r="F38" s="46"/>
      <c r="G38" s="35"/>
      <c r="H38" s="55" t="s">
        <v>148</v>
      </c>
      <c r="I38" s="46"/>
      <c r="J38" s="49"/>
    </row>
    <row r="39" spans="1:10" ht="48" customHeight="1" x14ac:dyDescent="0.25">
      <c r="A39" s="19" t="s">
        <v>125</v>
      </c>
      <c r="B39" s="57" t="s">
        <v>126</v>
      </c>
      <c r="C39" s="46"/>
      <c r="D39" s="46"/>
      <c r="E39" s="46"/>
      <c r="F39" s="46"/>
      <c r="G39" s="35"/>
      <c r="H39" s="55" t="s">
        <v>144</v>
      </c>
      <c r="I39" s="46"/>
      <c r="J39" s="49"/>
    </row>
    <row r="40" spans="1:10" ht="48" customHeight="1" x14ac:dyDescent="0.25">
      <c r="A40" s="26">
        <v>5</v>
      </c>
      <c r="B40" s="54" t="s">
        <v>147</v>
      </c>
      <c r="C40" s="46"/>
      <c r="D40" s="46"/>
      <c r="E40" s="46"/>
      <c r="F40" s="46"/>
      <c r="G40" s="35"/>
      <c r="H40" s="55" t="s">
        <v>144</v>
      </c>
      <c r="I40" s="46"/>
      <c r="J40" s="49"/>
    </row>
    <row r="41" spans="1:10" ht="48" customHeight="1" x14ac:dyDescent="0.25">
      <c r="A41" s="26">
        <v>6</v>
      </c>
      <c r="B41" s="54" t="s">
        <v>150</v>
      </c>
      <c r="C41" s="46"/>
      <c r="D41" s="46"/>
      <c r="E41" s="46"/>
      <c r="F41" s="46"/>
      <c r="G41" s="35"/>
      <c r="H41" s="55" t="s">
        <v>149</v>
      </c>
      <c r="I41" s="46"/>
      <c r="J41" s="49"/>
    </row>
    <row r="42" spans="1:10" ht="48" customHeight="1" x14ac:dyDescent="0.25">
      <c r="A42" s="26"/>
      <c r="B42" s="54"/>
      <c r="C42" s="46"/>
      <c r="D42" s="46"/>
      <c r="E42" s="46"/>
      <c r="F42" s="46"/>
      <c r="G42" s="35"/>
      <c r="H42" s="55"/>
      <c r="I42" s="46"/>
      <c r="J42" s="49"/>
    </row>
    <row r="43" spans="1:10" ht="48" customHeight="1" x14ac:dyDescent="0.25">
      <c r="A43" s="26"/>
      <c r="B43" s="54"/>
      <c r="C43" s="46"/>
      <c r="D43" s="46"/>
      <c r="E43" s="46"/>
      <c r="F43" s="46"/>
      <c r="G43" s="35"/>
      <c r="H43" s="55"/>
      <c r="I43" s="46"/>
      <c r="J43" s="49"/>
    </row>
    <row r="44" spans="1:10" ht="48" customHeight="1" x14ac:dyDescent="0.25">
      <c r="A44" s="26"/>
      <c r="B44" s="54"/>
      <c r="C44" s="46"/>
      <c r="D44" s="46"/>
      <c r="E44" s="46"/>
      <c r="F44" s="46"/>
      <c r="G44" s="35"/>
      <c r="H44" s="55"/>
      <c r="I44" s="46"/>
      <c r="J44" s="49"/>
    </row>
    <row r="45" spans="1:10" ht="48" customHeight="1" x14ac:dyDescent="0.25">
      <c r="A45" s="26"/>
      <c r="B45" s="54"/>
      <c r="C45" s="46"/>
      <c r="D45" s="46"/>
      <c r="E45" s="46"/>
      <c r="F45" s="46"/>
      <c r="G45" s="35"/>
      <c r="H45" s="55"/>
      <c r="I45" s="46"/>
      <c r="J45" s="49"/>
    </row>
    <row r="46" spans="1:10" ht="49.15" customHeight="1" thickBot="1" x14ac:dyDescent="0.3">
      <c r="A46" s="27"/>
      <c r="B46" s="74"/>
      <c r="C46" s="73"/>
      <c r="D46" s="73"/>
      <c r="E46" s="73"/>
      <c r="F46" s="73"/>
      <c r="G46" s="65"/>
      <c r="H46" s="60"/>
      <c r="I46" s="61"/>
      <c r="J46" s="62"/>
    </row>
    <row r="48" spans="1:10" ht="102" customHeight="1" x14ac:dyDescent="0.25">
      <c r="A48" s="66" t="s">
        <v>127</v>
      </c>
      <c r="B48" s="30"/>
      <c r="C48" s="30"/>
      <c r="D48" s="30"/>
      <c r="E48" s="30"/>
      <c r="F48" s="30"/>
      <c r="G48" s="30"/>
      <c r="H48" s="30"/>
      <c r="I48" s="30"/>
      <c r="J48" s="30"/>
    </row>
    <row r="51" spans="1:10" x14ac:dyDescent="0.25">
      <c r="A51" s="63" t="s">
        <v>128</v>
      </c>
      <c r="B51" s="30"/>
      <c r="C51" s="30"/>
      <c r="D51" s="30"/>
      <c r="E51" s="67" t="s">
        <v>145</v>
      </c>
      <c r="F51" s="30"/>
      <c r="G51" s="30"/>
      <c r="H51" s="30"/>
      <c r="I51" s="30"/>
      <c r="J51" s="30"/>
    </row>
    <row r="53" spans="1:10" x14ac:dyDescent="0.25">
      <c r="A53" s="63" t="s">
        <v>129</v>
      </c>
      <c r="B53" s="30"/>
      <c r="C53" s="30"/>
      <c r="D53" s="30"/>
      <c r="E53" s="67" t="s">
        <v>146</v>
      </c>
      <c r="F53" s="30"/>
      <c r="G53" s="30"/>
      <c r="H53" s="30"/>
      <c r="I53" s="30"/>
      <c r="J53" s="30"/>
    </row>
    <row r="100" spans="1:1" ht="15.75" x14ac:dyDescent="0.25">
      <c r="A100" t="s">
        <v>130</v>
      </c>
    </row>
  </sheetData>
  <sheetProtection sheet="1"/>
  <mergeCells count="121">
    <mergeCell ref="I21:J21"/>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B43:G43"/>
    <mergeCell ref="A8:B8"/>
    <mergeCell ref="A48:J48"/>
    <mergeCell ref="B46:G46"/>
    <mergeCell ref="C29:E29"/>
    <mergeCell ref="F20:H20"/>
    <mergeCell ref="H46:J46"/>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H41:J41"/>
    <mergeCell ref="I23:J23"/>
    <mergeCell ref="F26:H26"/>
    <mergeCell ref="H45:J45"/>
    <mergeCell ref="B38:G38"/>
    <mergeCell ref="A27:B27"/>
    <mergeCell ref="F14:H14"/>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F5:H5"/>
    <mergeCell ref="F8:H8"/>
    <mergeCell ref="C21:E21"/>
    <mergeCell ref="A5:B5"/>
    <mergeCell ref="A14:B14"/>
    <mergeCell ref="F21:H21"/>
    <mergeCell ref="A21:B21"/>
    <mergeCell ref="B42:G42"/>
    <mergeCell ref="H36:J36"/>
    <mergeCell ref="I27:J27"/>
    <mergeCell ref="A23:B23"/>
    <mergeCell ref="C14:E14"/>
    <mergeCell ref="A13:B13"/>
    <mergeCell ref="H39:J39"/>
    <mergeCell ref="C6:E6"/>
    <mergeCell ref="C28:E28"/>
    <mergeCell ref="A24:B24"/>
    <mergeCell ref="I11:J11"/>
    <mergeCell ref="F25:H25"/>
    <mergeCell ref="C9:E9"/>
    <mergeCell ref="A17:K17"/>
    <mergeCell ref="A22:B22"/>
    <mergeCell ref="F23:H23"/>
    <mergeCell ref="B36:G36"/>
    <mergeCell ref="F13:H13"/>
    <mergeCell ref="I26:J26"/>
    <mergeCell ref="F22:H22"/>
    <mergeCell ref="A7:B7"/>
    <mergeCell ref="I25:J25"/>
    <mergeCell ref="C23:E23"/>
    <mergeCell ref="F9:H9"/>
    <mergeCell ref="C11:E11"/>
    <mergeCell ref="A33:J33"/>
    <mergeCell ref="I29:J29"/>
    <mergeCell ref="F10:H10"/>
    <mergeCell ref="A29:B29"/>
    <mergeCell ref="F19:H19"/>
    <mergeCell ref="C5:E5"/>
    <mergeCell ref="B40:G40"/>
    <mergeCell ref="A12:B12"/>
    <mergeCell ref="I6:J6"/>
    <mergeCell ref="C26:E26"/>
    <mergeCell ref="F15:H15"/>
    <mergeCell ref="I9:J9"/>
    <mergeCell ref="F24:H24"/>
    <mergeCell ref="C10:E10"/>
    <mergeCell ref="F7:H7"/>
    <mergeCell ref="F12:H12"/>
    <mergeCell ref="A9:B9"/>
    <mergeCell ref="F11:H11"/>
    <mergeCell ref="C7:E7"/>
    <mergeCell ref="C24:E24"/>
    <mergeCell ref="F6:H6"/>
    <mergeCell ref="I10:J10"/>
    <mergeCell ref="A10:B1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as" ma:contentTypeID="0x0101004369402FA9403E46BBADD6D6BBA9B369" ma:contentTypeVersion="18" ma:contentTypeDescription="Kurkite naują dokumentą." ma:contentTypeScope="" ma:versionID="3f78131aaac2d131a3987f06c569cf61">
  <xsd:schema xmlns:xsd="http://www.w3.org/2001/XMLSchema" xmlns:xs="http://www.w3.org/2001/XMLSchema" xmlns:p="http://schemas.microsoft.com/office/2006/metadata/properties" xmlns:ns2="081e466e-fa10-4375-a9bf-255ecd883346" xmlns:ns3="79f32aba-c122-4aff-ab06-9aa54c799b37" targetNamespace="http://schemas.microsoft.com/office/2006/metadata/properties" ma:root="true" ma:fieldsID="03ab46f50699e4956fd9e337585c1245" ns2:_="" ns3:_="">
    <xsd:import namespace="081e466e-fa10-4375-a9bf-255ecd883346"/>
    <xsd:import namespace="79f32aba-c122-4aff-ab06-9aa54c799b37"/>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LengthInSeconds"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lcf76f155ced4ddcb4097134ff3c332f" minOccurs="0"/>
                <xsd:element ref="ns2:TaxCatchAll" minOccurs="0"/>
                <xsd:element ref="ns3:MediaServiceLocation"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81e466e-fa10-4375-a9bf-255ecd883346" elementFormDefault="qualified">
    <xsd:import namespace="http://schemas.microsoft.com/office/2006/documentManagement/types"/>
    <xsd:import namespace="http://schemas.microsoft.com/office/infopath/2007/PartnerControls"/>
    <xsd:element name="SharedWithUsers" ma:index="8"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Bendrinta su išsamia informacija" ma:internalName="SharedWithDetails" ma:readOnly="true">
      <xsd:simpleType>
        <xsd:restriction base="dms:Note">
          <xsd:maxLength value="255"/>
        </xsd:restriction>
      </xsd:simpleType>
    </xsd:element>
    <xsd:element name="TaxCatchAll" ma:index="22" nillable="true" ma:displayName="Taxonomy Catch All Column" ma:hidden="true" ma:list="{f0cef465-e94d-4b93-afc7-9b96957df917}" ma:internalName="TaxCatchAll" ma:showField="CatchAllData" ma:web="081e466e-fa10-4375-a9bf-255ecd883346">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9f32aba-c122-4aff-ab06-9aa54c799b37"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Length (seconds)" ma:internalName="MediaLengthInSeconds" ma:readOnly="true">
      <xsd:simpleType>
        <xsd:restriction base="dms:Unknow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Vaizdų žymės" ma:readOnly="false" ma:fieldId="{5cf76f15-5ced-4ddc-b409-7134ff3c332f}" ma:taxonomyMulti="true" ma:sspId="3b248f93-0ef4-48e3-a22b-f8961e06e0b0"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description="" ma:indexed="true" ma:internalName="MediaServiceLocation" ma:readOnly="true">
      <xsd:simpleType>
        <xsd:restriction base="dms:Text"/>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081e466e-fa10-4375-a9bf-255ecd883346" xsi:nil="true"/>
    <lcf76f155ced4ddcb4097134ff3c332f xmlns="79f32aba-c122-4aff-ab06-9aa54c799b37">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C4F4AAC6-20BD-4574-A603-8E1DAC1DF8A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81e466e-fa10-4375-a9bf-255ecd883346"/>
    <ds:schemaRef ds:uri="79f32aba-c122-4aff-ab06-9aa54c799b3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73F3483-988B-4244-B76E-E9AEBC27248A}">
  <ds:schemaRefs>
    <ds:schemaRef ds:uri="http://schemas.microsoft.com/sharepoint/v3/contenttype/forms"/>
  </ds:schemaRefs>
</ds:datastoreItem>
</file>

<file path=customXml/itemProps3.xml><?xml version="1.0" encoding="utf-8"?>
<ds:datastoreItem xmlns:ds="http://schemas.openxmlformats.org/officeDocument/2006/customXml" ds:itemID="{E27E248C-F2A0-461B-AFBD-AE1ACB15A765}">
  <ds:schemaRefs>
    <ds:schemaRef ds:uri="http://schemas.microsoft.com/office/2006/metadata/properties"/>
    <ds:schemaRef ds:uri="http://schemas.microsoft.com/office/infopath/2007/PartnerControls"/>
    <ds:schemaRef ds:uri="081e466e-fa10-4375-a9bf-255ecd883346"/>
    <ds:schemaRef ds:uri="79f32aba-c122-4aff-ab06-9aa54c799b37"/>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Jurininku ligoninine</cp:lastModifiedBy>
  <cp:revision/>
  <dcterms:created xsi:type="dcterms:W3CDTF">2023-04-04T12:16:45Z</dcterms:created>
  <dcterms:modified xsi:type="dcterms:W3CDTF">2025-05-29T07:42:31Z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0x0101004369402FA9403E46BBADD6D6BBA9B369</vt:lpwstr>
  </property>
  <property fmtid="{D5CDD505-2E9C-101B-9397-08002B2CF9AE}" pid="3" name="MediaServiceImageTags">
    <vt:lpwstr/>
  </property>
</Properties>
</file>