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Renalfarma\"/>
    </mc:Choice>
  </mc:AlternateContent>
  <xr:revisionPtr revIDLastSave="0" documentId="13_ncr:1_{5CCB4548-3903-4009-A31E-7E645D5FAB2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3" i="1" l="1"/>
  <c r="F53" i="1"/>
  <c r="F62" i="1" s="1"/>
  <c r="F63" i="1" s="1"/>
  <c r="F64" i="1" s="1"/>
  <c r="G46" i="1"/>
  <c r="F37" i="1"/>
  <c r="F45" i="1" s="1"/>
  <c r="F46" i="1" s="1"/>
  <c r="F47" i="1" s="1"/>
  <c r="G21" i="1"/>
  <c r="G45" i="1" l="1"/>
  <c r="G62" i="1"/>
</calcChain>
</file>

<file path=xl/sharedStrings.xml><?xml version="1.0" encoding="utf-8"?>
<sst xmlns="http://schemas.openxmlformats.org/spreadsheetml/2006/main" count="169" uniqueCount="138">
  <si>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</si>
  <si>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</si>
  <si>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</si>
  <si>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</si>
  <si>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</si>
  <si>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</si>
  <si>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</si>
  <si>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</si>
  <si>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</si>
  <si>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</si>
  <si>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</si>
  <si>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</si>
  <si>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</si>
  <si>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</si>
  <si>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</si>
  <si>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</si>
  <si>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</si>
  <si>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</si>
  <si>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</si>
  <si>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</si>
  <si>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</si>
  <si>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</si>
  <si>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</si>
  <si>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</si>
  <si>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</si>
  <si>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</si>
  <si>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</si>
  <si>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</si>
  <si>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</si>
  <si>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</si>
  <si>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</si>
  <si>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</si>
  <si>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</si>
  <si>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</si>
  <si>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</si>
  <si>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</si>
  <si>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</si>
  <si>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</si>
  <si>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</si>
  <si>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</si>
  <si>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</si>
  <si>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16. DALIS</t>
  </si>
  <si>
    <t>LABAI DIDELIO DIAMETRO IR AUKŠTO SLĖGIO (ANG. ULTRA NON-COMPLIANT) PTA BALIONINIAI KATETERIAI:</t>
  </si>
  <si>
    <t>16.</t>
  </si>
  <si>
    <t>Labai didelio diametro ir aukšto slėgio (ang. Ultra non-compliant) PTA balioniniai kateteriai:</t>
  </si>
  <si>
    <t>16.1.</t>
  </si>
  <si>
    <t>16.1.1.</t>
  </si>
  <si>
    <t>OTW tipo naudojami su 0,035“ viela pravedėja;</t>
  </si>
  <si>
    <t>16.1.2.</t>
  </si>
  <si>
    <t>Suderinami su 7-12 F introdiuseriais;</t>
  </si>
  <si>
    <t>16.1.3.</t>
  </si>
  <si>
    <t>Darbinis RBP nuo 12 iki 18 atm;</t>
  </si>
  <si>
    <t>16.1.4.</t>
  </si>
  <si>
    <t>Darbiniai kateterio ilgiai 80 ir 120 cm;</t>
  </si>
  <si>
    <t>16.1.5.</t>
  </si>
  <si>
    <t>Balionų diametrai 12, 14, 16, 18, 20, 22, 24, 26 mm,</t>
  </si>
  <si>
    <t>16.1.6.</t>
  </si>
  <si>
    <t>ilgiai 20, 40, 60 mm;</t>
  </si>
  <si>
    <t>16.1.7.</t>
  </si>
  <si>
    <t>Turi du rentgenokontrastinius markerius;</t>
  </si>
  <si>
    <t>27. DALIS</t>
  </si>
  <si>
    <t>PERIFERINIAI SAVAIME IŠSIPLEČIANTYS DENGTI STENTAI (ANGL. STENT GRAFT)</t>
  </si>
  <si>
    <t>27.</t>
  </si>
  <si>
    <t>Periferiniai savaime išsiplečiantys dengti stentai (angl. stent graft)</t>
  </si>
  <si>
    <t>27.1.</t>
  </si>
  <si>
    <t>27.1.1.</t>
  </si>
  <si>
    <t>Nitinoliniai su ePTFE padengimu visame ilgyje, išskyrus 2 mm pabaigoje;</t>
  </si>
  <si>
    <t>27.1.2.</t>
  </si>
  <si>
    <t>vidinis ePTFE paviršius impregnuotas anglimi;</t>
  </si>
  <si>
    <t>27.1.3.</t>
  </si>
  <si>
    <t xml:space="preserve">sistemos ilgis 80 - 117 cm, </t>
  </si>
  <si>
    <t>27.1.4.</t>
  </si>
  <si>
    <t>naudojami su 0,035“; viela - pravedėju;</t>
  </si>
  <si>
    <t>27.1.5.</t>
  </si>
  <si>
    <t>įvedimo sistemos profilis ≤ 9 F (iki 8,0 mm diametro stentui);</t>
  </si>
  <si>
    <t>27.1.6.</t>
  </si>
  <si>
    <t>su rentgenokontrastiniais markeriais abiejuose stento galuose ir ant kateterio movos;</t>
  </si>
  <si>
    <t>27.1.7.</t>
  </si>
  <si>
    <t xml:space="preserve">diametrai 5,0 – 13,5 mm, </t>
  </si>
  <si>
    <t>27.1.8.</t>
  </si>
  <si>
    <t>ilgiai 20 - 120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</si>
  <si>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</si>
  <si>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</si>
  <si>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</si>
  <si>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</si>
  <si>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</si>
  <si>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</si>
  <si>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</si>
  <si>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</si>
  <si>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</si>
  <si>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</si>
  <si>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</si>
  <si>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</si>
  <si>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</si>
  <si>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</si>
  <si>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</si>
  <si>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</si>
  <si>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</si>
  <si>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</si>
  <si>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</si>
  <si>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</si>
  <si>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</si>
  <si>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</si>
  <si>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</si>
  <si>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 xml:space="preserve">BARD, Atlas Gold </t>
  </si>
  <si>
    <t>OTW tipo, naudojami su 0,035" viela pravedėja;</t>
  </si>
  <si>
    <t>Darbiniai kateterio ilgiai: 80 ir 120 cm;</t>
  </si>
  <si>
    <t>Balionų diametrai: 12, 14, 16, 18, 20, 22, 24, 26 mm;</t>
  </si>
  <si>
    <t>Balionų ilgiai: 20, 40, 60 mm</t>
  </si>
  <si>
    <t>Pirk.d. Nr. 16- Balioninis kateteris Atlas Gold brosiura</t>
  </si>
  <si>
    <t xml:space="preserve">Turi du rentgenokontrastinius markerius; ATG80122- ATG80264, ATG120122- ATG120264; </t>
  </si>
  <si>
    <t>BD/BARD, Fluency Plus</t>
  </si>
  <si>
    <t>Nitinoliniai su ePTFE padengimu visame ilgyje, išskyrus 2mm pabaigoje;</t>
  </si>
  <si>
    <t>sistemos ilgis 80 ir 117 cm,</t>
  </si>
  <si>
    <t>naudojami su 0,035“ viela - pravedėju;</t>
  </si>
  <si>
    <t>Įvedimo sistemos profilis 8- 9 F;</t>
  </si>
  <si>
    <t>diametrai (mm): 5, 6, 7, 8, 9, 10, 12, 13,5;</t>
  </si>
  <si>
    <t xml:space="preserve">ilgiai (mm): 20, 30, 40, 60, 80, 100, 120;  Prekės kodai:  FVM05020-FVM14120, FVL05020-FVL14120. </t>
  </si>
  <si>
    <t xml:space="preserve">Žiūrėti dokumentą: </t>
  </si>
  <si>
    <t>Pirk.d. Nr. 27- Fluency Plus_ brosiura</t>
  </si>
  <si>
    <t>2025 m. balandžio 4 d.</t>
  </si>
  <si>
    <t>20250408-1</t>
  </si>
  <si>
    <t>Vilnius</t>
  </si>
  <si>
    <t>UAB Renalfarma</t>
  </si>
  <si>
    <t>Žirmūnų 139A, LT-09120 Vilnius</t>
  </si>
  <si>
    <t>LT100003758319</t>
  </si>
  <si>
    <t>Įmonėje valdymo ir priežiūros organai nesudaryti. Direktorius Vytautas Jucys, Vyr. finansininkė Eglė Jucienė</t>
  </si>
  <si>
    <t>A/s LT167044060006223330, SEB bankas, banko kodas 70440</t>
  </si>
  <si>
    <t>Vilma Brazinskienė</t>
  </si>
  <si>
    <t>+370 5 205 1452, info@renalfarma.lt</t>
  </si>
  <si>
    <t>Vytautas Jucys, Direktorius</t>
  </si>
  <si>
    <t>Vytautas Jucys, +370 5 205 1452, info@renalfarma.lt</t>
  </si>
  <si>
    <t>Logistikos vadovė</t>
  </si>
  <si>
    <t>Taip</t>
  </si>
  <si>
    <t>Įgaliojimas pasirašyti pasiūlymą</t>
  </si>
  <si>
    <t>CE sertifikatai</t>
  </si>
  <si>
    <t>Prekių bukletai</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</si>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</sst>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4"/>
  <sheetViews>
    <sheetView tabSelected="1" zoomScaleNormal="100" workbookViewId="0">
      <selection activeCell="B71" sqref="B71"/>
    </sheetView>
  </sheetViews>
  <sheetFormatPr defaultColWidth="10.875" defaultRowHeight="15" x14ac:dyDescent="0.25"/>
  <cols>
    <col min="1" max="1" width="9.125" style="1" customWidth="1"/>
    <col min="2" max="2" width="55.375" style="1" customWidth="1"/>
    <col min="3" max="3" width="1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t="s">
        <v>120</v>
      </c>
    </row>
    <row r="9" spans="1:6" x14ac:dyDescent="0.25">
      <c r="A9" s="4" t="s">
        <v>5</v>
      </c>
      <c r="B9" s="13" t="s">
        <v>121</v>
      </c>
    </row>
    <row r="10" spans="1:6" x14ac:dyDescent="0.25">
      <c r="A10" s="4" t="s">
        <v>6</v>
      </c>
      <c r="B10" s="13" t="s">
        <v>122</v>
      </c>
    </row>
    <row r="12" spans="1:6" ht="15.75" x14ac:dyDescent="0.25">
      <c r="A12" s="39" t="s">
        <v>7</v>
      </c>
      <c r="B12" s="40"/>
      <c r="C12" s="32" t="s">
        <v>123</v>
      </c>
      <c r="D12" s="33"/>
      <c r="E12" s="33"/>
      <c r="F12" s="34"/>
    </row>
    <row r="13" spans="1:6" ht="15.95" customHeight="1" x14ac:dyDescent="0.25">
      <c r="A13" s="45" t="s">
        <v>8</v>
      </c>
      <c r="B13" s="37"/>
      <c r="C13" s="32">
        <v>301485538</v>
      </c>
      <c r="D13" s="33"/>
      <c r="E13" s="33"/>
      <c r="F13" s="34"/>
    </row>
    <row r="14" spans="1:6" ht="15.95" customHeight="1" x14ac:dyDescent="0.25">
      <c r="A14" s="45" t="s">
        <v>9</v>
      </c>
      <c r="B14" s="37"/>
      <c r="C14" s="32" t="s">
        <v>124</v>
      </c>
      <c r="D14" s="33"/>
      <c r="E14" s="33"/>
      <c r="F14" s="34"/>
    </row>
    <row r="15" spans="1:6" ht="15.95" customHeight="1" x14ac:dyDescent="0.25">
      <c r="A15" s="39" t="s">
        <v>10</v>
      </c>
      <c r="B15" s="40"/>
      <c r="C15" s="32" t="s">
        <v>125</v>
      </c>
      <c r="D15" s="33"/>
      <c r="E15" s="33"/>
      <c r="F15" s="34"/>
    </row>
    <row r="16" spans="1:6" ht="63.2" customHeight="1" x14ac:dyDescent="0.25">
      <c r="A16" s="36" t="s">
        <v>11</v>
      </c>
      <c r="B16" s="37"/>
      <c r="C16" s="32" t="s">
        <v>127</v>
      </c>
      <c r="D16" s="33"/>
      <c r="E16" s="33"/>
      <c r="F16" s="34"/>
    </row>
    <row r="17" spans="1:7" ht="15.95" customHeight="1" x14ac:dyDescent="0.25">
      <c r="A17" s="39" t="s">
        <v>12</v>
      </c>
      <c r="B17" s="40"/>
      <c r="C17" s="32" t="s">
        <v>128</v>
      </c>
      <c r="D17" s="33"/>
      <c r="E17" s="33"/>
      <c r="F17" s="34"/>
    </row>
    <row r="18" spans="1:7" ht="15.95" customHeight="1" x14ac:dyDescent="0.25">
      <c r="A18" s="39" t="s">
        <v>13</v>
      </c>
      <c r="B18" s="40"/>
      <c r="C18" s="35" t="s">
        <v>129</v>
      </c>
      <c r="D18" s="33"/>
      <c r="E18" s="33"/>
      <c r="F18" s="34"/>
    </row>
    <row r="19" spans="1:7" ht="48" customHeight="1" x14ac:dyDescent="0.25">
      <c r="A19" s="39" t="s">
        <v>14</v>
      </c>
      <c r="B19" s="40"/>
      <c r="C19" s="32" t="s">
        <v>130</v>
      </c>
      <c r="D19" s="33"/>
      <c r="E19" s="33"/>
      <c r="F19" s="34"/>
    </row>
    <row r="20" spans="1:7" ht="54.95" customHeight="1" x14ac:dyDescent="0.25">
      <c r="A20" s="39" t="s">
        <v>15</v>
      </c>
      <c r="B20" s="40"/>
      <c r="C20" s="32" t="s">
        <v>131</v>
      </c>
      <c r="D20" s="33"/>
      <c r="E20" s="33"/>
      <c r="F20" s="34"/>
    </row>
    <row r="21" spans="1:7" ht="71.099999999999994" customHeight="1" x14ac:dyDescent="0.25">
      <c r="A21" s="42" t="s">
        <v>16</v>
      </c>
      <c r="B21" s="43"/>
      <c r="C21" s="46" t="s">
        <v>126</v>
      </c>
      <c r="D21" s="47"/>
      <c r="E21" s="47"/>
      <c r="F21" s="47"/>
      <c r="G21" s="14" t="str">
        <f>IF((SUMPRODUCT(--(C21=""))&gt;0), "Privaloma užpildyti, kai taikomi pašalinimo pagrindai", "")</f>
        <v/>
      </c>
    </row>
    <row r="22" spans="1:7" ht="18" customHeight="1" x14ac:dyDescent="0.25">
      <c r="A22" s="5"/>
      <c r="B22" s="5"/>
      <c r="C22" s="6"/>
      <c r="D22" s="6"/>
      <c r="E22" s="6"/>
      <c r="F22" s="6"/>
    </row>
    <row r="23" spans="1:7" x14ac:dyDescent="0.25">
      <c r="A23" s="38"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4" t="s">
        <v>22</v>
      </c>
      <c r="B28" s="31"/>
      <c r="C28" s="31"/>
      <c r="D28" s="31"/>
      <c r="E28" s="31"/>
      <c r="F28" s="31"/>
    </row>
    <row r="29" spans="1:7" x14ac:dyDescent="0.25">
      <c r="A29" s="31" t="s">
        <v>23</v>
      </c>
      <c r="B29" s="31"/>
      <c r="C29" s="31"/>
      <c r="D29" s="31"/>
      <c r="E29" s="31"/>
      <c r="F29" s="31"/>
    </row>
    <row r="30" spans="1:7" ht="38.450000000000003" customHeight="1" x14ac:dyDescent="0.25">
      <c r="A30" s="41" t="s">
        <v>24</v>
      </c>
      <c r="B30" s="41"/>
      <c r="C30" s="41"/>
      <c r="D30" s="27"/>
    </row>
    <row r="31" spans="1:7" x14ac:dyDescent="0.25">
      <c r="A31" s="14" t="s">
        <v>25</v>
      </c>
    </row>
    <row r="32" spans="1:7" x14ac:dyDescent="0.25">
      <c r="A32" s="12" t="s">
        <v>41</v>
      </c>
      <c r="B32" s="12" t="s">
        <v>42</v>
      </c>
    </row>
    <row r="34" spans="1:9" x14ac:dyDescent="0.25">
      <c r="A34" s="12" t="s">
        <v>26</v>
      </c>
    </row>
    <row r="35" spans="1:9" s="10" customFormat="1" ht="45" x14ac:dyDescent="0.25">
      <c r="A35" s="25" t="s">
        <v>27</v>
      </c>
      <c r="B35" s="25" t="s">
        <v>28</v>
      </c>
      <c r="C35" s="25" t="s">
        <v>29</v>
      </c>
      <c r="D35" s="25" t="s">
        <v>30</v>
      </c>
      <c r="E35" s="25" t="s">
        <v>31</v>
      </c>
      <c r="F35" s="25" t="s">
        <v>32</v>
      </c>
      <c r="G35" s="25" t="s">
        <v>33</v>
      </c>
      <c r="H35" s="25" t="s">
        <v>34</v>
      </c>
      <c r="I35" s="25" t="s">
        <v>35</v>
      </c>
    </row>
    <row r="36" spans="1:9" ht="30" x14ac:dyDescent="0.25">
      <c r="A36" s="15" t="s">
        <v>43</v>
      </c>
      <c r="B36" s="24" t="s">
        <v>44</v>
      </c>
      <c r="C36" s="16"/>
      <c r="D36" s="16"/>
      <c r="E36" s="16"/>
      <c r="F36" s="16"/>
      <c r="G36" s="16"/>
      <c r="H36" s="16"/>
      <c r="I36" s="16"/>
    </row>
    <row r="37" spans="1:9" ht="42.6" customHeight="1" x14ac:dyDescent="0.25">
      <c r="A37" s="16" t="s">
        <v>45</v>
      </c>
      <c r="B37" s="26" t="s">
        <v>44</v>
      </c>
      <c r="C37" s="16">
        <v>60</v>
      </c>
      <c r="D37" s="16" t="s">
        <v>40</v>
      </c>
      <c r="E37" s="17">
        <v>610</v>
      </c>
      <c r="F37" s="16">
        <f>IF(ISBLANK(E37),"", PRODUCT(C37,E37))</f>
        <v>36600</v>
      </c>
      <c r="G37" s="28" t="s">
        <v>104</v>
      </c>
      <c r="H37" s="16"/>
      <c r="I37" s="16"/>
    </row>
    <row r="38" spans="1:9" ht="30.75" customHeight="1" x14ac:dyDescent="0.25">
      <c r="A38" s="16" t="s">
        <v>46</v>
      </c>
      <c r="B38" s="26" t="s">
        <v>47</v>
      </c>
      <c r="C38" s="16"/>
      <c r="D38" s="16"/>
      <c r="E38" s="16"/>
      <c r="F38" s="16"/>
      <c r="G38" s="16"/>
      <c r="H38" s="28" t="s">
        <v>105</v>
      </c>
      <c r="I38" s="28" t="s">
        <v>118</v>
      </c>
    </row>
    <row r="39" spans="1:9" ht="32.1" customHeight="1" x14ac:dyDescent="0.25">
      <c r="A39" s="16" t="s">
        <v>48</v>
      </c>
      <c r="B39" s="26" t="s">
        <v>49</v>
      </c>
      <c r="C39" s="16"/>
      <c r="D39" s="16"/>
      <c r="E39" s="16"/>
      <c r="F39" s="16"/>
      <c r="G39" s="16"/>
      <c r="H39" s="28" t="s">
        <v>49</v>
      </c>
      <c r="I39" s="28" t="s">
        <v>109</v>
      </c>
    </row>
    <row r="40" spans="1:9" ht="35.1" customHeight="1" x14ac:dyDescent="0.25">
      <c r="A40" s="16" t="s">
        <v>50</v>
      </c>
      <c r="B40" s="26" t="s">
        <v>51</v>
      </c>
      <c r="C40" s="16"/>
      <c r="D40" s="16"/>
      <c r="E40" s="16"/>
      <c r="F40" s="16"/>
      <c r="G40" s="16"/>
      <c r="H40" s="28" t="s">
        <v>51</v>
      </c>
      <c r="I40" s="28"/>
    </row>
    <row r="41" spans="1:9" ht="31.5" customHeight="1" x14ac:dyDescent="0.25">
      <c r="A41" s="16" t="s">
        <v>52</v>
      </c>
      <c r="B41" s="26" t="s">
        <v>53</v>
      </c>
      <c r="C41" s="16"/>
      <c r="D41" s="16"/>
      <c r="E41" s="16"/>
      <c r="F41" s="16"/>
      <c r="G41" s="16"/>
      <c r="H41" s="29" t="s">
        <v>106</v>
      </c>
      <c r="I41" s="28"/>
    </row>
    <row r="42" spans="1:9" ht="31.5" customHeight="1" x14ac:dyDescent="0.25">
      <c r="A42" s="16" t="s">
        <v>54</v>
      </c>
      <c r="B42" s="26" t="s">
        <v>55</v>
      </c>
      <c r="C42" s="16"/>
      <c r="D42" s="16"/>
      <c r="E42" s="16"/>
      <c r="F42" s="16"/>
      <c r="G42" s="16"/>
      <c r="H42" s="29" t="s">
        <v>107</v>
      </c>
      <c r="I42" s="28"/>
    </row>
    <row r="43" spans="1:9" ht="23.45" customHeight="1" x14ac:dyDescent="0.25">
      <c r="A43" s="16" t="s">
        <v>56</v>
      </c>
      <c r="B43" s="26" t="s">
        <v>57</v>
      </c>
      <c r="C43" s="16"/>
      <c r="D43" s="16"/>
      <c r="E43" s="16"/>
      <c r="F43" s="16"/>
      <c r="G43" s="16"/>
      <c r="H43" s="29" t="s">
        <v>108</v>
      </c>
      <c r="I43" s="28"/>
    </row>
    <row r="44" spans="1:9" ht="32.1" customHeight="1" x14ac:dyDescent="0.25">
      <c r="A44" s="16" t="s">
        <v>58</v>
      </c>
      <c r="B44" s="26" t="s">
        <v>59</v>
      </c>
      <c r="C44" s="16"/>
      <c r="D44" s="16"/>
      <c r="E44" s="16"/>
      <c r="F44" s="16"/>
      <c r="G44" s="16"/>
      <c r="H44" s="29" t="s">
        <v>110</v>
      </c>
      <c r="I44" s="28"/>
    </row>
    <row r="45" spans="1:9" x14ac:dyDescent="0.25">
      <c r="E45" s="15" t="s">
        <v>36</v>
      </c>
      <c r="F45" s="15">
        <f>IF((COUNT(C37:C44)&lt;&gt;COUNT(F37:F44)),"", ROUND(SUM(F37:F44),2))</f>
        <v>36600</v>
      </c>
      <c r="G45" s="14" t="str">
        <f>IF((COUNT(C37:C44)&lt;&gt;COUNT(F37:F44)),"Neužpildytos visų objektų kainos", "")</f>
        <v/>
      </c>
    </row>
    <row r="46" spans="1:9" ht="45" x14ac:dyDescent="0.25">
      <c r="C46" s="24" t="s">
        <v>37</v>
      </c>
      <c r="D46" s="18">
        <v>5</v>
      </c>
      <c r="E46" s="15" t="s">
        <v>38</v>
      </c>
      <c r="F46" s="15">
        <f>IF(OR(F45="",D46=""),"", ROUND(PRODUCT(D46,F45)/100,2))</f>
        <v>1830</v>
      </c>
      <c r="G46" s="14" t="str">
        <f>IF(D46="", "Nurodykite taikomą PVM dydį", "")</f>
        <v/>
      </c>
    </row>
    <row r="47" spans="1:9" x14ac:dyDescent="0.25">
      <c r="E47" s="15" t="s">
        <v>39</v>
      </c>
      <c r="F47" s="15">
        <f>IF(ISBLANK(F46), "", ROUND(SUM(F45:F46),2))</f>
        <v>38430</v>
      </c>
    </row>
    <row r="48" spans="1:9" x14ac:dyDescent="0.25">
      <c r="A48" s="12" t="s">
        <v>60</v>
      </c>
      <c r="B48" s="12" t="s">
        <v>61</v>
      </c>
    </row>
    <row r="50" spans="1:9" x14ac:dyDescent="0.25">
      <c r="A50" s="12" t="s">
        <v>26</v>
      </c>
    </row>
    <row r="51" spans="1:9" s="10" customFormat="1" ht="45" x14ac:dyDescent="0.25">
      <c r="A51" s="25" t="s">
        <v>27</v>
      </c>
      <c r="B51" s="25" t="s">
        <v>28</v>
      </c>
      <c r="C51" s="25" t="s">
        <v>29</v>
      </c>
      <c r="D51" s="25" t="s">
        <v>30</v>
      </c>
      <c r="E51" s="25" t="s">
        <v>31</v>
      </c>
      <c r="F51" s="25" t="s">
        <v>32</v>
      </c>
      <c r="G51" s="25" t="s">
        <v>33</v>
      </c>
      <c r="H51" s="25" t="s">
        <v>34</v>
      </c>
      <c r="I51" s="25" t="s">
        <v>35</v>
      </c>
    </row>
    <row r="52" spans="1:9" x14ac:dyDescent="0.25">
      <c r="A52" s="15" t="s">
        <v>62</v>
      </c>
      <c r="B52" s="24" t="s">
        <v>63</v>
      </c>
      <c r="C52" s="16"/>
      <c r="D52" s="16"/>
      <c r="E52" s="16"/>
      <c r="F52" s="16"/>
      <c r="G52" s="16"/>
      <c r="H52" s="16"/>
      <c r="I52" s="16"/>
    </row>
    <row r="53" spans="1:9" ht="38.1" customHeight="1" x14ac:dyDescent="0.25">
      <c r="A53" s="16" t="s">
        <v>64</v>
      </c>
      <c r="B53" s="26" t="s">
        <v>63</v>
      </c>
      <c r="C53" s="16">
        <v>30</v>
      </c>
      <c r="D53" s="16" t="s">
        <v>40</v>
      </c>
      <c r="E53" s="17">
        <v>2180</v>
      </c>
      <c r="F53" s="16">
        <f>IF(ISBLANK(E53),"", PRODUCT(C53,E53))</f>
        <v>65400</v>
      </c>
      <c r="G53" s="28" t="s">
        <v>111</v>
      </c>
      <c r="H53" s="16"/>
      <c r="I53" s="16"/>
    </row>
    <row r="54" spans="1:9" ht="30" x14ac:dyDescent="0.25">
      <c r="A54" s="16" t="s">
        <v>65</v>
      </c>
      <c r="B54" s="26" t="s">
        <v>66</v>
      </c>
      <c r="C54" s="16"/>
      <c r="D54" s="16"/>
      <c r="E54" s="16"/>
      <c r="F54" s="16"/>
      <c r="G54" s="16"/>
      <c r="H54" s="28" t="s">
        <v>112</v>
      </c>
      <c r="I54" s="28" t="s">
        <v>118</v>
      </c>
    </row>
    <row r="55" spans="1:9" ht="37.700000000000003" customHeight="1" x14ac:dyDescent="0.25">
      <c r="A55" s="16" t="s">
        <v>67</v>
      </c>
      <c r="B55" s="26" t="s">
        <v>68</v>
      </c>
      <c r="C55" s="16"/>
      <c r="D55" s="16"/>
      <c r="E55" s="16"/>
      <c r="F55" s="16"/>
      <c r="G55" s="16"/>
      <c r="H55" s="28" t="s">
        <v>68</v>
      </c>
      <c r="I55" s="28" t="s">
        <v>119</v>
      </c>
    </row>
    <row r="56" spans="1:9" ht="33.6" customHeight="1" x14ac:dyDescent="0.25">
      <c r="A56" s="16" t="s">
        <v>69</v>
      </c>
      <c r="B56" s="26" t="s">
        <v>70</v>
      </c>
      <c r="C56" s="16"/>
      <c r="D56" s="16"/>
      <c r="E56" s="16"/>
      <c r="F56" s="16"/>
      <c r="G56" s="16"/>
      <c r="H56" s="29" t="s">
        <v>113</v>
      </c>
      <c r="I56" s="28"/>
    </row>
    <row r="57" spans="1:9" ht="30.95" customHeight="1" x14ac:dyDescent="0.25">
      <c r="A57" s="16" t="s">
        <v>71</v>
      </c>
      <c r="B57" s="26" t="s">
        <v>72</v>
      </c>
      <c r="C57" s="16"/>
      <c r="D57" s="16"/>
      <c r="E57" s="16"/>
      <c r="F57" s="16"/>
      <c r="G57" s="16"/>
      <c r="H57" s="29" t="s">
        <v>114</v>
      </c>
      <c r="I57" s="28"/>
    </row>
    <row r="58" spans="1:9" ht="35.1" customHeight="1" x14ac:dyDescent="0.25">
      <c r="A58" s="16" t="s">
        <v>73</v>
      </c>
      <c r="B58" s="26" t="s">
        <v>74</v>
      </c>
      <c r="C58" s="16"/>
      <c r="D58" s="16"/>
      <c r="E58" s="16"/>
      <c r="F58" s="16"/>
      <c r="G58" s="16"/>
      <c r="H58" s="29" t="s">
        <v>115</v>
      </c>
      <c r="I58" s="28"/>
    </row>
    <row r="59" spans="1:9" ht="30" x14ac:dyDescent="0.25">
      <c r="A59" s="16" t="s">
        <v>75</v>
      </c>
      <c r="B59" s="26" t="s">
        <v>76</v>
      </c>
      <c r="C59" s="16"/>
      <c r="D59" s="16"/>
      <c r="E59" s="16"/>
      <c r="F59" s="16"/>
      <c r="G59" s="16"/>
      <c r="H59" s="29" t="s">
        <v>76</v>
      </c>
      <c r="I59" s="28"/>
    </row>
    <row r="60" spans="1:9" ht="37.700000000000003" customHeight="1" x14ac:dyDescent="0.25">
      <c r="A60" s="16" t="s">
        <v>77</v>
      </c>
      <c r="B60" s="26" t="s">
        <v>78</v>
      </c>
      <c r="C60" s="16"/>
      <c r="D60" s="16"/>
      <c r="E60" s="16"/>
      <c r="F60" s="16"/>
      <c r="G60" s="16"/>
      <c r="H60" s="29" t="s">
        <v>116</v>
      </c>
      <c r="I60" s="28"/>
    </row>
    <row r="61" spans="1:9" ht="26.45" customHeight="1" x14ac:dyDescent="0.25">
      <c r="A61" s="16" t="s">
        <v>79</v>
      </c>
      <c r="B61" s="26" t="s">
        <v>80</v>
      </c>
      <c r="C61" s="16"/>
      <c r="D61" s="16"/>
      <c r="E61" s="16"/>
      <c r="F61" s="16"/>
      <c r="G61" s="16"/>
      <c r="H61" s="29" t="s">
        <v>117</v>
      </c>
      <c r="I61" s="28"/>
    </row>
    <row r="62" spans="1:9" x14ac:dyDescent="0.25">
      <c r="E62" s="15" t="s">
        <v>36</v>
      </c>
      <c r="F62" s="15">
        <f>IF((COUNT(C53:C61)&lt;&gt;COUNT(F53:F61)),"", ROUND(SUM(F53:F61),2))</f>
        <v>65400</v>
      </c>
      <c r="G62" s="14" t="str">
        <f>IF((COUNT(C53:C61)&lt;&gt;COUNT(F53:F61)),"Neužpildytos visų objektų kainos", "")</f>
        <v/>
      </c>
    </row>
    <row r="63" spans="1:9" ht="45" x14ac:dyDescent="0.25">
      <c r="C63" s="24" t="s">
        <v>37</v>
      </c>
      <c r="D63" s="18">
        <v>5</v>
      </c>
      <c r="E63" s="15" t="s">
        <v>38</v>
      </c>
      <c r="F63" s="15">
        <f>IF(OR(F62="",D63=""),"", ROUND(PRODUCT(D63,F62)/100,2))</f>
        <v>3270</v>
      </c>
      <c r="G63" s="14" t="str">
        <f>IF(D63="", "Nurodykite taikomą PVM dydį", "")</f>
        <v/>
      </c>
    </row>
    <row r="64" spans="1:9" ht="14.25" customHeight="1" x14ac:dyDescent="0.25">
      <c r="E64" s="15" t="s">
        <v>39</v>
      </c>
      <c r="F64" s="15">
        <f>IF(ISBLANK(F63), "", ROUND(SUM(F62:F63),2))</f>
        <v>68670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L40" sqref="L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81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9" t="s">
        <v>82</v>
      </c>
      <c r="B5" s="58"/>
      <c r="C5" s="56" t="s">
        <v>83</v>
      </c>
      <c r="D5" s="57"/>
      <c r="E5" s="58"/>
      <c r="F5" s="56" t="s">
        <v>84</v>
      </c>
      <c r="G5" s="57"/>
      <c r="H5" s="58"/>
      <c r="I5" s="56" t="s">
        <v>85</v>
      </c>
      <c r="J5" s="58"/>
      <c r="K5" s="9" t="s">
        <v>86</v>
      </c>
    </row>
    <row r="6" spans="1:11" ht="48.95" customHeight="1" x14ac:dyDescent="0.25">
      <c r="A6" s="52"/>
      <c r="B6" s="40"/>
      <c r="C6" s="50"/>
      <c r="D6" s="51"/>
      <c r="E6" s="40"/>
      <c r="F6" s="50"/>
      <c r="G6" s="51"/>
      <c r="H6" s="40"/>
      <c r="I6" s="50"/>
      <c r="J6" s="40"/>
      <c r="K6" s="19"/>
    </row>
    <row r="7" spans="1:11" ht="48.95" customHeight="1" x14ac:dyDescent="0.25">
      <c r="A7" s="52"/>
      <c r="B7" s="40"/>
      <c r="C7" s="50"/>
      <c r="D7" s="51"/>
      <c r="E7" s="40"/>
      <c r="F7" s="50"/>
      <c r="G7" s="51"/>
      <c r="H7" s="40"/>
      <c r="I7" s="50"/>
      <c r="J7" s="40"/>
      <c r="K7" s="19"/>
    </row>
    <row r="8" spans="1:11" ht="48.95" customHeight="1" x14ac:dyDescent="0.25">
      <c r="A8" s="52"/>
      <c r="B8" s="40"/>
      <c r="C8" s="50"/>
      <c r="D8" s="51"/>
      <c r="E8" s="40"/>
      <c r="F8" s="50"/>
      <c r="G8" s="51"/>
      <c r="H8" s="40"/>
      <c r="I8" s="50"/>
      <c r="J8" s="40"/>
      <c r="K8" s="19"/>
    </row>
    <row r="9" spans="1:11" ht="48.95" customHeight="1" x14ac:dyDescent="0.25">
      <c r="A9" s="52"/>
      <c r="B9" s="40"/>
      <c r="C9" s="50"/>
      <c r="D9" s="51"/>
      <c r="E9" s="40"/>
      <c r="F9" s="50"/>
      <c r="G9" s="51"/>
      <c r="H9" s="40"/>
      <c r="I9" s="50"/>
      <c r="J9" s="40"/>
      <c r="K9" s="19"/>
    </row>
    <row r="10" spans="1:11" ht="48.95" customHeight="1" x14ac:dyDescent="0.25">
      <c r="A10" s="52"/>
      <c r="B10" s="40"/>
      <c r="C10" s="50"/>
      <c r="D10" s="51"/>
      <c r="E10" s="40"/>
      <c r="F10" s="50"/>
      <c r="G10" s="51"/>
      <c r="H10" s="40"/>
      <c r="I10" s="50"/>
      <c r="J10" s="40"/>
      <c r="K10" s="19"/>
    </row>
    <row r="11" spans="1:11" ht="48.95" customHeight="1" x14ac:dyDescent="0.25">
      <c r="A11" s="52"/>
      <c r="B11" s="40"/>
      <c r="C11" s="50"/>
      <c r="D11" s="51"/>
      <c r="E11" s="40"/>
      <c r="F11" s="50"/>
      <c r="G11" s="51"/>
      <c r="H11" s="40"/>
      <c r="I11" s="50"/>
      <c r="J11" s="40"/>
      <c r="K11" s="19"/>
    </row>
    <row r="12" spans="1:11" ht="48.95" customHeight="1" x14ac:dyDescent="0.25">
      <c r="A12" s="52"/>
      <c r="B12" s="40"/>
      <c r="C12" s="50"/>
      <c r="D12" s="51"/>
      <c r="E12" s="40"/>
      <c r="F12" s="50"/>
      <c r="G12" s="51"/>
      <c r="H12" s="40"/>
      <c r="I12" s="50"/>
      <c r="J12" s="40"/>
      <c r="K12" s="19"/>
    </row>
    <row r="13" spans="1:11" ht="48.95" customHeight="1" x14ac:dyDescent="0.25">
      <c r="A13" s="52"/>
      <c r="B13" s="40"/>
      <c r="C13" s="50"/>
      <c r="D13" s="51"/>
      <c r="E13" s="40"/>
      <c r="F13" s="50"/>
      <c r="G13" s="51"/>
      <c r="H13" s="40"/>
      <c r="I13" s="50"/>
      <c r="J13" s="40"/>
      <c r="K13" s="19"/>
    </row>
    <row r="14" spans="1:11" ht="48.95" customHeight="1" x14ac:dyDescent="0.25">
      <c r="A14" s="52"/>
      <c r="B14" s="40"/>
      <c r="C14" s="50"/>
      <c r="D14" s="51"/>
      <c r="E14" s="40"/>
      <c r="F14" s="50"/>
      <c r="G14" s="51"/>
      <c r="H14" s="40"/>
      <c r="I14" s="50"/>
      <c r="J14" s="40"/>
      <c r="K14" s="19"/>
    </row>
    <row r="15" spans="1:11" ht="48" customHeight="1" thickBot="1" x14ac:dyDescent="0.3">
      <c r="A15" s="65"/>
      <c r="B15" s="55"/>
      <c r="C15" s="53"/>
      <c r="D15" s="54"/>
      <c r="E15" s="55"/>
      <c r="F15" s="53"/>
      <c r="G15" s="54"/>
      <c r="H15" s="55"/>
      <c r="I15" s="53"/>
      <c r="J15" s="55"/>
      <c r="K15" s="20"/>
    </row>
    <row r="16" spans="1:11" ht="18.95" customHeight="1" x14ac:dyDescent="0.25">
      <c r="A16" s="10"/>
      <c r="B16" s="10"/>
      <c r="C16" s="10"/>
      <c r="D16" s="10"/>
      <c r="E16" s="10"/>
      <c r="F16" s="10"/>
      <c r="G16" s="10"/>
      <c r="H16" s="10"/>
      <c r="I16" s="10"/>
      <c r="J16" s="10"/>
      <c r="K16" s="11"/>
    </row>
    <row r="17" spans="1:11" ht="48.95" customHeight="1" x14ac:dyDescent="0.25">
      <c r="A17" s="76" t="s">
        <v>87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9" t="s">
        <v>28</v>
      </c>
      <c r="B19" s="58"/>
      <c r="C19" s="56" t="s">
        <v>83</v>
      </c>
      <c r="D19" s="57"/>
      <c r="E19" s="58"/>
      <c r="F19" s="56" t="s">
        <v>88</v>
      </c>
      <c r="G19" s="57"/>
      <c r="H19" s="58"/>
      <c r="I19" s="63" t="s">
        <v>85</v>
      </c>
      <c r="J19" s="64"/>
      <c r="K19" s="11"/>
    </row>
    <row r="20" spans="1:11" ht="48.95" customHeight="1" x14ac:dyDescent="0.25">
      <c r="A20" s="52"/>
      <c r="B20" s="40"/>
      <c r="C20" s="50"/>
      <c r="D20" s="51"/>
      <c r="E20" s="40"/>
      <c r="F20" s="50"/>
      <c r="G20" s="51"/>
      <c r="H20" s="40"/>
      <c r="I20" s="48"/>
      <c r="J20" s="49"/>
      <c r="K20" s="11"/>
    </row>
    <row r="21" spans="1:11" ht="48.95" customHeight="1" x14ac:dyDescent="0.25">
      <c r="A21" s="52"/>
      <c r="B21" s="40"/>
      <c r="C21" s="50"/>
      <c r="D21" s="51"/>
      <c r="E21" s="40"/>
      <c r="F21" s="50"/>
      <c r="G21" s="51"/>
      <c r="H21" s="40"/>
      <c r="I21" s="48"/>
      <c r="J21" s="49"/>
      <c r="K21" s="11"/>
    </row>
    <row r="22" spans="1:11" ht="48.95" customHeight="1" x14ac:dyDescent="0.25">
      <c r="A22" s="52"/>
      <c r="B22" s="40"/>
      <c r="C22" s="50"/>
      <c r="D22" s="51"/>
      <c r="E22" s="40"/>
      <c r="F22" s="50"/>
      <c r="G22" s="51"/>
      <c r="H22" s="40"/>
      <c r="I22" s="48"/>
      <c r="J22" s="49"/>
      <c r="K22" s="11"/>
    </row>
    <row r="23" spans="1:11" ht="48.95" customHeight="1" x14ac:dyDescent="0.25">
      <c r="A23" s="52"/>
      <c r="B23" s="40"/>
      <c r="C23" s="50"/>
      <c r="D23" s="51"/>
      <c r="E23" s="40"/>
      <c r="F23" s="50"/>
      <c r="G23" s="51"/>
      <c r="H23" s="40"/>
      <c r="I23" s="48"/>
      <c r="J23" s="49"/>
      <c r="K23" s="11"/>
    </row>
    <row r="24" spans="1:11" ht="48.95" customHeight="1" x14ac:dyDescent="0.25">
      <c r="A24" s="52"/>
      <c r="B24" s="40"/>
      <c r="C24" s="50"/>
      <c r="D24" s="51"/>
      <c r="E24" s="40"/>
      <c r="F24" s="50"/>
      <c r="G24" s="51"/>
      <c r="H24" s="40"/>
      <c r="I24" s="48"/>
      <c r="J24" s="49"/>
      <c r="K24" s="11"/>
    </row>
    <row r="25" spans="1:11" ht="48.95" customHeight="1" x14ac:dyDescent="0.25">
      <c r="A25" s="52"/>
      <c r="B25" s="40"/>
      <c r="C25" s="50"/>
      <c r="D25" s="51"/>
      <c r="E25" s="40"/>
      <c r="F25" s="50"/>
      <c r="G25" s="51"/>
      <c r="H25" s="40"/>
      <c r="I25" s="48"/>
      <c r="J25" s="49"/>
      <c r="K25" s="11"/>
    </row>
    <row r="26" spans="1:11" ht="48.95" customHeight="1" x14ac:dyDescent="0.25">
      <c r="A26" s="52"/>
      <c r="B26" s="40"/>
      <c r="C26" s="50"/>
      <c r="D26" s="51"/>
      <c r="E26" s="40"/>
      <c r="F26" s="50"/>
      <c r="G26" s="51"/>
      <c r="H26" s="40"/>
      <c r="I26" s="48"/>
      <c r="J26" s="49"/>
      <c r="K26" s="11"/>
    </row>
    <row r="27" spans="1:11" ht="48.95" customHeight="1" x14ac:dyDescent="0.25">
      <c r="A27" s="52"/>
      <c r="B27" s="40"/>
      <c r="C27" s="50"/>
      <c r="D27" s="51"/>
      <c r="E27" s="40"/>
      <c r="F27" s="50"/>
      <c r="G27" s="51"/>
      <c r="H27" s="40"/>
      <c r="I27" s="48"/>
      <c r="J27" s="49"/>
      <c r="K27" s="11"/>
    </row>
    <row r="28" spans="1:11" ht="48.95" customHeight="1" x14ac:dyDescent="0.25">
      <c r="A28" s="52"/>
      <c r="B28" s="40"/>
      <c r="C28" s="50"/>
      <c r="D28" s="51"/>
      <c r="E28" s="40"/>
      <c r="F28" s="50"/>
      <c r="G28" s="51"/>
      <c r="H28" s="40"/>
      <c r="I28" s="48"/>
      <c r="J28" s="49"/>
      <c r="K28" s="11"/>
    </row>
    <row r="29" spans="1:11" ht="48.95" customHeight="1" x14ac:dyDescent="0.25">
      <c r="A29" s="52"/>
      <c r="B29" s="40"/>
      <c r="C29" s="50"/>
      <c r="D29" s="51"/>
      <c r="E29" s="40"/>
      <c r="F29" s="50"/>
      <c r="G29" s="51"/>
      <c r="H29" s="40"/>
      <c r="I29" s="48"/>
      <c r="J29" s="49"/>
      <c r="K29" s="11"/>
    </row>
    <row r="31" spans="1:11" ht="33" customHeight="1" x14ac:dyDescent="0.25">
      <c r="A31" s="70"/>
      <c r="B31" s="31"/>
      <c r="C31" s="31"/>
      <c r="D31" s="31"/>
      <c r="E31" s="31"/>
      <c r="F31" s="31"/>
      <c r="G31" s="31"/>
      <c r="H31" s="31"/>
      <c r="I31" s="31"/>
      <c r="J31" s="31"/>
    </row>
    <row r="33" spans="1:10" ht="15.95" customHeight="1" x14ac:dyDescent="0.25">
      <c r="A33" s="60" t="s">
        <v>89</v>
      </c>
      <c r="B33" s="31"/>
      <c r="C33" s="31"/>
      <c r="D33" s="31"/>
      <c r="E33" s="31"/>
      <c r="F33" s="31"/>
      <c r="G33" s="31"/>
      <c r="H33" s="31"/>
      <c r="I33" s="31"/>
      <c r="J33" s="31"/>
    </row>
    <row r="34" spans="1:10" ht="15.95" customHeight="1" thickBot="1" x14ac:dyDescent="0.3"/>
    <row r="35" spans="1:10" ht="15.95" customHeight="1" x14ac:dyDescent="0.25">
      <c r="A35" s="8" t="s">
        <v>27</v>
      </c>
      <c r="B35" s="68" t="s">
        <v>90</v>
      </c>
      <c r="C35" s="57"/>
      <c r="D35" s="57"/>
      <c r="E35" s="57"/>
      <c r="F35" s="57"/>
      <c r="G35" s="58"/>
      <c r="H35" s="69" t="s">
        <v>91</v>
      </c>
      <c r="I35" s="57"/>
      <c r="J35" s="64"/>
    </row>
    <row r="36" spans="1:10" ht="48" customHeight="1" x14ac:dyDescent="0.25">
      <c r="A36" s="21" t="s">
        <v>92</v>
      </c>
      <c r="B36" s="62" t="s">
        <v>93</v>
      </c>
      <c r="C36" s="51"/>
      <c r="D36" s="51"/>
      <c r="E36" s="51"/>
      <c r="F36" s="51"/>
      <c r="G36" s="40"/>
      <c r="H36" s="66"/>
      <c r="I36" s="51"/>
      <c r="J36" s="49"/>
    </row>
    <row r="37" spans="1:10" ht="48" customHeight="1" x14ac:dyDescent="0.25">
      <c r="A37" s="21" t="s">
        <v>94</v>
      </c>
      <c r="B37" s="62" t="s">
        <v>95</v>
      </c>
      <c r="C37" s="51"/>
      <c r="D37" s="51"/>
      <c r="E37" s="51"/>
      <c r="F37" s="51"/>
      <c r="G37" s="40"/>
      <c r="H37" s="66" t="s">
        <v>133</v>
      </c>
      <c r="I37" s="51"/>
      <c r="J37" s="49"/>
    </row>
    <row r="38" spans="1:10" ht="48" customHeight="1" x14ac:dyDescent="0.25">
      <c r="A38" s="21" t="s">
        <v>96</v>
      </c>
      <c r="B38" s="62" t="s">
        <v>97</v>
      </c>
      <c r="C38" s="51"/>
      <c r="D38" s="51"/>
      <c r="E38" s="51"/>
      <c r="F38" s="51"/>
      <c r="G38" s="40"/>
      <c r="H38" s="66"/>
      <c r="I38" s="51"/>
      <c r="J38" s="49"/>
    </row>
    <row r="39" spans="1:10" ht="48" customHeight="1" x14ac:dyDescent="0.25">
      <c r="A39" s="21" t="s">
        <v>98</v>
      </c>
      <c r="B39" s="62" t="s">
        <v>99</v>
      </c>
      <c r="C39" s="51"/>
      <c r="D39" s="51"/>
      <c r="E39" s="51"/>
      <c r="F39" s="51"/>
      <c r="G39" s="40"/>
      <c r="H39" s="66"/>
      <c r="I39" s="51"/>
      <c r="J39" s="49"/>
    </row>
    <row r="40" spans="1:10" ht="48" customHeight="1" x14ac:dyDescent="0.25">
      <c r="A40" s="22">
        <v>5</v>
      </c>
      <c r="B40" s="67" t="s">
        <v>134</v>
      </c>
      <c r="C40" s="51"/>
      <c r="D40" s="51"/>
      <c r="E40" s="51"/>
      <c r="F40" s="51"/>
      <c r="G40" s="40"/>
      <c r="H40" s="66" t="s">
        <v>133</v>
      </c>
      <c r="I40" s="51"/>
      <c r="J40" s="49"/>
    </row>
    <row r="41" spans="1:10" ht="48" customHeight="1" x14ac:dyDescent="0.25">
      <c r="A41" s="22">
        <v>6</v>
      </c>
      <c r="B41" s="67" t="s">
        <v>135</v>
      </c>
      <c r="C41" s="51"/>
      <c r="D41" s="51"/>
      <c r="E41" s="51"/>
      <c r="F41" s="51"/>
      <c r="G41" s="40"/>
      <c r="H41" s="66" t="s">
        <v>133</v>
      </c>
      <c r="I41" s="51"/>
      <c r="J41" s="49"/>
    </row>
    <row r="42" spans="1:10" ht="48" customHeight="1" x14ac:dyDescent="0.25">
      <c r="A42" s="22">
        <v>7</v>
      </c>
      <c r="B42" s="67" t="s">
        <v>136</v>
      </c>
      <c r="C42" s="51"/>
      <c r="D42" s="51"/>
      <c r="E42" s="51"/>
      <c r="F42" s="51"/>
      <c r="G42" s="40"/>
      <c r="H42" s="66" t="s">
        <v>133</v>
      </c>
      <c r="I42" s="51"/>
      <c r="J42" s="49"/>
    </row>
    <row r="43" spans="1:10" ht="48" customHeight="1" x14ac:dyDescent="0.25">
      <c r="A43" s="22">
        <v>8</v>
      </c>
      <c r="B43" s="67" t="s">
        <v>137</v>
      </c>
      <c r="C43" s="51"/>
      <c r="D43" s="51"/>
      <c r="E43" s="51"/>
      <c r="F43" s="51"/>
      <c r="G43" s="40"/>
      <c r="H43" s="66" t="s">
        <v>133</v>
      </c>
      <c r="I43" s="51"/>
      <c r="J43" s="49"/>
    </row>
    <row r="44" spans="1:10" ht="48" customHeight="1" x14ac:dyDescent="0.25">
      <c r="A44" s="22"/>
      <c r="B44" s="67"/>
      <c r="C44" s="51"/>
      <c r="D44" s="51"/>
      <c r="E44" s="51"/>
      <c r="F44" s="51"/>
      <c r="G44" s="40"/>
      <c r="H44" s="66"/>
      <c r="I44" s="51"/>
      <c r="J44" s="49"/>
    </row>
    <row r="45" spans="1:10" ht="48" customHeight="1" x14ac:dyDescent="0.25">
      <c r="A45" s="22"/>
      <c r="B45" s="67"/>
      <c r="C45" s="51"/>
      <c r="D45" s="51"/>
      <c r="E45" s="51"/>
      <c r="F45" s="51"/>
      <c r="G45" s="40"/>
      <c r="H45" s="66"/>
      <c r="I45" s="51"/>
      <c r="J45" s="49"/>
    </row>
    <row r="46" spans="1:10" ht="48.95" customHeight="1" thickBot="1" x14ac:dyDescent="0.3">
      <c r="A46" s="23"/>
      <c r="B46" s="71"/>
      <c r="C46" s="54"/>
      <c r="D46" s="54"/>
      <c r="E46" s="54"/>
      <c r="F46" s="54"/>
      <c r="G46" s="55"/>
      <c r="H46" s="72"/>
      <c r="I46" s="73"/>
      <c r="J46" s="74"/>
    </row>
    <row r="48" spans="1:10" ht="102" customHeight="1" x14ac:dyDescent="0.25">
      <c r="A48" s="70" t="s">
        <v>100</v>
      </c>
      <c r="B48" s="31"/>
      <c r="C48" s="31"/>
      <c r="D48" s="31"/>
      <c r="E48" s="31"/>
      <c r="F48" s="31"/>
      <c r="G48" s="31"/>
      <c r="H48" s="31"/>
      <c r="I48" s="31"/>
      <c r="J48" s="31"/>
    </row>
    <row r="51" spans="1:10" x14ac:dyDescent="0.25">
      <c r="A51" s="75" t="s">
        <v>101</v>
      </c>
      <c r="B51" s="31"/>
      <c r="C51" s="31"/>
      <c r="D51" s="31"/>
      <c r="E51" s="61" t="s">
        <v>132</v>
      </c>
      <c r="F51" s="31"/>
      <c r="G51" s="31"/>
      <c r="H51" s="31"/>
      <c r="I51" s="31"/>
      <c r="J51" s="31"/>
    </row>
    <row r="53" spans="1:10" x14ac:dyDescent="0.25">
      <c r="A53" s="75" t="s">
        <v>102</v>
      </c>
      <c r="B53" s="31"/>
      <c r="C53" s="31"/>
      <c r="D53" s="31"/>
      <c r="E53" s="61" t="s">
        <v>128</v>
      </c>
      <c r="F53" s="31"/>
      <c r="G53" s="31"/>
      <c r="H53" s="31"/>
      <c r="I53" s="31"/>
      <c r="J53" s="31"/>
    </row>
    <row r="100" spans="1:1" ht="15.75" x14ac:dyDescent="0.25">
      <c r="A100" t="s">
        <v>103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2025-05-29T08:00:38Z</dcterms:modified>
</cp:coreProperties>
</file>