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Formedics 4 13 25\"/>
    </mc:Choice>
  </mc:AlternateContent>
  <xr:revisionPtr revIDLastSave="0" documentId="13_ncr:1_{9DDDB1D0-9D93-4CE7-8BF1-85A4A82ED2D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7" i="1" l="1"/>
  <c r="F81" i="1"/>
  <c r="F96" i="1" s="1"/>
  <c r="F97" i="1" s="1"/>
  <c r="F98" i="1" s="1"/>
  <c r="G74" i="1"/>
  <c r="F59" i="1"/>
  <c r="F73" i="1" s="1"/>
  <c r="F74" i="1" s="1"/>
  <c r="F75" i="1" s="1"/>
  <c r="G51" i="1"/>
  <c r="F39" i="1"/>
  <c r="F50" i="1" s="1"/>
  <c r="F51" i="1" s="1"/>
  <c r="F52" i="1" s="1"/>
  <c r="G21" i="1"/>
  <c r="G50" i="1" l="1"/>
  <c r="G73" i="1"/>
  <c r="G96" i="1"/>
</calcChain>
</file>

<file path=xl/sharedStrings.xml><?xml version="1.0" encoding="utf-8"?>
<sst xmlns="http://schemas.openxmlformats.org/spreadsheetml/2006/main" count="290" uniqueCount="181">
  <si>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</si>
  <si>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</si>
  <si>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</si>
  <si>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</si>
  <si>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</si>
  <si>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</si>
  <si>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</si>
  <si>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</si>
  <si>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</si>
  <si>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</si>
  <si>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</si>
  <si>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</si>
  <si>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</si>
  <si>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</si>
  <si>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</si>
  <si>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</si>
  <si>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</si>
  <si>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</si>
  <si>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</si>
  <si>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</si>
  <si>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</si>
  <si>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</si>
  <si>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</si>
  <si>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</si>
  <si>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</si>
  <si>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</si>
  <si>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</si>
  <si>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</si>
  <si>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</si>
  <si>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</si>
  <si>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</si>
  <si>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</si>
  <si>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</si>
  <si>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</si>
  <si>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</si>
  <si>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</si>
  <si>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</si>
  <si>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</si>
  <si>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</si>
  <si>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</si>
  <si>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</si>
  <si>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4. DALIS</t>
  </si>
  <si>
    <t>VIELA DIAGNOSTIKAI 0,035 300CM.</t>
  </si>
  <si>
    <t>4.</t>
  </si>
  <si>
    <t>Viela diagnostikai 0,035 300cm.</t>
  </si>
  <si>
    <t>4.1.</t>
  </si>
  <si>
    <t>4.1.1.</t>
  </si>
  <si>
    <t>Dviejų dalių kontrukcija</t>
  </si>
  <si>
    <t>4.1.2.</t>
  </si>
  <si>
    <t>Vidinė dalis pagaminta iš nerūdijančio plieno</t>
  </si>
  <si>
    <t>4.1.3.</t>
  </si>
  <si>
    <t>Išorinė dalis spiralinė padengta teflonu – gero slidumo</t>
  </si>
  <si>
    <t>4.1.4.</t>
  </si>
  <si>
    <t>0,021”; 0,025“; 0,032”; 0,035”; 0,038”- diametrų</t>
  </si>
  <si>
    <t>4.1.5.</t>
  </si>
  <si>
    <t>J formos, tiesios</t>
  </si>
  <si>
    <t>4.1.6.</t>
  </si>
  <si>
    <t>J radiusai 1,5-15 mm</t>
  </si>
  <si>
    <t>4.1.7.</t>
  </si>
  <si>
    <t>J formos galą galima ištiesinti pirštais</t>
  </si>
  <si>
    <t>4.1.8.</t>
  </si>
  <si>
    <t>Lankstus distalinis galiuko ilgis: 7, 10 cm</t>
  </si>
  <si>
    <t>4.1.9.</t>
  </si>
  <si>
    <t>Įvairaus stangrumo</t>
  </si>
  <si>
    <t>4.1.10.</t>
  </si>
  <si>
    <t>Ilgių: 50-300 cm</t>
  </si>
  <si>
    <t>13. DALIS</t>
  </si>
  <si>
    <t xml:space="preserve">KORONARINIS IR „PERIFERIJOS“ PAKLITAKSELIO BALIONAS  </t>
  </si>
  <si>
    <t>13.</t>
  </si>
  <si>
    <t xml:space="preserve">koronarinis ir „periferijos“ paklitakselio balionas  </t>
  </si>
  <si>
    <t>13.1.</t>
  </si>
  <si>
    <t>13.1.1.</t>
  </si>
  <si>
    <t>balionas padengtas vaistu 360’ laipsnių kampu;</t>
  </si>
  <si>
    <t>13.1.2.</t>
  </si>
  <si>
    <t xml:space="preserve">kad apsaugoti vaistą nuo mechaninių pažeidimų jis padengtas komzitu: apsauginis gelis, vaisto nešėjas ir vaisto (paklitakselio) bazė; </t>
  </si>
  <si>
    <t>13.1.3.</t>
  </si>
  <si>
    <t>įvedant balioną prarandama ne daugiau 5 % vaisto;</t>
  </si>
  <si>
    <t>13.1.4.</t>
  </si>
  <si>
    <t>nereikalinga stenozės predilatacija;</t>
  </si>
  <si>
    <t>13.1.5.</t>
  </si>
  <si>
    <t>Suderinamas su 0,014 - 0,018 viela</t>
  </si>
  <si>
    <t>13.1.6.</t>
  </si>
  <si>
    <t>Suderinamas su 4F introdiuseriu</t>
  </si>
  <si>
    <t>13.1.7.</t>
  </si>
  <si>
    <t>vaisto dozavimas po baliono panaudojimo: po 1 val. – ~250 μmol/l, po 7 parų - ~70 μmol/l, po 30 parų 5-10 μmol/l;</t>
  </si>
  <si>
    <t>13.1.8.</t>
  </si>
  <si>
    <t>vaistas atsiskiria jau esant 6 atm slėgiui;</t>
  </si>
  <si>
    <t>13.1.9.</t>
  </si>
  <si>
    <t>baliono galiukas ne storesnis, nei 0,017'';</t>
  </si>
  <si>
    <t>13.1.10.</t>
  </si>
  <si>
    <t>balionas - 3 sluoksnių Pebax medžiagos;</t>
  </si>
  <si>
    <t>13.1.11.</t>
  </si>
  <si>
    <t>kateteris ne trumpesnis, nei 135 cm;</t>
  </si>
  <si>
    <t>13.1.12.</t>
  </si>
  <si>
    <t>kateterio balionėlio ilgiai: 10-250 mm,.</t>
  </si>
  <si>
    <t>13.1.13.</t>
  </si>
  <si>
    <t xml:space="preserve"> diametrai: 1,5-8mm</t>
  </si>
  <si>
    <t>25. DALIS</t>
  </si>
  <si>
    <t>IMPLANTUOJAMASIS MIEGO ARTERIJOS STENTAS EMBOLIJOS PREVENCIJAI SU MIRCO MESH TINKLELIU</t>
  </si>
  <si>
    <t>25.</t>
  </si>
  <si>
    <t>Implantuojamasis miego arterijos stentas embolijos prevencijai su mirco mesh tinkleliu</t>
  </si>
  <si>
    <t>25.1.</t>
  </si>
  <si>
    <t>25.1.1.</t>
  </si>
  <si>
    <t>Medžiaga: nitinolas.</t>
  </si>
  <si>
    <t>25.1.2.</t>
  </si>
  <si>
    <t>Stento struktūra: atvirų ląstelių stentas, atviras stentas.</t>
  </si>
  <si>
    <t>25.1.3.</t>
  </si>
  <si>
    <t>Stento ląstelės storis 240 µm.</t>
  </si>
  <si>
    <t>25.1.4.</t>
  </si>
  <si>
    <t>Stento danga: polietileno – tereftalato (PET) „Micro Mesh“ tinklelis.</t>
  </si>
  <si>
    <t>25.1.5.</t>
  </si>
  <si>
    <t>6F RX įvedimo sistema.</t>
  </si>
  <si>
    <t>25.1.6.</t>
  </si>
  <si>
    <t>Sistemos darbinis ilgis – ne mažesnis nei 135 cm.</t>
  </si>
  <si>
    <t>25.1.7.</t>
  </si>
  <si>
    <t>Sistema suderinama su: 6 F introdiuseriu,</t>
  </si>
  <si>
    <t>25.1.8.</t>
  </si>
  <si>
    <t xml:space="preserve"> 0,014” pagrindine viela.</t>
  </si>
  <si>
    <t>25.1.9.</t>
  </si>
  <si>
    <t>Stento ilgis: 20 mm, 30 mm, 40 mm, 60 mm.</t>
  </si>
  <si>
    <t>25.1.10.</t>
  </si>
  <si>
    <t>Stento skersmuo: 6 mm, 7 mm, 8 mm, 9 mm, 10 mm.</t>
  </si>
  <si>
    <t>25.1.11.</t>
  </si>
  <si>
    <t>„Micro Mesh“ PET tinklelio matmenys:</t>
  </si>
  <si>
    <t>25.1.12.</t>
  </si>
  <si>
    <t>PET tinklelio tankis ne didesnis kaip 20 µm.</t>
  </si>
  <si>
    <t>25.1.13.</t>
  </si>
  <si>
    <t>Atviro stento PET tinklelio akutės dydis ne didesnis nei 150 µm–180 µm.</t>
  </si>
  <si>
    <t>25.1.14.</t>
  </si>
  <si>
    <t>Ne mažiau kaip 4 žymenys.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</si>
  <si>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</si>
  <si>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</si>
  <si>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</si>
  <si>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</si>
  <si>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</si>
  <si>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</si>
  <si>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</si>
  <si>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</si>
  <si>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</si>
  <si>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</si>
  <si>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</si>
  <si>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</si>
  <si>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</si>
  <si>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</si>
  <si>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</si>
  <si>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</si>
  <si>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</si>
  <si>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</si>
  <si>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</si>
  <si>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</si>
  <si>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</si>
  <si>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</si>
  <si>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</si>
  <si>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Gamintojas - SCW. Modeliai:
180 cm, J tip, 0,035", SOFT, PTFE, steel - 42.01.10251;
260 cm, J tip, 0,035", SOFT, PTFE, steel - 42.01.10245;
260 cm, straight  tip, 0,035", PTFE, steel - 42.01.10010</t>
  </si>
  <si>
    <t>7 psl faile "4 pd SCW catalog IR IC"</t>
  </si>
  <si>
    <t>Gamintojas - AR Baltic Medical, modelis Elutax, kodai visi prasideda "Elutax..."</t>
  </si>
  <si>
    <t xml:space="preserve"> diametrai: 1,5-14mm</t>
  </si>
  <si>
    <t>4 psl "13 pd Elutax catalog "</t>
  </si>
  <si>
    <t>9 psl "4 psl "13 pd Elutax catalog "</t>
  </si>
  <si>
    <t xml:space="preserve">9 + 10 psl "4 psl "13 pd Elutax catalog " </t>
  </si>
  <si>
    <t>10 psl "13 pd Elutax catalog "</t>
  </si>
  <si>
    <t>25 pd InspireMD CGuard_Brosiura, 1 psl.</t>
  </si>
  <si>
    <t>InspireMD (Izraelis)
CGUARD stentas
Visi kodai prasidedantys CRX…</t>
  </si>
  <si>
    <t>25 pd InspireMD CGuard_Brosiura, 2 psl.</t>
  </si>
  <si>
    <t>FOR-0404</t>
  </si>
  <si>
    <t>Vilnius</t>
  </si>
  <si>
    <t>UAB "Formedics"</t>
  </si>
  <si>
    <t>Senosios Pilaitės kl. 1, 06229 Vilnius</t>
  </si>
  <si>
    <t>LT100001278310</t>
  </si>
  <si>
    <t>LT37 7044 0600 0167 0742, AB SEB bankas, b.k. 70440</t>
  </si>
  <si>
    <t>Ema Dalikaitė-Savickė</t>
  </si>
  <si>
    <t>ema@formedics.lt, +37060147239</t>
  </si>
  <si>
    <t>Direktorius Eimantas Baltušis</t>
  </si>
  <si>
    <t>netaikoma</t>
  </si>
  <si>
    <t>Valdyba. Valdybos nariai: Darijus Jasas, Alina Lisauskienė, Vytautas Pranulis</t>
  </si>
  <si>
    <t>Teisininkė</t>
  </si>
  <si>
    <t>Ne</t>
  </si>
  <si>
    <t>CE ir susijusi informacija</t>
  </si>
  <si>
    <t>Įgaliojimas Dalikaitei-Savickei FOR-2024-08-12</t>
  </si>
  <si>
    <t>Tiekėjo deklaracijos. Nr 8 ir 9, Deklaracija dėl žaliųjų pirkimų</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</si>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</sst>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8"/>
  <sheetViews>
    <sheetView tabSelected="1" topLeftCell="A73" zoomScale="70" zoomScaleNormal="70" workbookViewId="0">
      <selection activeCell="A100" sqref="A100:XFD861"/>
    </sheetView>
  </sheetViews>
  <sheetFormatPr defaultColWidth="10.75" defaultRowHeight="15" x14ac:dyDescent="0.25"/>
  <cols>
    <col min="1" max="1" width="9.25" style="1" customWidth="1"/>
    <col min="2" max="2" width="55.25" style="1" customWidth="1"/>
    <col min="3" max="3" width="1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v>45751</v>
      </c>
    </row>
    <row r="9" spans="1:6" x14ac:dyDescent="0.25">
      <c r="A9" s="4" t="s">
        <v>5</v>
      </c>
      <c r="B9" s="14" t="s">
        <v>164</v>
      </c>
    </row>
    <row r="10" spans="1:6" x14ac:dyDescent="0.25">
      <c r="A10" s="4" t="s">
        <v>6</v>
      </c>
      <c r="B10" s="14" t="s">
        <v>165</v>
      </c>
    </row>
    <row r="12" spans="1:6" ht="15.75" x14ac:dyDescent="0.25">
      <c r="A12" s="38" t="s">
        <v>7</v>
      </c>
      <c r="B12" s="39"/>
      <c r="C12" s="32" t="s">
        <v>166</v>
      </c>
      <c r="D12" s="33"/>
      <c r="E12" s="33"/>
      <c r="F12" s="34"/>
    </row>
    <row r="13" spans="1:6" ht="16.149999999999999" customHeight="1" x14ac:dyDescent="0.25">
      <c r="A13" s="44" t="s">
        <v>8</v>
      </c>
      <c r="B13" s="36"/>
      <c r="C13" s="32">
        <v>124980311</v>
      </c>
      <c r="D13" s="33"/>
      <c r="E13" s="33"/>
      <c r="F13" s="34"/>
    </row>
    <row r="14" spans="1:6" ht="16.149999999999999" customHeight="1" x14ac:dyDescent="0.25">
      <c r="A14" s="44" t="s">
        <v>9</v>
      </c>
      <c r="B14" s="36"/>
      <c r="C14" s="32" t="s">
        <v>167</v>
      </c>
      <c r="D14" s="33"/>
      <c r="E14" s="33"/>
      <c r="F14" s="34"/>
    </row>
    <row r="15" spans="1:6" ht="16.149999999999999" customHeight="1" x14ac:dyDescent="0.25">
      <c r="A15" s="38" t="s">
        <v>10</v>
      </c>
      <c r="B15" s="39"/>
      <c r="C15" s="32" t="s">
        <v>168</v>
      </c>
      <c r="D15" s="33"/>
      <c r="E15" s="33"/>
      <c r="F15" s="34"/>
    </row>
    <row r="16" spans="1:6" ht="63" customHeight="1" x14ac:dyDescent="0.25">
      <c r="A16" s="35" t="s">
        <v>11</v>
      </c>
      <c r="B16" s="36"/>
      <c r="C16" s="32" t="s">
        <v>169</v>
      </c>
      <c r="D16" s="33"/>
      <c r="E16" s="33"/>
      <c r="F16" s="34"/>
    </row>
    <row r="17" spans="1:7" ht="16.149999999999999" customHeight="1" x14ac:dyDescent="0.25">
      <c r="A17" s="38" t="s">
        <v>12</v>
      </c>
      <c r="B17" s="39"/>
      <c r="C17" s="32" t="s">
        <v>170</v>
      </c>
      <c r="D17" s="33"/>
      <c r="E17" s="33"/>
      <c r="F17" s="34"/>
    </row>
    <row r="18" spans="1:7" ht="16.149999999999999" customHeight="1" x14ac:dyDescent="0.25">
      <c r="A18" s="38" t="s">
        <v>13</v>
      </c>
      <c r="B18" s="39"/>
      <c r="C18" s="32" t="s">
        <v>171</v>
      </c>
      <c r="D18" s="33"/>
      <c r="E18" s="33"/>
      <c r="F18" s="34"/>
    </row>
    <row r="19" spans="1:7" ht="48" customHeight="1" x14ac:dyDescent="0.25">
      <c r="A19" s="38" t="s">
        <v>14</v>
      </c>
      <c r="B19" s="39"/>
      <c r="C19" s="32" t="s">
        <v>172</v>
      </c>
      <c r="D19" s="33"/>
      <c r="E19" s="33"/>
      <c r="F19" s="34"/>
    </row>
    <row r="20" spans="1:7" ht="55.15" customHeight="1" x14ac:dyDescent="0.25">
      <c r="A20" s="38" t="s">
        <v>15</v>
      </c>
      <c r="B20" s="39"/>
      <c r="C20" s="32" t="s">
        <v>173</v>
      </c>
      <c r="D20" s="33"/>
      <c r="E20" s="33"/>
      <c r="F20" s="34"/>
    </row>
    <row r="21" spans="1:7" ht="70.900000000000006" customHeight="1" x14ac:dyDescent="0.25">
      <c r="A21" s="41" t="s">
        <v>16</v>
      </c>
      <c r="B21" s="42"/>
      <c r="C21" s="45" t="s">
        <v>174</v>
      </c>
      <c r="D21" s="46"/>
      <c r="E21" s="46"/>
      <c r="F21" s="46"/>
      <c r="G21" s="15" t="str">
        <f>IF((SUMPRODUCT(--(C21=""))&gt;0), "Privaloma užpildyti, kai taikomi pašalinimo pagrindai", "")</f>
        <v/>
      </c>
    </row>
    <row r="22" spans="1:7" ht="18" customHeight="1" x14ac:dyDescent="0.25">
      <c r="A22" s="5"/>
      <c r="B22" s="5"/>
      <c r="C22" s="6"/>
      <c r="D22" s="6"/>
      <c r="E22" s="6"/>
      <c r="F22" s="6"/>
    </row>
    <row r="23" spans="1:7" x14ac:dyDescent="0.25">
      <c r="A23" s="37"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1.9" customHeight="1" x14ac:dyDescent="0.25">
      <c r="A28" s="43" t="s">
        <v>22</v>
      </c>
      <c r="B28" s="31"/>
      <c r="C28" s="31"/>
      <c r="D28" s="31"/>
      <c r="E28" s="31"/>
      <c r="F28" s="31"/>
    </row>
    <row r="29" spans="1:7" x14ac:dyDescent="0.25">
      <c r="A29" s="31" t="s">
        <v>23</v>
      </c>
      <c r="B29" s="31"/>
      <c r="C29" s="31"/>
      <c r="D29" s="31"/>
      <c r="E29" s="31"/>
      <c r="F29" s="31"/>
    </row>
    <row r="30" spans="1:7" ht="38.65" customHeight="1" x14ac:dyDescent="0.25">
      <c r="A30" s="40" t="s">
        <v>24</v>
      </c>
      <c r="B30" s="40"/>
      <c r="C30" s="40"/>
      <c r="D30" s="28"/>
    </row>
    <row r="31" spans="1:7" x14ac:dyDescent="0.25">
      <c r="A31" s="15" t="s">
        <v>25</v>
      </c>
    </row>
    <row r="34" spans="1:9" x14ac:dyDescent="0.25">
      <c r="A34" s="13" t="s">
        <v>41</v>
      </c>
      <c r="B34" s="13" t="s">
        <v>42</v>
      </c>
    </row>
    <row r="36" spans="1:9" x14ac:dyDescent="0.25">
      <c r="A36" s="13" t="s">
        <v>26</v>
      </c>
    </row>
    <row r="37" spans="1:9" s="12" customFormat="1" ht="45" x14ac:dyDescent="0.25">
      <c r="A37" s="25" t="s">
        <v>27</v>
      </c>
      <c r="B37" s="25" t="s">
        <v>28</v>
      </c>
      <c r="C37" s="25" t="s">
        <v>29</v>
      </c>
      <c r="D37" s="25" t="s">
        <v>30</v>
      </c>
      <c r="E37" s="25" t="s">
        <v>31</v>
      </c>
      <c r="F37" s="25" t="s">
        <v>32</v>
      </c>
      <c r="G37" s="25" t="s">
        <v>33</v>
      </c>
      <c r="H37" s="25" t="s">
        <v>34</v>
      </c>
      <c r="I37" s="25" t="s">
        <v>35</v>
      </c>
    </row>
    <row r="38" spans="1:9" x14ac:dyDescent="0.25">
      <c r="A38" s="16" t="s">
        <v>43</v>
      </c>
      <c r="B38" s="25" t="s">
        <v>44</v>
      </c>
      <c r="C38" s="17"/>
      <c r="D38" s="17"/>
      <c r="E38" s="17"/>
      <c r="F38" s="17"/>
      <c r="G38" s="17"/>
      <c r="H38" s="17"/>
      <c r="I38" s="17"/>
    </row>
    <row r="39" spans="1:9" ht="36.4" customHeight="1" x14ac:dyDescent="0.25">
      <c r="A39" s="17" t="s">
        <v>45</v>
      </c>
      <c r="B39" s="27" t="s">
        <v>44</v>
      </c>
      <c r="C39" s="17">
        <v>750</v>
      </c>
      <c r="D39" s="17" t="s">
        <v>40</v>
      </c>
      <c r="E39" s="18">
        <v>3.78</v>
      </c>
      <c r="F39" s="17">
        <f>IF(ISBLANK(E39),"", PRODUCT(C39,E39))</f>
        <v>2835</v>
      </c>
      <c r="G39" s="29" t="s">
        <v>153</v>
      </c>
      <c r="H39" s="17"/>
      <c r="I39" s="17"/>
    </row>
    <row r="40" spans="1:9" ht="40.9" customHeight="1" x14ac:dyDescent="0.25">
      <c r="A40" s="17" t="s">
        <v>46</v>
      </c>
      <c r="B40" s="27" t="s">
        <v>47</v>
      </c>
      <c r="C40" s="17"/>
      <c r="D40" s="17"/>
      <c r="E40" s="17"/>
      <c r="F40" s="17"/>
      <c r="G40" s="17"/>
      <c r="H40" s="29" t="s">
        <v>47</v>
      </c>
      <c r="I40" s="29" t="s">
        <v>154</v>
      </c>
    </row>
    <row r="41" spans="1:9" ht="34.15" customHeight="1" x14ac:dyDescent="0.25">
      <c r="A41" s="17" t="s">
        <v>48</v>
      </c>
      <c r="B41" s="27" t="s">
        <v>49</v>
      </c>
      <c r="C41" s="17"/>
      <c r="D41" s="17"/>
      <c r="E41" s="17"/>
      <c r="F41" s="17"/>
      <c r="G41" s="17"/>
      <c r="H41" s="29" t="s">
        <v>49</v>
      </c>
      <c r="I41" s="29" t="s">
        <v>154</v>
      </c>
    </row>
    <row r="42" spans="1:9" ht="46.15" customHeight="1" x14ac:dyDescent="0.25">
      <c r="A42" s="17" t="s">
        <v>50</v>
      </c>
      <c r="B42" s="27" t="s">
        <v>51</v>
      </c>
      <c r="C42" s="17"/>
      <c r="D42" s="17"/>
      <c r="E42" s="17"/>
      <c r="F42" s="17"/>
      <c r="G42" s="17"/>
      <c r="H42" s="29" t="s">
        <v>51</v>
      </c>
      <c r="I42" s="29" t="s">
        <v>154</v>
      </c>
    </row>
    <row r="43" spans="1:9" ht="34.15" customHeight="1" x14ac:dyDescent="0.25">
      <c r="A43" s="17" t="s">
        <v>52</v>
      </c>
      <c r="B43" s="27" t="s">
        <v>53</v>
      </c>
      <c r="C43" s="17"/>
      <c r="D43" s="17"/>
      <c r="E43" s="17"/>
      <c r="F43" s="17"/>
      <c r="G43" s="17"/>
      <c r="H43" s="29" t="s">
        <v>53</v>
      </c>
      <c r="I43" s="29" t="s">
        <v>154</v>
      </c>
    </row>
    <row r="44" spans="1:9" ht="28.9" customHeight="1" x14ac:dyDescent="0.25">
      <c r="A44" s="17" t="s">
        <v>54</v>
      </c>
      <c r="B44" s="27" t="s">
        <v>55</v>
      </c>
      <c r="C44" s="17"/>
      <c r="D44" s="17"/>
      <c r="E44" s="17"/>
      <c r="F44" s="17"/>
      <c r="G44" s="17"/>
      <c r="H44" s="29" t="s">
        <v>55</v>
      </c>
      <c r="I44" s="29" t="s">
        <v>154</v>
      </c>
    </row>
    <row r="45" spans="1:9" ht="33" customHeight="1" x14ac:dyDescent="0.25">
      <c r="A45" s="17" t="s">
        <v>56</v>
      </c>
      <c r="B45" s="27" t="s">
        <v>57</v>
      </c>
      <c r="C45" s="17"/>
      <c r="D45" s="17"/>
      <c r="E45" s="17"/>
      <c r="F45" s="17"/>
      <c r="G45" s="17"/>
      <c r="H45" s="29" t="s">
        <v>57</v>
      </c>
      <c r="I45" s="29" t="s">
        <v>154</v>
      </c>
    </row>
    <row r="46" spans="1:9" ht="45.4" customHeight="1" x14ac:dyDescent="0.25">
      <c r="A46" s="17" t="s">
        <v>58</v>
      </c>
      <c r="B46" s="27" t="s">
        <v>59</v>
      </c>
      <c r="C46" s="17"/>
      <c r="D46" s="17"/>
      <c r="E46" s="17"/>
      <c r="F46" s="17"/>
      <c r="G46" s="17"/>
      <c r="H46" s="29" t="s">
        <v>59</v>
      </c>
      <c r="I46" s="29" t="s">
        <v>154</v>
      </c>
    </row>
    <row r="47" spans="1:9" ht="40.15" customHeight="1" x14ac:dyDescent="0.25">
      <c r="A47" s="17" t="s">
        <v>60</v>
      </c>
      <c r="B47" s="27" t="s">
        <v>61</v>
      </c>
      <c r="C47" s="17"/>
      <c r="D47" s="17"/>
      <c r="E47" s="17"/>
      <c r="F47" s="17"/>
      <c r="G47" s="17"/>
      <c r="H47" s="29" t="s">
        <v>61</v>
      </c>
      <c r="I47" s="29" t="s">
        <v>154</v>
      </c>
    </row>
    <row r="48" spans="1:9" ht="36" customHeight="1" x14ac:dyDescent="0.25">
      <c r="A48" s="17" t="s">
        <v>62</v>
      </c>
      <c r="B48" s="27" t="s">
        <v>63</v>
      </c>
      <c r="C48" s="17"/>
      <c r="D48" s="17"/>
      <c r="E48" s="17"/>
      <c r="F48" s="17"/>
      <c r="G48" s="17"/>
      <c r="H48" s="29" t="s">
        <v>63</v>
      </c>
      <c r="I48" s="29" t="s">
        <v>154</v>
      </c>
    </row>
    <row r="49" spans="1:9" ht="47.65" customHeight="1" x14ac:dyDescent="0.25">
      <c r="A49" s="17" t="s">
        <v>64</v>
      </c>
      <c r="B49" s="27" t="s">
        <v>65</v>
      </c>
      <c r="C49" s="17"/>
      <c r="D49" s="17"/>
      <c r="E49" s="17"/>
      <c r="F49" s="17"/>
      <c r="G49" s="17"/>
      <c r="H49" s="29" t="s">
        <v>65</v>
      </c>
      <c r="I49" s="29" t="s">
        <v>154</v>
      </c>
    </row>
    <row r="50" spans="1:9" x14ac:dyDescent="0.25">
      <c r="E50" s="16" t="s">
        <v>36</v>
      </c>
      <c r="F50" s="16">
        <f>IF((COUNT(C39:C49)&lt;&gt;COUNT(F39:F49)),"", ROUND(SUM(F39:F49),2))</f>
        <v>2835</v>
      </c>
      <c r="G50" s="15" t="str">
        <f>IF((COUNT(C39:C49)&lt;&gt;COUNT(F39:F49)),"Neužpildytos visų objektų kainos", "")</f>
        <v/>
      </c>
    </row>
    <row r="51" spans="1:9" ht="45" x14ac:dyDescent="0.25">
      <c r="C51" s="25" t="s">
        <v>37</v>
      </c>
      <c r="D51" s="19">
        <v>5</v>
      </c>
      <c r="E51" s="16" t="s">
        <v>38</v>
      </c>
      <c r="F51" s="16">
        <f>IF(OR(F50="",D51=""),"", ROUND(PRODUCT(D51,F50)/100,2))</f>
        <v>141.75</v>
      </c>
      <c r="G51" s="15" t="str">
        <f>IF(D51="", "Nurodykite taikomą PVM dydį", "")</f>
        <v/>
      </c>
    </row>
    <row r="52" spans="1:9" x14ac:dyDescent="0.25">
      <c r="E52" s="16" t="s">
        <v>39</v>
      </c>
      <c r="F52" s="16">
        <f>IF(ISBLANK(F51), "", ROUND(SUM(F50:F51),2))</f>
        <v>2976.75</v>
      </c>
    </row>
    <row r="54" spans="1:9" x14ac:dyDescent="0.25">
      <c r="A54" s="13" t="s">
        <v>66</v>
      </c>
      <c r="B54" s="13" t="s">
        <v>67</v>
      </c>
    </row>
    <row r="56" spans="1:9" x14ac:dyDescent="0.25">
      <c r="A56" s="13" t="s">
        <v>26</v>
      </c>
    </row>
    <row r="57" spans="1:9" s="10" customFormat="1" ht="45" x14ac:dyDescent="0.25">
      <c r="A57" s="26" t="s">
        <v>27</v>
      </c>
      <c r="B57" s="26" t="s">
        <v>28</v>
      </c>
      <c r="C57" s="26" t="s">
        <v>29</v>
      </c>
      <c r="D57" s="26" t="s">
        <v>30</v>
      </c>
      <c r="E57" s="26" t="s">
        <v>31</v>
      </c>
      <c r="F57" s="26" t="s">
        <v>32</v>
      </c>
      <c r="G57" s="26" t="s">
        <v>33</v>
      </c>
      <c r="H57" s="26" t="s">
        <v>34</v>
      </c>
      <c r="I57" s="26" t="s">
        <v>35</v>
      </c>
    </row>
    <row r="58" spans="1:9" x14ac:dyDescent="0.25">
      <c r="A58" s="16" t="s">
        <v>68</v>
      </c>
      <c r="B58" s="25" t="s">
        <v>69</v>
      </c>
      <c r="C58" s="17"/>
      <c r="D58" s="17"/>
      <c r="E58" s="17"/>
      <c r="F58" s="17"/>
      <c r="G58" s="17"/>
      <c r="H58" s="17"/>
      <c r="I58" s="17"/>
    </row>
    <row r="59" spans="1:9" ht="28.9" customHeight="1" x14ac:dyDescent="0.25">
      <c r="A59" s="17" t="s">
        <v>70</v>
      </c>
      <c r="B59" s="27" t="s">
        <v>69</v>
      </c>
      <c r="C59" s="17">
        <v>150</v>
      </c>
      <c r="D59" s="17" t="s">
        <v>40</v>
      </c>
      <c r="E59" s="18">
        <v>248</v>
      </c>
      <c r="F59" s="17">
        <f>IF(ISBLANK(E59),"", PRODUCT(C59,E59))</f>
        <v>37200</v>
      </c>
      <c r="G59" s="29" t="s">
        <v>155</v>
      </c>
      <c r="H59" s="17"/>
      <c r="I59" s="17"/>
    </row>
    <row r="60" spans="1:9" ht="31.15" customHeight="1" x14ac:dyDescent="0.25">
      <c r="A60" s="17" t="s">
        <v>71</v>
      </c>
      <c r="B60" s="27" t="s">
        <v>72</v>
      </c>
      <c r="C60" s="17"/>
      <c r="D60" s="17"/>
      <c r="E60" s="17"/>
      <c r="F60" s="17"/>
      <c r="G60" s="17"/>
      <c r="H60" s="29" t="s">
        <v>72</v>
      </c>
      <c r="I60" s="29" t="s">
        <v>157</v>
      </c>
    </row>
    <row r="61" spans="1:9" ht="45" x14ac:dyDescent="0.25">
      <c r="A61" s="17" t="s">
        <v>73</v>
      </c>
      <c r="B61" s="27" t="s">
        <v>74</v>
      </c>
      <c r="C61" s="17"/>
      <c r="D61" s="17"/>
      <c r="E61" s="17"/>
      <c r="F61" s="17"/>
      <c r="G61" s="17"/>
      <c r="H61" s="29" t="s">
        <v>74</v>
      </c>
      <c r="I61" s="29" t="s">
        <v>157</v>
      </c>
    </row>
    <row r="62" spans="1:9" ht="31.9" customHeight="1" x14ac:dyDescent="0.25">
      <c r="A62" s="17" t="s">
        <v>75</v>
      </c>
      <c r="B62" s="27" t="s">
        <v>76</v>
      </c>
      <c r="C62" s="17"/>
      <c r="D62" s="17"/>
      <c r="E62" s="17"/>
      <c r="F62" s="17"/>
      <c r="G62" s="17"/>
      <c r="H62" s="29" t="s">
        <v>76</v>
      </c>
      <c r="I62" s="29" t="s">
        <v>157</v>
      </c>
    </row>
    <row r="63" spans="1:9" ht="30.4" customHeight="1" x14ac:dyDescent="0.25">
      <c r="A63" s="17" t="s">
        <v>77</v>
      </c>
      <c r="B63" s="27" t="s">
        <v>78</v>
      </c>
      <c r="C63" s="17"/>
      <c r="D63" s="17"/>
      <c r="E63" s="17"/>
      <c r="F63" s="17"/>
      <c r="G63" s="17"/>
      <c r="H63" s="29" t="s">
        <v>78</v>
      </c>
      <c r="I63" s="29" t="s">
        <v>158</v>
      </c>
    </row>
    <row r="64" spans="1:9" ht="28.15" customHeight="1" x14ac:dyDescent="0.25">
      <c r="A64" s="17" t="s">
        <v>79</v>
      </c>
      <c r="B64" s="27" t="s">
        <v>80</v>
      </c>
      <c r="C64" s="17"/>
      <c r="D64" s="17"/>
      <c r="E64" s="17"/>
      <c r="F64" s="17"/>
      <c r="G64" s="17"/>
      <c r="H64" s="29" t="s">
        <v>80</v>
      </c>
      <c r="I64" s="29" t="s">
        <v>160</v>
      </c>
    </row>
    <row r="65" spans="1:9" ht="33.4" customHeight="1" x14ac:dyDescent="0.25">
      <c r="A65" s="17" t="s">
        <v>81</v>
      </c>
      <c r="B65" s="27" t="s">
        <v>82</v>
      </c>
      <c r="C65" s="17"/>
      <c r="D65" s="17"/>
      <c r="E65" s="17"/>
      <c r="F65" s="17"/>
      <c r="G65" s="17"/>
      <c r="H65" s="29" t="s">
        <v>82</v>
      </c>
      <c r="I65" s="29" t="s">
        <v>160</v>
      </c>
    </row>
    <row r="66" spans="1:9" ht="45" x14ac:dyDescent="0.25">
      <c r="A66" s="17" t="s">
        <v>83</v>
      </c>
      <c r="B66" s="27" t="s">
        <v>84</v>
      </c>
      <c r="C66" s="17"/>
      <c r="D66" s="17"/>
      <c r="E66" s="17"/>
      <c r="F66" s="17"/>
      <c r="G66" s="17"/>
      <c r="H66" s="29" t="s">
        <v>84</v>
      </c>
      <c r="I66" s="29" t="s">
        <v>157</v>
      </c>
    </row>
    <row r="67" spans="1:9" ht="25.9" customHeight="1" x14ac:dyDescent="0.25">
      <c r="A67" s="17" t="s">
        <v>85</v>
      </c>
      <c r="B67" s="27" t="s">
        <v>86</v>
      </c>
      <c r="C67" s="17"/>
      <c r="D67" s="17"/>
      <c r="E67" s="17"/>
      <c r="F67" s="17"/>
      <c r="G67" s="17"/>
      <c r="H67" s="29" t="s">
        <v>86</v>
      </c>
      <c r="I67" s="29" t="s">
        <v>160</v>
      </c>
    </row>
    <row r="68" spans="1:9" ht="28.9" customHeight="1" x14ac:dyDescent="0.25">
      <c r="A68" s="17" t="s">
        <v>87</v>
      </c>
      <c r="B68" s="27" t="s">
        <v>88</v>
      </c>
      <c r="C68" s="17"/>
      <c r="D68" s="17"/>
      <c r="E68" s="17"/>
      <c r="F68" s="17"/>
      <c r="G68" s="17"/>
      <c r="H68" s="29" t="s">
        <v>88</v>
      </c>
      <c r="I68" s="29" t="s">
        <v>160</v>
      </c>
    </row>
    <row r="69" spans="1:9" ht="29.65" customHeight="1" x14ac:dyDescent="0.25">
      <c r="A69" s="17" t="s">
        <v>89</v>
      </c>
      <c r="B69" s="27" t="s">
        <v>90</v>
      </c>
      <c r="C69" s="17"/>
      <c r="D69" s="17"/>
      <c r="E69" s="17"/>
      <c r="F69" s="17"/>
      <c r="G69" s="17"/>
      <c r="H69" s="29" t="s">
        <v>90</v>
      </c>
      <c r="I69" s="29" t="s">
        <v>159</v>
      </c>
    </row>
    <row r="70" spans="1:9" ht="26.65" customHeight="1" x14ac:dyDescent="0.25">
      <c r="A70" s="17" t="s">
        <v>91</v>
      </c>
      <c r="B70" s="27" t="s">
        <v>92</v>
      </c>
      <c r="C70" s="17"/>
      <c r="D70" s="17"/>
      <c r="E70" s="17"/>
      <c r="F70" s="17"/>
      <c r="G70" s="17"/>
      <c r="H70" s="29" t="s">
        <v>92</v>
      </c>
      <c r="I70" s="29" t="s">
        <v>160</v>
      </c>
    </row>
    <row r="71" spans="1:9" ht="33.4" customHeight="1" x14ac:dyDescent="0.25">
      <c r="A71" s="17" t="s">
        <v>93</v>
      </c>
      <c r="B71" s="27" t="s">
        <v>94</v>
      </c>
      <c r="C71" s="17"/>
      <c r="D71" s="17"/>
      <c r="E71" s="17"/>
      <c r="F71" s="17"/>
      <c r="G71" s="17"/>
      <c r="H71" s="29" t="s">
        <v>94</v>
      </c>
      <c r="I71" s="29" t="s">
        <v>160</v>
      </c>
    </row>
    <row r="72" spans="1:9" ht="28.9" customHeight="1" x14ac:dyDescent="0.25">
      <c r="A72" s="17" t="s">
        <v>95</v>
      </c>
      <c r="B72" s="27" t="s">
        <v>96</v>
      </c>
      <c r="C72" s="17"/>
      <c r="D72" s="17"/>
      <c r="E72" s="17"/>
      <c r="F72" s="17"/>
      <c r="G72" s="17"/>
      <c r="H72" s="29" t="s">
        <v>156</v>
      </c>
      <c r="I72" s="29" t="s">
        <v>159</v>
      </c>
    </row>
    <row r="73" spans="1:9" x14ac:dyDescent="0.25">
      <c r="E73" s="16" t="s">
        <v>36</v>
      </c>
      <c r="F73" s="16">
        <f>IF((COUNT(C59:C72)&lt;&gt;COUNT(F59:F72)),"", ROUND(SUM(F59:F72),2))</f>
        <v>37200</v>
      </c>
      <c r="G73" s="15" t="str">
        <f>IF((COUNT(C59:C72)&lt;&gt;COUNT(F59:F72)),"Neužpildytos visų objektų kainos", "")</f>
        <v/>
      </c>
    </row>
    <row r="74" spans="1:9" ht="45" x14ac:dyDescent="0.25">
      <c r="C74" s="25" t="s">
        <v>37</v>
      </c>
      <c r="D74" s="19">
        <v>5</v>
      </c>
      <c r="E74" s="16" t="s">
        <v>38</v>
      </c>
      <c r="F74" s="16">
        <f>IF(OR(F73="",D74=""),"", ROUND(PRODUCT(D74,F73)/100,2))</f>
        <v>1860</v>
      </c>
      <c r="G74" s="15" t="str">
        <f>IF(D74="", "Nurodykite taikomą PVM dydį", "")</f>
        <v/>
      </c>
    </row>
    <row r="75" spans="1:9" x14ac:dyDescent="0.25">
      <c r="E75" s="16" t="s">
        <v>39</v>
      </c>
      <c r="F75" s="16">
        <f>IF(ISBLANK(F74), "", ROUND(SUM(F73:F74),2))</f>
        <v>39060</v>
      </c>
    </row>
    <row r="76" spans="1:9" x14ac:dyDescent="0.25">
      <c r="A76" s="13" t="s">
        <v>97</v>
      </c>
      <c r="B76" s="13" t="s">
        <v>98</v>
      </c>
    </row>
    <row r="78" spans="1:9" x14ac:dyDescent="0.25">
      <c r="A78" s="13" t="s">
        <v>26</v>
      </c>
    </row>
    <row r="79" spans="1:9" s="10" customFormat="1" ht="45" x14ac:dyDescent="0.25">
      <c r="A79" s="26" t="s">
        <v>27</v>
      </c>
      <c r="B79" s="26" t="s">
        <v>28</v>
      </c>
      <c r="C79" s="26" t="s">
        <v>29</v>
      </c>
      <c r="D79" s="26" t="s">
        <v>30</v>
      </c>
      <c r="E79" s="26" t="s">
        <v>31</v>
      </c>
      <c r="F79" s="26" t="s">
        <v>32</v>
      </c>
      <c r="G79" s="26" t="s">
        <v>33</v>
      </c>
      <c r="H79" s="26" t="s">
        <v>34</v>
      </c>
      <c r="I79" s="26" t="s">
        <v>35</v>
      </c>
    </row>
    <row r="80" spans="1:9" s="12" customFormat="1" ht="30" x14ac:dyDescent="0.25">
      <c r="A80" s="25" t="s">
        <v>99</v>
      </c>
      <c r="B80" s="25" t="s">
        <v>100</v>
      </c>
      <c r="C80" s="27"/>
      <c r="D80" s="27"/>
      <c r="E80" s="27"/>
      <c r="F80" s="27"/>
      <c r="G80" s="27"/>
      <c r="H80" s="27"/>
      <c r="I80" s="27"/>
    </row>
    <row r="81" spans="1:9" ht="33.4" customHeight="1" x14ac:dyDescent="0.25">
      <c r="A81" s="17" t="s">
        <v>101</v>
      </c>
      <c r="B81" s="17" t="s">
        <v>100</v>
      </c>
      <c r="C81" s="17">
        <v>60</v>
      </c>
      <c r="D81" s="17" t="s">
        <v>40</v>
      </c>
      <c r="E81" s="18">
        <v>1040</v>
      </c>
      <c r="F81" s="17">
        <f>IF(ISBLANK(E81),"", PRODUCT(C81,E81))</f>
        <v>62400</v>
      </c>
      <c r="G81" s="29" t="s">
        <v>162</v>
      </c>
      <c r="H81" s="17"/>
      <c r="I81" s="17"/>
    </row>
    <row r="82" spans="1:9" ht="31.15" customHeight="1" x14ac:dyDescent="0.25">
      <c r="A82" s="17" t="s">
        <v>102</v>
      </c>
      <c r="B82" s="17" t="s">
        <v>103</v>
      </c>
      <c r="C82" s="17"/>
      <c r="D82" s="17"/>
      <c r="E82" s="17"/>
      <c r="F82" s="17"/>
      <c r="G82" s="17"/>
      <c r="H82" s="29" t="s">
        <v>103</v>
      </c>
      <c r="I82" s="29" t="s">
        <v>161</v>
      </c>
    </row>
    <row r="83" spans="1:9" ht="31.15" customHeight="1" x14ac:dyDescent="0.25">
      <c r="A83" s="17" t="s">
        <v>104</v>
      </c>
      <c r="B83" s="17" t="s">
        <v>105</v>
      </c>
      <c r="C83" s="17"/>
      <c r="D83" s="17"/>
      <c r="E83" s="17"/>
      <c r="F83" s="17"/>
      <c r="G83" s="17"/>
      <c r="H83" s="29" t="s">
        <v>105</v>
      </c>
      <c r="I83" s="29" t="s">
        <v>163</v>
      </c>
    </row>
    <row r="84" spans="1:9" ht="31.15" customHeight="1" x14ac:dyDescent="0.25">
      <c r="A84" s="17" t="s">
        <v>106</v>
      </c>
      <c r="B84" s="17" t="s">
        <v>107</v>
      </c>
      <c r="C84" s="17"/>
      <c r="D84" s="17"/>
      <c r="E84" s="17"/>
      <c r="F84" s="17"/>
      <c r="G84" s="17"/>
      <c r="H84" s="29" t="s">
        <v>107</v>
      </c>
      <c r="I84" s="29" t="s">
        <v>161</v>
      </c>
    </row>
    <row r="85" spans="1:9" ht="25.9" customHeight="1" x14ac:dyDescent="0.25">
      <c r="A85" s="17" t="s">
        <v>108</v>
      </c>
      <c r="B85" s="17" t="s">
        <v>109</v>
      </c>
      <c r="C85" s="17"/>
      <c r="D85" s="17"/>
      <c r="E85" s="17"/>
      <c r="F85" s="17"/>
      <c r="G85" s="17"/>
      <c r="H85" s="29" t="s">
        <v>109</v>
      </c>
      <c r="I85" s="29" t="s">
        <v>161</v>
      </c>
    </row>
    <row r="86" spans="1:9" ht="29.65" customHeight="1" x14ac:dyDescent="0.25">
      <c r="A86" s="17" t="s">
        <v>110</v>
      </c>
      <c r="B86" s="17" t="s">
        <v>111</v>
      </c>
      <c r="C86" s="17"/>
      <c r="D86" s="17"/>
      <c r="E86" s="17"/>
      <c r="F86" s="17"/>
      <c r="G86" s="17"/>
      <c r="H86" s="29" t="s">
        <v>111</v>
      </c>
      <c r="I86" s="29" t="s">
        <v>161</v>
      </c>
    </row>
    <row r="87" spans="1:9" ht="30" customHeight="1" x14ac:dyDescent="0.25">
      <c r="A87" s="17" t="s">
        <v>112</v>
      </c>
      <c r="B87" s="17" t="s">
        <v>113</v>
      </c>
      <c r="C87" s="17"/>
      <c r="D87" s="17"/>
      <c r="E87" s="17"/>
      <c r="F87" s="17"/>
      <c r="G87" s="17"/>
      <c r="H87" s="29" t="s">
        <v>113</v>
      </c>
      <c r="I87" s="29" t="s">
        <v>161</v>
      </c>
    </row>
    <row r="88" spans="1:9" ht="34.15" customHeight="1" x14ac:dyDescent="0.25">
      <c r="A88" s="17" t="s">
        <v>114</v>
      </c>
      <c r="B88" s="17" t="s">
        <v>115</v>
      </c>
      <c r="C88" s="17"/>
      <c r="D88" s="17"/>
      <c r="E88" s="17"/>
      <c r="F88" s="17"/>
      <c r="G88" s="17"/>
      <c r="H88" s="29" t="s">
        <v>115</v>
      </c>
      <c r="I88" s="29" t="s">
        <v>161</v>
      </c>
    </row>
    <row r="89" spans="1:9" ht="29.65" customHeight="1" x14ac:dyDescent="0.25">
      <c r="A89" s="17" t="s">
        <v>116</v>
      </c>
      <c r="B89" s="17" t="s">
        <v>117</v>
      </c>
      <c r="C89" s="17"/>
      <c r="D89" s="17"/>
      <c r="E89" s="17"/>
      <c r="F89" s="17"/>
      <c r="G89" s="17"/>
      <c r="H89" s="29" t="s">
        <v>117</v>
      </c>
      <c r="I89" s="29" t="s">
        <v>161</v>
      </c>
    </row>
    <row r="90" spans="1:9" ht="28.9" customHeight="1" x14ac:dyDescent="0.25">
      <c r="A90" s="17" t="s">
        <v>118</v>
      </c>
      <c r="B90" s="17" t="s">
        <v>119</v>
      </c>
      <c r="C90" s="17"/>
      <c r="D90" s="17"/>
      <c r="E90" s="17"/>
      <c r="F90" s="17"/>
      <c r="G90" s="17"/>
      <c r="H90" s="29" t="s">
        <v>119</v>
      </c>
      <c r="I90" s="29" t="s">
        <v>161</v>
      </c>
    </row>
    <row r="91" spans="1:9" ht="27" customHeight="1" x14ac:dyDescent="0.25">
      <c r="A91" s="17" t="s">
        <v>120</v>
      </c>
      <c r="B91" s="17" t="s">
        <v>121</v>
      </c>
      <c r="C91" s="17"/>
      <c r="D91" s="17"/>
      <c r="E91" s="17"/>
      <c r="F91" s="17"/>
      <c r="G91" s="17"/>
      <c r="H91" s="29" t="s">
        <v>121</v>
      </c>
      <c r="I91" s="29" t="s">
        <v>161</v>
      </c>
    </row>
    <row r="92" spans="1:9" ht="35.65" customHeight="1" x14ac:dyDescent="0.25">
      <c r="A92" s="17" t="s">
        <v>122</v>
      </c>
      <c r="B92" s="17" t="s">
        <v>123</v>
      </c>
      <c r="C92" s="17"/>
      <c r="D92" s="17"/>
      <c r="E92" s="17"/>
      <c r="F92" s="17"/>
      <c r="G92" s="17"/>
      <c r="H92" s="29" t="s">
        <v>123</v>
      </c>
      <c r="I92" s="29" t="s">
        <v>161</v>
      </c>
    </row>
    <row r="93" spans="1:9" ht="33.4" customHeight="1" x14ac:dyDescent="0.25">
      <c r="A93" s="17" t="s">
        <v>124</v>
      </c>
      <c r="B93" s="17" t="s">
        <v>125</v>
      </c>
      <c r="C93" s="17"/>
      <c r="D93" s="17"/>
      <c r="E93" s="17"/>
      <c r="F93" s="17"/>
      <c r="G93" s="17"/>
      <c r="H93" s="29" t="s">
        <v>125</v>
      </c>
      <c r="I93" s="29" t="s">
        <v>161</v>
      </c>
    </row>
    <row r="94" spans="1:9" ht="41.65" customHeight="1" x14ac:dyDescent="0.25">
      <c r="A94" s="17" t="s">
        <v>126</v>
      </c>
      <c r="B94" s="17" t="s">
        <v>127</v>
      </c>
      <c r="C94" s="17"/>
      <c r="D94" s="17"/>
      <c r="E94" s="17"/>
      <c r="F94" s="17"/>
      <c r="G94" s="17"/>
      <c r="H94" s="29" t="s">
        <v>127</v>
      </c>
      <c r="I94" s="29" t="s">
        <v>161</v>
      </c>
    </row>
    <row r="95" spans="1:9" ht="35.65" customHeight="1" x14ac:dyDescent="0.25">
      <c r="A95" s="17" t="s">
        <v>128</v>
      </c>
      <c r="B95" s="17" t="s">
        <v>129</v>
      </c>
      <c r="C95" s="17"/>
      <c r="D95" s="17"/>
      <c r="E95" s="17"/>
      <c r="F95" s="17"/>
      <c r="G95" s="17"/>
      <c r="H95" s="29" t="s">
        <v>129</v>
      </c>
      <c r="I95" s="29" t="s">
        <v>163</v>
      </c>
    </row>
    <row r="96" spans="1:9" x14ac:dyDescent="0.25">
      <c r="E96" s="16" t="s">
        <v>36</v>
      </c>
      <c r="F96" s="16">
        <f>IF((COUNT(C81:C95)&lt;&gt;COUNT(F81:F95)),"", ROUND(SUM(F81:F95),2))</f>
        <v>62400</v>
      </c>
      <c r="G96" s="15" t="str">
        <f>IF((COUNT(C81:C95)&lt;&gt;COUNT(F81:F95)),"Neužpildytos visų objektų kainos", "")</f>
        <v/>
      </c>
    </row>
    <row r="97" spans="3:7" ht="45" x14ac:dyDescent="0.25">
      <c r="C97" s="25" t="s">
        <v>37</v>
      </c>
      <c r="D97" s="19">
        <v>5</v>
      </c>
      <c r="E97" s="16" t="s">
        <v>38</v>
      </c>
      <c r="F97" s="16">
        <f>IF(OR(F96="",D97=""),"", ROUND(PRODUCT(D97,F96)/100,2))</f>
        <v>3120</v>
      </c>
      <c r="G97" s="15" t="str">
        <f>IF(D97="", "Nurodykite taikomą PVM dydį", "")</f>
        <v/>
      </c>
    </row>
    <row r="98" spans="3:7" x14ac:dyDescent="0.25">
      <c r="E98" s="16" t="s">
        <v>39</v>
      </c>
      <c r="F98" s="16">
        <f>IF(ISBLANK(F97), "", ROUND(SUM(F96:F97),2))</f>
        <v>65520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6" workbookViewId="0">
      <selection activeCell="B43" sqref="B43:G43"/>
    </sheetView>
  </sheetViews>
  <sheetFormatPr defaultColWidth="10.75" defaultRowHeight="15" x14ac:dyDescent="0.25"/>
  <cols>
    <col min="1" max="1" width="13.75" style="1" customWidth="1"/>
    <col min="2" max="2" width="10.75" style="1" customWidth="1"/>
    <col min="3" max="16384" width="10.75" style="1"/>
  </cols>
  <sheetData>
    <row r="2" spans="1:11" x14ac:dyDescent="0.25">
      <c r="A2" s="73" t="s">
        <v>130</v>
      </c>
      <c r="B2" s="31"/>
      <c r="C2" s="31"/>
      <c r="D2" s="31"/>
      <c r="E2" s="31"/>
      <c r="F2" s="31"/>
      <c r="G2" s="31"/>
      <c r="H2" s="31"/>
      <c r="I2" s="31"/>
      <c r="J2" s="31"/>
      <c r="K2" s="31"/>
    </row>
    <row r="3" spans="1:11" x14ac:dyDescent="0.25">
      <c r="A3" s="31"/>
      <c r="B3" s="31"/>
      <c r="C3" s="31"/>
      <c r="D3" s="31"/>
      <c r="E3" s="31"/>
      <c r="F3" s="31"/>
      <c r="G3" s="31"/>
      <c r="H3" s="31"/>
      <c r="I3" s="31"/>
      <c r="J3" s="31"/>
      <c r="K3" s="31"/>
    </row>
    <row r="4" spans="1:11" ht="16.149999999999999" customHeight="1" thickBot="1" x14ac:dyDescent="0.3">
      <c r="A4" s="7"/>
      <c r="B4" s="7"/>
      <c r="C4" s="7"/>
      <c r="D4" s="7"/>
      <c r="E4" s="7"/>
      <c r="F4" s="7"/>
      <c r="G4" s="7"/>
      <c r="H4" s="7"/>
      <c r="I4" s="7"/>
      <c r="J4" s="7"/>
    </row>
    <row r="5" spans="1:11" ht="48" customHeight="1" x14ac:dyDescent="0.25">
      <c r="A5" s="72" t="s">
        <v>131</v>
      </c>
      <c r="B5" s="64"/>
      <c r="C5" s="74" t="s">
        <v>132</v>
      </c>
      <c r="D5" s="63"/>
      <c r="E5" s="64"/>
      <c r="F5" s="74" t="s">
        <v>133</v>
      </c>
      <c r="G5" s="63"/>
      <c r="H5" s="64"/>
      <c r="I5" s="74" t="s">
        <v>134</v>
      </c>
      <c r="J5" s="64"/>
      <c r="K5" s="9" t="s">
        <v>135</v>
      </c>
    </row>
    <row r="6" spans="1:11" ht="49.15" customHeight="1" x14ac:dyDescent="0.25">
      <c r="A6" s="51"/>
      <c r="B6" s="39"/>
      <c r="C6" s="47"/>
      <c r="D6" s="48"/>
      <c r="E6" s="39"/>
      <c r="F6" s="47"/>
      <c r="G6" s="48"/>
      <c r="H6" s="39"/>
      <c r="I6" s="47"/>
      <c r="J6" s="39"/>
      <c r="K6" s="20"/>
    </row>
    <row r="7" spans="1:11" ht="49.15" customHeight="1" x14ac:dyDescent="0.25">
      <c r="A7" s="51"/>
      <c r="B7" s="39"/>
      <c r="C7" s="47"/>
      <c r="D7" s="48"/>
      <c r="E7" s="39"/>
      <c r="F7" s="47"/>
      <c r="G7" s="48"/>
      <c r="H7" s="39"/>
      <c r="I7" s="47"/>
      <c r="J7" s="39"/>
      <c r="K7" s="20"/>
    </row>
    <row r="8" spans="1:11" ht="49.15" customHeight="1" x14ac:dyDescent="0.25">
      <c r="A8" s="51"/>
      <c r="B8" s="39"/>
      <c r="C8" s="47"/>
      <c r="D8" s="48"/>
      <c r="E8" s="39"/>
      <c r="F8" s="47"/>
      <c r="G8" s="48"/>
      <c r="H8" s="39"/>
      <c r="I8" s="47"/>
      <c r="J8" s="39"/>
      <c r="K8" s="20"/>
    </row>
    <row r="9" spans="1:11" ht="49.15" customHeight="1" x14ac:dyDescent="0.25">
      <c r="A9" s="51"/>
      <c r="B9" s="39"/>
      <c r="C9" s="47"/>
      <c r="D9" s="48"/>
      <c r="E9" s="39"/>
      <c r="F9" s="47"/>
      <c r="G9" s="48"/>
      <c r="H9" s="39"/>
      <c r="I9" s="47"/>
      <c r="J9" s="39"/>
      <c r="K9" s="20"/>
    </row>
    <row r="10" spans="1:11" ht="49.15" customHeight="1" x14ac:dyDescent="0.25">
      <c r="A10" s="51"/>
      <c r="B10" s="39"/>
      <c r="C10" s="47"/>
      <c r="D10" s="48"/>
      <c r="E10" s="39"/>
      <c r="F10" s="47"/>
      <c r="G10" s="48"/>
      <c r="H10" s="39"/>
      <c r="I10" s="47"/>
      <c r="J10" s="39"/>
      <c r="K10" s="20"/>
    </row>
    <row r="11" spans="1:11" ht="49.15" customHeight="1" x14ac:dyDescent="0.25">
      <c r="A11" s="51"/>
      <c r="B11" s="39"/>
      <c r="C11" s="47"/>
      <c r="D11" s="48"/>
      <c r="E11" s="39"/>
      <c r="F11" s="47"/>
      <c r="G11" s="48"/>
      <c r="H11" s="39"/>
      <c r="I11" s="47"/>
      <c r="J11" s="39"/>
      <c r="K11" s="20"/>
    </row>
    <row r="12" spans="1:11" ht="49.15" customHeight="1" x14ac:dyDescent="0.25">
      <c r="A12" s="51"/>
      <c r="B12" s="39"/>
      <c r="C12" s="47"/>
      <c r="D12" s="48"/>
      <c r="E12" s="39"/>
      <c r="F12" s="47"/>
      <c r="G12" s="48"/>
      <c r="H12" s="39"/>
      <c r="I12" s="47"/>
      <c r="J12" s="39"/>
      <c r="K12" s="20"/>
    </row>
    <row r="13" spans="1:11" ht="49.15" customHeight="1" x14ac:dyDescent="0.25">
      <c r="A13" s="51"/>
      <c r="B13" s="39"/>
      <c r="C13" s="47"/>
      <c r="D13" s="48"/>
      <c r="E13" s="39"/>
      <c r="F13" s="47"/>
      <c r="G13" s="48"/>
      <c r="H13" s="39"/>
      <c r="I13" s="47"/>
      <c r="J13" s="39"/>
      <c r="K13" s="20"/>
    </row>
    <row r="14" spans="1:11" ht="49.15" customHeight="1" x14ac:dyDescent="0.25">
      <c r="A14" s="51"/>
      <c r="B14" s="39"/>
      <c r="C14" s="47"/>
      <c r="D14" s="48"/>
      <c r="E14" s="39"/>
      <c r="F14" s="47"/>
      <c r="G14" s="48"/>
      <c r="H14" s="39"/>
      <c r="I14" s="47"/>
      <c r="J14" s="39"/>
      <c r="K14" s="20"/>
    </row>
    <row r="15" spans="1:11" ht="48" customHeight="1" thickBot="1" x14ac:dyDescent="0.3">
      <c r="A15" s="59"/>
      <c r="B15" s="54"/>
      <c r="C15" s="52"/>
      <c r="D15" s="53"/>
      <c r="E15" s="54"/>
      <c r="F15" s="52"/>
      <c r="G15" s="53"/>
      <c r="H15" s="54"/>
      <c r="I15" s="52"/>
      <c r="J15" s="54"/>
      <c r="K15" s="21"/>
    </row>
    <row r="16" spans="1:11" ht="19.149999999999999" customHeight="1" x14ac:dyDescent="0.25">
      <c r="A16" s="10"/>
      <c r="B16" s="10"/>
      <c r="C16" s="10"/>
      <c r="D16" s="10"/>
      <c r="E16" s="10"/>
      <c r="F16" s="10"/>
      <c r="G16" s="10"/>
      <c r="H16" s="10"/>
      <c r="I16" s="10"/>
      <c r="J16" s="10"/>
      <c r="K16" s="11"/>
    </row>
    <row r="17" spans="1:11" ht="49.15" customHeight="1" x14ac:dyDescent="0.25">
      <c r="A17" s="76" t="s">
        <v>136</v>
      </c>
      <c r="B17" s="31"/>
      <c r="C17" s="31"/>
      <c r="D17" s="31"/>
      <c r="E17" s="31"/>
      <c r="F17" s="31"/>
      <c r="G17" s="31"/>
      <c r="H17" s="31"/>
      <c r="I17" s="31"/>
      <c r="J17" s="31"/>
      <c r="K17" s="31"/>
    </row>
    <row r="18" spans="1:11" ht="16.149999999999999" customHeight="1" thickBot="1" x14ac:dyDescent="0.3">
      <c r="A18" s="10"/>
      <c r="B18" s="10"/>
      <c r="C18" s="10"/>
      <c r="D18" s="10"/>
      <c r="E18" s="10"/>
      <c r="F18" s="10"/>
      <c r="G18" s="10"/>
      <c r="H18" s="10"/>
      <c r="I18" s="10"/>
      <c r="J18" s="10"/>
      <c r="K18" s="11"/>
    </row>
    <row r="19" spans="1:11" ht="49.15" customHeight="1" x14ac:dyDescent="0.25">
      <c r="A19" s="72" t="s">
        <v>28</v>
      </c>
      <c r="B19" s="64"/>
      <c r="C19" s="74" t="s">
        <v>132</v>
      </c>
      <c r="D19" s="63"/>
      <c r="E19" s="64"/>
      <c r="F19" s="74" t="s">
        <v>137</v>
      </c>
      <c r="G19" s="63"/>
      <c r="H19" s="64"/>
      <c r="I19" s="57" t="s">
        <v>134</v>
      </c>
      <c r="J19" s="58"/>
      <c r="K19" s="11"/>
    </row>
    <row r="20" spans="1:11" ht="49.15" customHeight="1" x14ac:dyDescent="0.25">
      <c r="A20" s="51"/>
      <c r="B20" s="39"/>
      <c r="C20" s="47"/>
      <c r="D20" s="48"/>
      <c r="E20" s="39"/>
      <c r="F20" s="47"/>
      <c r="G20" s="48"/>
      <c r="H20" s="39"/>
      <c r="I20" s="49"/>
      <c r="J20" s="50"/>
      <c r="K20" s="11"/>
    </row>
    <row r="21" spans="1:11" ht="49.15" customHeight="1" x14ac:dyDescent="0.25">
      <c r="A21" s="51"/>
      <c r="B21" s="39"/>
      <c r="C21" s="47"/>
      <c r="D21" s="48"/>
      <c r="E21" s="39"/>
      <c r="F21" s="47"/>
      <c r="G21" s="48"/>
      <c r="H21" s="39"/>
      <c r="I21" s="49"/>
      <c r="J21" s="50"/>
      <c r="K21" s="11"/>
    </row>
    <row r="22" spans="1:11" ht="49.15" customHeight="1" x14ac:dyDescent="0.25">
      <c r="A22" s="51"/>
      <c r="B22" s="39"/>
      <c r="C22" s="47"/>
      <c r="D22" s="48"/>
      <c r="E22" s="39"/>
      <c r="F22" s="47"/>
      <c r="G22" s="48"/>
      <c r="H22" s="39"/>
      <c r="I22" s="49"/>
      <c r="J22" s="50"/>
      <c r="K22" s="11"/>
    </row>
    <row r="23" spans="1:11" ht="49.15" customHeight="1" x14ac:dyDescent="0.25">
      <c r="A23" s="51"/>
      <c r="B23" s="39"/>
      <c r="C23" s="47"/>
      <c r="D23" s="48"/>
      <c r="E23" s="39"/>
      <c r="F23" s="47"/>
      <c r="G23" s="48"/>
      <c r="H23" s="39"/>
      <c r="I23" s="49"/>
      <c r="J23" s="50"/>
      <c r="K23" s="11"/>
    </row>
    <row r="24" spans="1:11" ht="49.15" customHeight="1" x14ac:dyDescent="0.25">
      <c r="A24" s="51"/>
      <c r="B24" s="39"/>
      <c r="C24" s="47"/>
      <c r="D24" s="48"/>
      <c r="E24" s="39"/>
      <c r="F24" s="47"/>
      <c r="G24" s="48"/>
      <c r="H24" s="39"/>
      <c r="I24" s="49"/>
      <c r="J24" s="50"/>
      <c r="K24" s="11"/>
    </row>
    <row r="25" spans="1:11" ht="49.15" customHeight="1" x14ac:dyDescent="0.25">
      <c r="A25" s="51"/>
      <c r="B25" s="39"/>
      <c r="C25" s="47"/>
      <c r="D25" s="48"/>
      <c r="E25" s="39"/>
      <c r="F25" s="47"/>
      <c r="G25" s="48"/>
      <c r="H25" s="39"/>
      <c r="I25" s="49"/>
      <c r="J25" s="50"/>
      <c r="K25" s="11"/>
    </row>
    <row r="26" spans="1:11" ht="49.15" customHeight="1" x14ac:dyDescent="0.25">
      <c r="A26" s="51"/>
      <c r="B26" s="39"/>
      <c r="C26" s="47"/>
      <c r="D26" s="48"/>
      <c r="E26" s="39"/>
      <c r="F26" s="47"/>
      <c r="G26" s="48"/>
      <c r="H26" s="39"/>
      <c r="I26" s="49"/>
      <c r="J26" s="50"/>
      <c r="K26" s="11"/>
    </row>
    <row r="27" spans="1:11" ht="49.15" customHeight="1" x14ac:dyDescent="0.25">
      <c r="A27" s="51"/>
      <c r="B27" s="39"/>
      <c r="C27" s="47"/>
      <c r="D27" s="48"/>
      <c r="E27" s="39"/>
      <c r="F27" s="47"/>
      <c r="G27" s="48"/>
      <c r="H27" s="39"/>
      <c r="I27" s="49"/>
      <c r="J27" s="50"/>
      <c r="K27" s="11"/>
    </row>
    <row r="28" spans="1:11" ht="49.15" customHeight="1" x14ac:dyDescent="0.25">
      <c r="A28" s="51"/>
      <c r="B28" s="39"/>
      <c r="C28" s="47"/>
      <c r="D28" s="48"/>
      <c r="E28" s="39"/>
      <c r="F28" s="47"/>
      <c r="G28" s="48"/>
      <c r="H28" s="39"/>
      <c r="I28" s="49"/>
      <c r="J28" s="50"/>
      <c r="K28" s="11"/>
    </row>
    <row r="29" spans="1:11" ht="49.15" customHeight="1" x14ac:dyDescent="0.25">
      <c r="A29" s="51"/>
      <c r="B29" s="39"/>
      <c r="C29" s="47"/>
      <c r="D29" s="48"/>
      <c r="E29" s="39"/>
      <c r="F29" s="47"/>
      <c r="G29" s="48"/>
      <c r="H29" s="39"/>
      <c r="I29" s="49"/>
      <c r="J29" s="50"/>
      <c r="K29" s="11"/>
    </row>
    <row r="31" spans="1:11" ht="33" customHeight="1" x14ac:dyDescent="0.25">
      <c r="A31" s="66"/>
      <c r="B31" s="31"/>
      <c r="C31" s="31"/>
      <c r="D31" s="31"/>
      <c r="E31" s="31"/>
      <c r="F31" s="31"/>
      <c r="G31" s="31"/>
      <c r="H31" s="31"/>
      <c r="I31" s="31"/>
      <c r="J31" s="31"/>
    </row>
    <row r="33" spans="1:10" ht="16.149999999999999" customHeight="1" x14ac:dyDescent="0.25">
      <c r="A33" s="75" t="s">
        <v>138</v>
      </c>
      <c r="B33" s="31"/>
      <c r="C33" s="31"/>
      <c r="D33" s="31"/>
      <c r="E33" s="31"/>
      <c r="F33" s="31"/>
      <c r="G33" s="31"/>
      <c r="H33" s="31"/>
      <c r="I33" s="31"/>
      <c r="J33" s="31"/>
    </row>
    <row r="34" spans="1:10" ht="16.149999999999999" customHeight="1" thickBot="1" x14ac:dyDescent="0.3"/>
    <row r="35" spans="1:10" ht="16.149999999999999" customHeight="1" x14ac:dyDescent="0.25">
      <c r="A35" s="8" t="s">
        <v>27</v>
      </c>
      <c r="B35" s="62" t="s">
        <v>139</v>
      </c>
      <c r="C35" s="63"/>
      <c r="D35" s="63"/>
      <c r="E35" s="63"/>
      <c r="F35" s="63"/>
      <c r="G35" s="64"/>
      <c r="H35" s="65" t="s">
        <v>140</v>
      </c>
      <c r="I35" s="63"/>
      <c r="J35" s="58"/>
    </row>
    <row r="36" spans="1:10" ht="48" customHeight="1" x14ac:dyDescent="0.25">
      <c r="A36" s="22" t="s">
        <v>141</v>
      </c>
      <c r="B36" s="56" t="s">
        <v>142</v>
      </c>
      <c r="C36" s="48"/>
      <c r="D36" s="48"/>
      <c r="E36" s="48"/>
      <c r="F36" s="48"/>
      <c r="G36" s="39"/>
      <c r="H36" s="60" t="s">
        <v>173</v>
      </c>
      <c r="I36" s="48"/>
      <c r="J36" s="50"/>
    </row>
    <row r="37" spans="1:10" ht="48" customHeight="1" x14ac:dyDescent="0.25">
      <c r="A37" s="22" t="s">
        <v>143</v>
      </c>
      <c r="B37" s="56" t="s">
        <v>144</v>
      </c>
      <c r="C37" s="48"/>
      <c r="D37" s="48"/>
      <c r="E37" s="48"/>
      <c r="F37" s="48"/>
      <c r="G37" s="39"/>
      <c r="H37" s="60" t="s">
        <v>176</v>
      </c>
      <c r="I37" s="48"/>
      <c r="J37" s="50"/>
    </row>
    <row r="38" spans="1:10" ht="48" customHeight="1" x14ac:dyDescent="0.25">
      <c r="A38" s="22" t="s">
        <v>145</v>
      </c>
      <c r="B38" s="56" t="s">
        <v>146</v>
      </c>
      <c r="C38" s="48"/>
      <c r="D38" s="48"/>
      <c r="E38" s="48"/>
      <c r="F38" s="48"/>
      <c r="G38" s="39"/>
      <c r="H38" s="60" t="s">
        <v>173</v>
      </c>
      <c r="I38" s="48"/>
      <c r="J38" s="50"/>
    </row>
    <row r="39" spans="1:10" ht="48" customHeight="1" x14ac:dyDescent="0.25">
      <c r="A39" s="22" t="s">
        <v>147</v>
      </c>
      <c r="B39" s="56" t="s">
        <v>148</v>
      </c>
      <c r="C39" s="48"/>
      <c r="D39" s="48"/>
      <c r="E39" s="48"/>
      <c r="F39" s="48"/>
      <c r="G39" s="39"/>
      <c r="H39" s="60" t="s">
        <v>176</v>
      </c>
      <c r="I39" s="48"/>
      <c r="J39" s="50"/>
    </row>
    <row r="40" spans="1:10" ht="48" customHeight="1" x14ac:dyDescent="0.25">
      <c r="A40" s="23">
        <v>5</v>
      </c>
      <c r="B40" s="61" t="s">
        <v>177</v>
      </c>
      <c r="C40" s="48"/>
      <c r="D40" s="48"/>
      <c r="E40" s="48"/>
      <c r="F40" s="48"/>
      <c r="G40" s="39"/>
      <c r="H40" s="60" t="s">
        <v>180</v>
      </c>
      <c r="I40" s="48"/>
      <c r="J40" s="50"/>
    </row>
    <row r="41" spans="1:10" ht="48" customHeight="1" x14ac:dyDescent="0.25">
      <c r="A41" s="23">
        <v>6</v>
      </c>
      <c r="B41" s="61" t="s">
        <v>179</v>
      </c>
      <c r="C41" s="48"/>
      <c r="D41" s="48"/>
      <c r="E41" s="48"/>
      <c r="F41" s="48"/>
      <c r="G41" s="39"/>
      <c r="H41" s="60" t="s">
        <v>180</v>
      </c>
      <c r="I41" s="48"/>
      <c r="J41" s="50"/>
    </row>
    <row r="42" spans="1:10" ht="48" customHeight="1" x14ac:dyDescent="0.25">
      <c r="A42" s="23">
        <v>7</v>
      </c>
      <c r="B42" s="61" t="s">
        <v>178</v>
      </c>
      <c r="C42" s="48"/>
      <c r="D42" s="48"/>
      <c r="E42" s="48"/>
      <c r="F42" s="48"/>
      <c r="G42" s="39"/>
      <c r="H42" s="60" t="s">
        <v>180</v>
      </c>
      <c r="I42" s="48"/>
      <c r="J42" s="50"/>
    </row>
    <row r="43" spans="1:10" ht="48" customHeight="1" x14ac:dyDescent="0.25">
      <c r="A43" s="23"/>
      <c r="B43" s="61"/>
      <c r="C43" s="48"/>
      <c r="D43" s="48"/>
      <c r="E43" s="48"/>
      <c r="F43" s="48"/>
      <c r="G43" s="39"/>
      <c r="H43" s="60"/>
      <c r="I43" s="48"/>
      <c r="J43" s="50"/>
    </row>
    <row r="44" spans="1:10" ht="48" customHeight="1" x14ac:dyDescent="0.25">
      <c r="A44" s="23"/>
      <c r="B44" s="61"/>
      <c r="C44" s="48"/>
      <c r="D44" s="48"/>
      <c r="E44" s="48"/>
      <c r="F44" s="48"/>
      <c r="G44" s="39"/>
      <c r="H44" s="60"/>
      <c r="I44" s="48"/>
      <c r="J44" s="50"/>
    </row>
    <row r="45" spans="1:10" ht="48" customHeight="1" x14ac:dyDescent="0.25">
      <c r="A45" s="23"/>
      <c r="B45" s="61"/>
      <c r="C45" s="48"/>
      <c r="D45" s="48"/>
      <c r="E45" s="48"/>
      <c r="F45" s="48"/>
      <c r="G45" s="39"/>
      <c r="H45" s="60"/>
      <c r="I45" s="48"/>
      <c r="J45" s="50"/>
    </row>
    <row r="46" spans="1:10" ht="49.15" customHeight="1" thickBot="1" x14ac:dyDescent="0.3">
      <c r="A46" s="24"/>
      <c r="B46" s="67"/>
      <c r="C46" s="53"/>
      <c r="D46" s="53"/>
      <c r="E46" s="53"/>
      <c r="F46" s="53"/>
      <c r="G46" s="54"/>
      <c r="H46" s="68"/>
      <c r="I46" s="69"/>
      <c r="J46" s="70"/>
    </row>
    <row r="48" spans="1:10" ht="102" customHeight="1" x14ac:dyDescent="0.25">
      <c r="A48" s="66" t="s">
        <v>149</v>
      </c>
      <c r="B48" s="31"/>
      <c r="C48" s="31"/>
      <c r="D48" s="31"/>
      <c r="E48" s="31"/>
      <c r="F48" s="31"/>
      <c r="G48" s="31"/>
      <c r="H48" s="31"/>
      <c r="I48" s="31"/>
      <c r="J48" s="31"/>
    </row>
    <row r="51" spans="1:10" x14ac:dyDescent="0.25">
      <c r="A51" s="71" t="s">
        <v>150</v>
      </c>
      <c r="B51" s="31"/>
      <c r="C51" s="31"/>
      <c r="D51" s="31"/>
      <c r="E51" s="55" t="s">
        <v>175</v>
      </c>
      <c r="F51" s="31"/>
      <c r="G51" s="31"/>
      <c r="H51" s="31"/>
      <c r="I51" s="31"/>
      <c r="J51" s="31"/>
    </row>
    <row r="53" spans="1:10" x14ac:dyDescent="0.25">
      <c r="A53" s="71" t="s">
        <v>151</v>
      </c>
      <c r="B53" s="31"/>
      <c r="C53" s="31"/>
      <c r="D53" s="31"/>
      <c r="E53" s="55" t="s">
        <v>170</v>
      </c>
      <c r="F53" s="31"/>
      <c r="G53" s="31"/>
      <c r="H53" s="31"/>
      <c r="I53" s="31"/>
      <c r="J53" s="31"/>
    </row>
    <row r="100" spans="1:1" ht="15.75" x14ac:dyDescent="0.25">
      <c r="A100" t="s">
        <v>152</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9" ma:contentTypeDescription="Kurkite naują dokumentą." ma:contentTypeScope="" ma:versionID="4acbf87770d42c098372846d69d67d2d">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2ebb245fe560946ac5e9ec49684627a2"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Props1.xml><?xml version="1.0" encoding="utf-8"?>
<ds:datastoreItem xmlns:ds="http://schemas.openxmlformats.org/officeDocument/2006/customXml" ds:itemID="{623B72BD-03E2-4589-A24A-04EABE9D78E6}">
  <ds:schemaRefs>
    <ds:schemaRef ds:uri="http://schemas.microsoft.com/sharepoint/v3/contenttype/forms"/>
  </ds:schemaRefs>
</ds:datastoreItem>
</file>

<file path=customXml/itemProps2.xml><?xml version="1.0" encoding="utf-8"?>
<ds:datastoreItem xmlns:ds="http://schemas.openxmlformats.org/officeDocument/2006/customXml" ds:itemID="{090F37AD-B5FA-4D0A-A9B0-8AAC3597C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115C49-12A9-4F0B-8510-1885CA5C0149}">
  <ds:schemaRefs>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f333e39f-fcba-4210-b53b-a001afe1f638"/>
    <ds:schemaRef ds:uri="a511c05a-1ba1-4532-8ab5-d3c84efe76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2025-05-29T07:54:31Z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