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1. ATVIRI  TARPTAUTINIAI konkursai\Elektrofiziologinės priemonės 2510\Pasiūlymai\"/>
    </mc:Choice>
  </mc:AlternateContent>
  <xr:revisionPtr revIDLastSave="0" documentId="8_{066265DA-C6B5-4DE8-94E4-6A3511838C9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9" i="1" l="1"/>
  <c r="F975" i="1"/>
  <c r="G978" i="1" s="1"/>
  <c r="G965" i="1"/>
  <c r="F961" i="1"/>
  <c r="G964" i="1" s="1"/>
  <c r="G951" i="1"/>
  <c r="F947" i="1"/>
  <c r="G950" i="1" s="1"/>
  <c r="G937" i="1"/>
  <c r="F933" i="1"/>
  <c r="G936" i="1" s="1"/>
  <c r="G923" i="1"/>
  <c r="F910" i="1"/>
  <c r="G922" i="1" s="1"/>
  <c r="G900" i="1"/>
  <c r="F896" i="1"/>
  <c r="G899" i="1" s="1"/>
  <c r="G886" i="1"/>
  <c r="F882" i="1"/>
  <c r="G885" i="1" s="1"/>
  <c r="G872" i="1"/>
  <c r="F868" i="1"/>
  <c r="G871" i="1" s="1"/>
  <c r="G858" i="1"/>
  <c r="F854" i="1"/>
  <c r="G857" i="1" s="1"/>
  <c r="G844" i="1"/>
  <c r="F831" i="1"/>
  <c r="G843" i="1" s="1"/>
  <c r="G821" i="1"/>
  <c r="F817" i="1"/>
  <c r="G820" i="1" s="1"/>
  <c r="G807" i="1"/>
  <c r="F803" i="1"/>
  <c r="G806" i="1" s="1"/>
  <c r="G793" i="1"/>
  <c r="F789" i="1"/>
  <c r="G792" i="1" s="1"/>
  <c r="G779" i="1"/>
  <c r="F775" i="1"/>
  <c r="G778" i="1" s="1"/>
  <c r="G765" i="1"/>
  <c r="F761" i="1"/>
  <c r="G764" i="1" s="1"/>
  <c r="G751" i="1"/>
  <c r="F747" i="1"/>
  <c r="G750" i="1" s="1"/>
  <c r="G737" i="1"/>
  <c r="F733" i="1"/>
  <c r="G736" i="1" s="1"/>
  <c r="G723" i="1"/>
  <c r="F719" i="1"/>
  <c r="G722" i="1" s="1"/>
  <c r="G709" i="1"/>
  <c r="F705" i="1"/>
  <c r="G708" i="1" s="1"/>
  <c r="G695" i="1"/>
  <c r="F691" i="1"/>
  <c r="G694" i="1" s="1"/>
  <c r="G681" i="1"/>
  <c r="F677" i="1"/>
  <c r="G680" i="1" s="1"/>
  <c r="G667" i="1"/>
  <c r="F663" i="1"/>
  <c r="G666" i="1" s="1"/>
  <c r="G653" i="1"/>
  <c r="F649" i="1"/>
  <c r="G652" i="1" s="1"/>
  <c r="G639" i="1"/>
  <c r="F635" i="1"/>
  <c r="G638" i="1" s="1"/>
  <c r="G625" i="1"/>
  <c r="F621" i="1"/>
  <c r="G624" i="1" s="1"/>
  <c r="G611" i="1"/>
  <c r="F607" i="1"/>
  <c r="G610" i="1" s="1"/>
  <c r="G597" i="1"/>
  <c r="F593" i="1"/>
  <c r="G596" i="1" s="1"/>
  <c r="G583" i="1"/>
  <c r="F579" i="1"/>
  <c r="G582" i="1" s="1"/>
  <c r="G569" i="1"/>
  <c r="F565" i="1"/>
  <c r="G568" i="1" s="1"/>
  <c r="G555" i="1"/>
  <c r="F550" i="1"/>
  <c r="G554" i="1" s="1"/>
  <c r="G540" i="1"/>
  <c r="F536" i="1"/>
  <c r="G539" i="1" s="1"/>
  <c r="G526" i="1"/>
  <c r="F520" i="1"/>
  <c r="G525" i="1" s="1"/>
  <c r="G510" i="1"/>
  <c r="F478" i="1"/>
  <c r="G509" i="1" s="1"/>
  <c r="G468" i="1"/>
  <c r="F458" i="1"/>
  <c r="G467" i="1" s="1"/>
  <c r="G448" i="1"/>
  <c r="F423" i="1"/>
  <c r="G447" i="1" s="1"/>
  <c r="G413" i="1"/>
  <c r="F403" i="1"/>
  <c r="G412" i="1" s="1"/>
  <c r="G393" i="1"/>
  <c r="F370" i="1"/>
  <c r="G392" i="1" s="1"/>
  <c r="G360" i="1"/>
  <c r="F328" i="1"/>
  <c r="G359" i="1" s="1"/>
  <c r="G318" i="1"/>
  <c r="F283" i="1"/>
  <c r="G317" i="1" s="1"/>
  <c r="G273" i="1"/>
  <c r="F243" i="1"/>
  <c r="G272" i="1" s="1"/>
  <c r="G233" i="1"/>
  <c r="F207" i="1"/>
  <c r="G232" i="1" s="1"/>
  <c r="G197" i="1"/>
  <c r="F173" i="1"/>
  <c r="G196" i="1" s="1"/>
  <c r="G163" i="1"/>
  <c r="F137" i="1"/>
  <c r="G162" i="1" s="1"/>
  <c r="G127" i="1"/>
  <c r="F103" i="1"/>
  <c r="G126" i="1" s="1"/>
  <c r="G93" i="1"/>
  <c r="F73" i="1"/>
  <c r="G92" i="1" s="1"/>
  <c r="G63" i="1"/>
  <c r="F37" i="1"/>
  <c r="G62" i="1" s="1"/>
  <c r="G21" i="1"/>
  <c r="F62" i="1" l="1"/>
  <c r="F63" i="1" s="1"/>
  <c r="F64" i="1" s="1"/>
  <c r="F126" i="1"/>
  <c r="F127" i="1" s="1"/>
  <c r="F128" i="1" s="1"/>
  <c r="F162" i="1"/>
  <c r="F163" i="1" s="1"/>
  <c r="F164" i="1" s="1"/>
  <c r="F196" i="1"/>
  <c r="F197" i="1" s="1"/>
  <c r="F198" i="1" s="1"/>
  <c r="F232" i="1"/>
  <c r="F233" i="1" s="1"/>
  <c r="F234" i="1" s="1"/>
  <c r="F272" i="1"/>
  <c r="F273" i="1" s="1"/>
  <c r="F274" i="1" s="1"/>
  <c r="F317" i="1"/>
  <c r="F318" i="1" s="1"/>
  <c r="F319" i="1" s="1"/>
  <c r="F359" i="1"/>
  <c r="F360" i="1" s="1"/>
  <c r="F361" i="1" s="1"/>
  <c r="F392" i="1"/>
  <c r="F393" i="1" s="1"/>
  <c r="F394" i="1" s="1"/>
  <c r="F412" i="1"/>
  <c r="F413" i="1" s="1"/>
  <c r="F414" i="1" s="1"/>
  <c r="F447" i="1"/>
  <c r="F448" i="1" s="1"/>
  <c r="F449" i="1" s="1"/>
  <c r="F467" i="1"/>
  <c r="F468" i="1" s="1"/>
  <c r="F469" i="1" s="1"/>
  <c r="F509" i="1"/>
  <c r="F510" i="1" s="1"/>
  <c r="F511" i="1" s="1"/>
  <c r="F525" i="1"/>
  <c r="F526" i="1" s="1"/>
  <c r="F527" i="1" s="1"/>
  <c r="F539" i="1"/>
  <c r="F540" i="1" s="1"/>
  <c r="F541" i="1" s="1"/>
  <c r="F554" i="1"/>
  <c r="F555" i="1" s="1"/>
  <c r="F556" i="1" s="1"/>
  <c r="F568" i="1"/>
  <c r="F569" i="1" s="1"/>
  <c r="F570" i="1" s="1"/>
  <c r="F582" i="1"/>
  <c r="F583" i="1" s="1"/>
  <c r="F584" i="1" s="1"/>
  <c r="F596" i="1"/>
  <c r="F597" i="1" s="1"/>
  <c r="F598" i="1" s="1"/>
  <c r="F610" i="1"/>
  <c r="F611" i="1" s="1"/>
  <c r="F612" i="1" s="1"/>
  <c r="F624" i="1"/>
  <c r="F625" i="1" s="1"/>
  <c r="F626" i="1" s="1"/>
  <c r="F638" i="1"/>
  <c r="F639" i="1" s="1"/>
  <c r="F640" i="1" s="1"/>
  <c r="F652" i="1"/>
  <c r="F653" i="1" s="1"/>
  <c r="F654" i="1" s="1"/>
  <c r="F666" i="1"/>
  <c r="F667" i="1" s="1"/>
  <c r="F668" i="1" s="1"/>
  <c r="F680" i="1"/>
  <c r="F681" i="1" s="1"/>
  <c r="F682" i="1" s="1"/>
  <c r="F694" i="1"/>
  <c r="F695" i="1" s="1"/>
  <c r="F696" i="1" s="1"/>
  <c r="F708" i="1"/>
  <c r="F709" i="1" s="1"/>
  <c r="F710" i="1" s="1"/>
  <c r="F722" i="1"/>
  <c r="F723" i="1" s="1"/>
  <c r="F724" i="1" s="1"/>
  <c r="F736" i="1"/>
  <c r="F737" i="1" s="1"/>
  <c r="F738" i="1" s="1"/>
  <c r="F750" i="1"/>
  <c r="F751" i="1" s="1"/>
  <c r="F752" i="1" s="1"/>
  <c r="F764" i="1"/>
  <c r="F765" i="1" s="1"/>
  <c r="F766" i="1" s="1"/>
  <c r="F778" i="1"/>
  <c r="F779" i="1" s="1"/>
  <c r="F780" i="1" s="1"/>
  <c r="F792" i="1"/>
  <c r="F793" i="1" s="1"/>
  <c r="F794" i="1" s="1"/>
  <c r="F806" i="1"/>
  <c r="F807" i="1" s="1"/>
  <c r="F808" i="1" s="1"/>
  <c r="F820" i="1"/>
  <c r="F821" i="1" s="1"/>
  <c r="F822" i="1" s="1"/>
  <c r="F843" i="1"/>
  <c r="F844" i="1" s="1"/>
  <c r="F845" i="1" s="1"/>
  <c r="F857" i="1"/>
  <c r="F858" i="1" s="1"/>
  <c r="F859" i="1" s="1"/>
  <c r="F871" i="1"/>
  <c r="F872" i="1" s="1"/>
  <c r="F873" i="1" s="1"/>
  <c r="F885" i="1"/>
  <c r="F886" i="1" s="1"/>
  <c r="F887" i="1" s="1"/>
  <c r="F899" i="1"/>
  <c r="F900" i="1" s="1"/>
  <c r="F901" i="1" s="1"/>
  <c r="F922" i="1"/>
  <c r="F923" i="1" s="1"/>
  <c r="F924" i="1" s="1"/>
  <c r="F936" i="1"/>
  <c r="F937" i="1" s="1"/>
  <c r="F938" i="1" s="1"/>
  <c r="F950" i="1"/>
  <c r="F951" i="1" s="1"/>
  <c r="F952" i="1" s="1"/>
  <c r="F964" i="1"/>
  <c r="F965" i="1" s="1"/>
  <c r="F966" i="1" s="1"/>
  <c r="F978" i="1"/>
  <c r="F979" i="1" s="1"/>
  <c r="F980" i="1" s="1"/>
  <c r="F92" i="1"/>
  <c r="F93" i="1" s="1"/>
  <c r="F94" i="1" s="1"/>
</calcChain>
</file>

<file path=xl/sharedStrings.xml><?xml version="1.0" encoding="utf-8"?>
<sst xmlns="http://schemas.openxmlformats.org/spreadsheetml/2006/main" count="2322" uniqueCount="1200">
  <si>
    <t>PIRKIMO SĄLYGŲ PRIEDAS "PASIŪLYMO FORMA"</t>
  </si>
  <si>
    <t>ELEKTROFIZIOLOGINĖS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</si>
  <si>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</si>
  <si>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</si>
  <si>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</si>
  <si>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</si>
  <si>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</si>
  <si>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</si>
  <si>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</si>
  <si>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</si>
  <si>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</si>
  <si>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</si>
  <si>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</si>
  <si>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</si>
  <si>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</si>
  <si>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</si>
  <si>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</si>
  <si>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</si>
  <si>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</si>
  <si>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</si>
  <si>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</si>
  <si>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</si>
  <si>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</si>
  <si>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</si>
  <si>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</si>
  <si>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</si>
  <si>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</si>
  <si>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VIENKAMERINIS ELEKTROKARDIOSTIMULIATORIUS (EKS) SU IŠPLĖSTOMIS PROGRAMAVIMO GALIMYBĖMIS, TURINTIS DAŽNIO ADAPTACIJOS FUNKCIJĄ (VVIR), SERTIFIKUOTAS ATLIKTI VISO KŪNO MAGNETINIO REZONANSO TYRIMUS, SU ELEKTRODU</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</si>
  <si>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</si>
  <si>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</si>
  <si>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</si>
  <si>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</si>
  <si>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</si>
  <si>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</si>
  <si>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</si>
  <si>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</si>
  <si>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</si>
  <si>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</si>
  <si>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</si>
  <si>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Vienkamerinis elektrokardiostimuliatorius (EKS) su išplėstomis programavimo galimybėmis, turintis dažnio adaptacijos funkciją (VVIR), sertifikuotas atlikti viso kūno magnetinio rezonanso tyrimus, su elektrodu</t>
  </si>
  <si>
    <t>1.1.</t>
  </si>
  <si>
    <t>Vnt</t>
  </si>
  <si>
    <t>1.1.1.</t>
  </si>
  <si>
    <t>Prieširdžių arba skilvelių stimuliacijos dažnio adaptacija fiziniam krūviui.</t>
  </si>
  <si>
    <t>1.1.2.</t>
  </si>
  <si>
    <t>Stimuliacijos režimai: AOO, AAI(R), VOO, VVI(R), AAT, VVT.</t>
  </si>
  <si>
    <t>1.1.3.</t>
  </si>
  <si>
    <t>Stimuliacijos dažnis: 40–170 (±10) imp./min.</t>
  </si>
  <si>
    <t>1.1.4.</t>
  </si>
  <si>
    <t>Maks. impulso trukmė: 0,1–1,5 ms, keičiant mažesne nei 0,1 ms padala.</t>
  </si>
  <si>
    <t>1.1.5.</t>
  </si>
  <si>
    <t xml:space="preserve">Stimuliacijos monitoravimo galimybė (įvykių registratorius). </t>
  </si>
  <si>
    <t>1.1.6.</t>
  </si>
  <si>
    <t>Masė ≤ 24 g, tūris ≤12 cm3.</t>
  </si>
  <si>
    <t>1.1.7.</t>
  </si>
  <si>
    <t>Skilvelių Impulso amplitudė reguliuojama 0,5–7,0 V ar platesnėse ribose, žingsnis ne daugiau 0,5 V.</t>
  </si>
  <si>
    <t>1.1.8.</t>
  </si>
  <si>
    <t>Prieširdžių impulso amplitudė 0,5–5,0 V ar platesnėse ribose, žingsnis ne daugiau 0,5 V.</t>
  </si>
  <si>
    <t>1.1.9.</t>
  </si>
  <si>
    <t>Automatinis stimuliacijos amplitudės parinkimas ir reguliavimas skilveliuose su kiekvienu impulsu ir su 5 V atsargine stimuliacija.</t>
  </si>
  <si>
    <t>1.1.10.</t>
  </si>
  <si>
    <t>Jautrumas skilveliuose: 0,5 – 5,0 mV žingsnis kas 0,5 mV, 6,0–10,0 žingsnis 1,0 mV.</t>
  </si>
  <si>
    <t>1.1.11.</t>
  </si>
  <si>
    <t>Jautrumas prieširdžíuose: 0,5 – 5,0 mV žingsnis kas 0,5 mV, 6,0–10,0 žingsnis 1,0 mV.</t>
  </si>
  <si>
    <t>1.1.12.</t>
  </si>
  <si>
    <t>Stimuliacija ir jautrumas – vienpolis arba bipolis, programuojami nepriklausomai vienas nuo kito.</t>
  </si>
  <si>
    <t>1.1.13.</t>
  </si>
  <si>
    <t>Automatinis varžos matavimas keičiant poliškumą.</t>
  </si>
  <si>
    <t>1.1.14.</t>
  </si>
  <si>
    <t>Galima automatinė adaptacinė jautrumo kontrolė prieširdžiuose ir skilveliuose, suteikianti optimalią stimuliaciją.</t>
  </si>
  <si>
    <t>1.1.15.</t>
  </si>
  <si>
    <t>Intrakardinės elektrogramos registravimo galimybė, įvykių žymekliai.</t>
  </si>
  <si>
    <t>1.1.16.</t>
  </si>
  <si>
    <t>Dažnio adaptacijos jutiklis: maks. dažnis 180 imp./min., reguliuojamas nuolydis, slenkstis, reakcijos laikas, atsistatymo laikas, jutiklio histogramos.</t>
  </si>
  <si>
    <t>1.1.17.</t>
  </si>
  <si>
    <t>Prieširdinių aritmijų diagnostika ir histogramos (stimuliuojant AAI(R) režimu).</t>
  </si>
  <si>
    <t>1.1.18.</t>
  </si>
  <si>
    <t>Saugomų elektrogramų trukmė ≥ 10 min, epizodų trukmė ≥ 20 sekundžių, dauginės EKG, žymekliai, registruojami įvykiai: didelis prieširdžių ar skilvelių dažnis.</t>
  </si>
  <si>
    <t>1.1.19.</t>
  </si>
  <si>
    <t>Prietaiso darbo trukmė ≥10 metų (60 imp./min., 2,5 V, 0,4 ms, 500 Ω, 100% DS stimuliacija, saugomos EKG funkcija įjungta, 18 mėn. galiojimas iki implantacijos).</t>
  </si>
  <si>
    <t>1.1.20.</t>
  </si>
  <si>
    <t>Programuojami įspėjamieji signalai (garso ar vibracijos): prie ERI, skilvelių elektrodo varžos pokyčio, skilvelių stimuliacijos procento pokyčio, didelio skilvelių dažnio.</t>
  </si>
  <si>
    <t>1.1.21.</t>
  </si>
  <si>
    <t>Galimybė atlikti viso kūno 1,5T ir 3T magneto rezonanso tyrimus (taip pat krūtinės ląstos ir širdies srityse).</t>
  </si>
  <si>
    <t>1.1.22.</t>
  </si>
  <si>
    <t>Komplekte turi būti įvairaus ilgio (40–100 cm) aktyvios fiksacijos skilveliniai arba prieširdiniai elektrodai, išskiriantys gliukokortikoidus, sertifikuoti atlikti 1,5T ir 3T magneto rezonanso tyrimus.</t>
  </si>
  <si>
    <t>1.1.23.</t>
  </si>
  <si>
    <t>Komplekte turi būti įvairaus ilgio (40–100 cm) aktyvios fiksacijos skilveliniai arba prieširdiniai elektrodai, išskiriantys gliukokortikoidus, sertifikuoti atlikti magneto rezonanso tyrimus, analogiškus generatoriaus specifikacijai</t>
  </si>
  <si>
    <t>1.1.24.</t>
  </si>
  <si>
    <t>Būtinas prietaisų žymėjimas CE ženklu (sutarties vykdymo metu pristatomos prekes turi būti pažymėtos CE ženklu).</t>
  </si>
  <si>
    <t>Suma be PVM</t>
  </si>
  <si>
    <t>Taikomas PVM dydis (%)</t>
  </si>
  <si>
    <t>PVM suma</t>
  </si>
  <si>
    <t>Suma su PVM</t>
  </si>
  <si>
    <t>2. DALIS</t>
  </si>
  <si>
    <t>VIENKAMERINIS EKS, TURINTIS DAŽNIO ADAPTACIJOS FUNKCIJĄ (VVIR), SERTIFIKUOTAS ATLIKTI VISO KŪNO MAGNETINIO REZONANSO TYRIMUS, BE ELEKTRODO</t>
  </si>
  <si>
    <t>2.</t>
  </si>
  <si>
    <t>Vienkamerinis EKS, turintis dažnio adaptacijos funkciją (VVIR), sertifikuotas atlikti viso kūno magnetinio rezonanso tyrimus, be elektrodo</t>
  </si>
  <si>
    <t>2.1.</t>
  </si>
  <si>
    <t>2.1.1.</t>
  </si>
  <si>
    <t>Prieširdžių ir skilvelių stimuliacijos dažnio adaptacija fiziniam krūviui – būtina.</t>
  </si>
  <si>
    <t>2.1.2.</t>
  </si>
  <si>
    <t>Vienkamerinis, programuojamas.</t>
  </si>
  <si>
    <t>2.1.3.</t>
  </si>
  <si>
    <t>VVIR/AAIR stimuliavimo režimai.</t>
  </si>
  <si>
    <t>2.1.4.</t>
  </si>
  <si>
    <t>Svoris - ne didesnis kaip 25 g.</t>
  </si>
  <si>
    <t>2.1.5.</t>
  </si>
  <si>
    <t>Maks. impulso amplitudė - ne mažiau 7,5 V.</t>
  </si>
  <si>
    <t>2.1.6.</t>
  </si>
  <si>
    <t>Maks. impulso trukmė - ne mažiau 1,5 ms.</t>
  </si>
  <si>
    <t>2.1.7.</t>
  </si>
  <si>
    <t>Keičiamas stimuliuojančio impulso poliškumas   (monopolinis ar bipolinis) – būtinas.</t>
  </si>
  <si>
    <t>2.1.8.</t>
  </si>
  <si>
    <t>Tarnavimo trukmė, stimuliuojant 100 proc. 60 k./min.   dažniu - ne mažiau 8 metų.</t>
  </si>
  <si>
    <t>2.1.9.</t>
  </si>
  <si>
    <t>Automatinis stimuliavimo amplitudės parinkimas stimuliacijai skilveliuose – būtinas.</t>
  </si>
  <si>
    <t>2.1.10.</t>
  </si>
  <si>
    <t>Jautrumas vidiniam signalui prieširdžiuose – ≤ 0,5 mV.</t>
  </si>
  <si>
    <t>2.1.11.</t>
  </si>
  <si>
    <t>Jautrumas vidiniam signalui skilveliuose – ≤ 1 mV.</t>
  </si>
  <si>
    <t>2.1.12.</t>
  </si>
  <si>
    <t>Intrakardinės elektrogramos registracijos galimybė realiame laike – būtina.</t>
  </si>
  <si>
    <t>2.1.13.</t>
  </si>
  <si>
    <t>Stimuliatoriaus veiklos kanalo („marker channel“) registracija programavimo metu realiame laike – būtina.</t>
  </si>
  <si>
    <t>2.1.14.</t>
  </si>
  <si>
    <t>Suminė širdies susitraukimų dažnio histograma – būtina.</t>
  </si>
  <si>
    <t>2.1.15.</t>
  </si>
  <si>
    <t>Stimuliacijos ir nuosavos širdies veiklos suminis registravimas (įvykių registratorius) – būtinas.</t>
  </si>
  <si>
    <t>2.1.16.</t>
  </si>
  <si>
    <t>Prieširdžių ar skilvelių didelio dažnio veiklos epizodų registracija – būtina.</t>
  </si>
  <si>
    <t>2.1.17.</t>
  </si>
  <si>
    <t xml:space="preserve"> Galimybė atlikti mažiausiai 1,5T magnetinio rezonanso tyrimus.</t>
  </si>
  <si>
    <t>2.1.18.</t>
  </si>
  <si>
    <t>3. DALIS</t>
  </si>
  <si>
    <t>VIENKAMERINIS EKS, TURINTIS DAŽNIO ADAPTAVIMO FUNKCIJĄ (VVIR) BEI DU TAM SKIRTUS JUTIKLIUS, SERTIFIKUOTAS ATLIKTI VISO KŪNO MAGNETINIO REZONANSO TYRIMUS, BE ELEKTRODŲ</t>
  </si>
  <si>
    <t>3.</t>
  </si>
  <si>
    <t>Vienkamerinis EKS, turintis dažnio adaptavimo funkciją (VVIR) bei du tam skirtus jutiklius, sertifikuotas atlikti viso kūno magnetinio rezonanso tyrimus, be elektrodų</t>
  </si>
  <si>
    <t>3.1.</t>
  </si>
  <si>
    <t>3.1.1.</t>
  </si>
  <si>
    <t>VVIR/AAIR stimuliavimo rėžimai;</t>
  </si>
  <si>
    <t>3.1.2.</t>
  </si>
  <si>
    <t>Svoris – ne didesnis kaip 25g;</t>
  </si>
  <si>
    <t>3.1.3.</t>
  </si>
  <si>
    <t xml:space="preserve">Korpuso storis nedaugiau 7,5 mm; </t>
  </si>
  <si>
    <t>3.1.4.</t>
  </si>
  <si>
    <t>Korpuso tūris nedaugiau 14 cm ³.</t>
  </si>
  <si>
    <t>3.1.5.</t>
  </si>
  <si>
    <t>3.1.6.</t>
  </si>
  <si>
    <t>Veikimo trukmė, stimuliuojant 100%  60 kart./min.  ne mažiau 10 metų.</t>
  </si>
  <si>
    <t>3.1.7.</t>
  </si>
  <si>
    <t>Prieširdžių ir skilvelių stimuliacijos dažnio adaptacija fiziniam krūviui – būtina;</t>
  </si>
  <si>
    <t>3.1.8.</t>
  </si>
  <si>
    <t>Maks. impulso amplitudė  - ne mažiau 7,5V.</t>
  </si>
  <si>
    <t>3.1.9.</t>
  </si>
  <si>
    <t>Maks. impulso trukmė – ne mažiau 1,5 ms.</t>
  </si>
  <si>
    <t>3.1.10.</t>
  </si>
  <si>
    <t>Keičiamas stimuliuojančio impulso poliškumas (monopolinis ir bipolinis) – būtinas.</t>
  </si>
  <si>
    <t>3.1.11.</t>
  </si>
  <si>
    <t>3.1.12.</t>
  </si>
  <si>
    <t>3.1.13.</t>
  </si>
  <si>
    <t>3.1.14.</t>
  </si>
  <si>
    <t>Jautrumas vidiniam signalui prieširdžiuose – ≤0,5 mV</t>
  </si>
  <si>
    <t>3.1.15.</t>
  </si>
  <si>
    <t>3.1.16.</t>
  </si>
  <si>
    <t>3.1.17.</t>
  </si>
  <si>
    <t>3.1.18.</t>
  </si>
  <si>
    <t>Prieširdžių ir skilvelių didelio dažnio veiklos epizodų registracija – būtina.</t>
  </si>
  <si>
    <t>3.1.19.</t>
  </si>
  <si>
    <t>Du dažnio adaptacijos jutikliai – būtini.</t>
  </si>
  <si>
    <t>3.1.20.</t>
  </si>
  <si>
    <t>Galimybė valdyti nuotoliniu ryšiu.</t>
  </si>
  <si>
    <t>3.1.21.</t>
  </si>
  <si>
    <t>Stimuliatoriaus galimybė mažiausiai vieną kartą per parą perduoti stimuliacijos parametrus nuotoliniu būdu į gydymo įstaigą, naudojant portatyvinį siųstuvą (siųstuvas į rinkinį neįeina) – būtina.</t>
  </si>
  <si>
    <t>3.1.22.</t>
  </si>
  <si>
    <t>4. DALIS</t>
  </si>
  <si>
    <t>DVIKAMERINIS EKS SU STIMULIACIJOS DAŽNIO ADAPTACIJA FIZINIAM KRŪVIUI (DDDR), SERTIFIKUOTAS ATLIKTI VISO KŪNO MAGNETINIO REZONANSO TYRIMUS</t>
  </si>
  <si>
    <t>4.</t>
  </si>
  <si>
    <t>Dvikamerinis EKS su stimuliacijos dažnio adaptacija fiziniam krūviui (DDDR), sertifikuotas atlikti viso kūno magnetinio rezonanso tyrimus</t>
  </si>
  <si>
    <t>4.1.</t>
  </si>
  <si>
    <t>4.1.1.</t>
  </si>
  <si>
    <t>Stimuliacijos režimai: AOO, AAI(R), VOO, VVI(R), VDD, DOO, DDI, DDD(R).</t>
  </si>
  <si>
    <t>4.1.2.</t>
  </si>
  <si>
    <t>4.1.3.</t>
  </si>
  <si>
    <t>Maks. impulso trukmė – 0,1–1,5 ms, keičiant mažesne nei 0,1 ms padala – būtina.</t>
  </si>
  <si>
    <t>4.1.4.</t>
  </si>
  <si>
    <t>Stimuliacijos monitoravimo galimybė (įvykių registratorius).</t>
  </si>
  <si>
    <t>4.1.5.</t>
  </si>
  <si>
    <t>Stimuliacijos  amplitudė bent 0,5–7,0 V ar platesnėse ribose, žingsnis ne daugiau 0,5 V.</t>
  </si>
  <si>
    <t>4.1.6.</t>
  </si>
  <si>
    <t>Prieširdžių stimuliacijos amplitudė bent 0,5–5,0 V ar platesnėse ribose, žingsnis ne daugiau 0,5 V.</t>
  </si>
  <si>
    <t>4.1.7.</t>
  </si>
  <si>
    <t>4.1.8.</t>
  </si>
  <si>
    <t>Programuojamas jautrumas skilveliuose: 0,5–5,0 V žingsnis kas 0,5 mV ir 6,0–10,0 žingsnis 1,0 mV.</t>
  </si>
  <si>
    <t>4.1.9.</t>
  </si>
  <si>
    <t>Programuojamas jautrumas prieširdžiuose: 0,15 – 1,0 mV žingsnis kas 0,25 mV ir 1,0–4,0 mV žingsnis 0,5 mV.</t>
  </si>
  <si>
    <t>4.1.10.</t>
  </si>
  <si>
    <t>Stimuliacija ir jautrumas vienpoliai arba bipoliai, programuojami nepriklausomai vienas nuo kito.</t>
  </si>
  <si>
    <t>4.1.11.</t>
  </si>
  <si>
    <t>4.1.12.</t>
  </si>
  <si>
    <t>4.1.13.</t>
  </si>
  <si>
    <t>4.1.14.</t>
  </si>
  <si>
    <t>Dažnio adaptacijos jutiklis: maks. dažnis 180 imp./min., reguliuojamas nuolydis, slenkstis, reakcijos laikas, atsistatymo laikas, būtinos jutiklio histogramos.</t>
  </si>
  <si>
    <t>4.1.15.</t>
  </si>
  <si>
    <t>Saugomų elektrogramų trukmė ≥10 min, epizodų trukmė ≥ 20 sekundžių, dauginės EKG, žymekliai, registruojami įvykiai: didelis prieširdžių ir skilvelių dažnis.</t>
  </si>
  <si>
    <t>4.1.16.</t>
  </si>
  <si>
    <t>Prietaiso darbo trukmė ≥ 9 metai (60 imp./min., 2,5 V, 0,4 ms, 500 Ω, 1000% DDD stimuliacija, saugomos EKG funkcija įjungta, 18 mėn. galiojimas iki implantacijos)</t>
  </si>
  <si>
    <t>4.1.17.</t>
  </si>
  <si>
    <t>Stimuliacijos režimo perjungimas – „auto mode switch“.</t>
  </si>
  <si>
    <t>4.1.18.</t>
  </si>
  <si>
    <t>Atskirai programuojamas automatiškai perjungto stimuliacijos DDIR režimo („auto mode switching“) bazinis dažnis.</t>
  </si>
  <si>
    <t>4.1.19.</t>
  </si>
  <si>
    <t>Automatiniai AV intervalo ilginimo (nuosavo AV laidumo „paieškos“) algoritmas.</t>
  </si>
  <si>
    <t>4.1.20.</t>
  </si>
  <si>
    <t>4.1.21.</t>
  </si>
  <si>
    <t>Prietaisas gali automatiškai nutraukti atsiradusį prieširdžių plazdėjimą dažna stimuliacija.</t>
  </si>
  <si>
    <t>4.1.22.</t>
  </si>
  <si>
    <t>4.1.23.</t>
  </si>
  <si>
    <t>Komplekte turi būti:1. Įvairaus ilgio (40–100) cm aktyvios fiksacijos, išskiriantys gliukokortikoidus skilveliniai elektrodai, sertifikuoti atlikti širdies magnetinio rezonanso tyrimus, analogiškus generatoriaus specifikacijai2. Įvairaus ilgio (40–55) cm aktyvios fiksacijos, tiesūs prieširdiniai elektrodai, išskiriantys gliukokortikoidus, sertifikuoti atlikti širdies magnetinio rezonanso tyrimus, analogiškus generatoriaus specifikacijai</t>
  </si>
  <si>
    <t>4.1.24.</t>
  </si>
  <si>
    <t>5. DALIS</t>
  </si>
  <si>
    <t>DVIKAMERINIS EKS, TURINTIS DAŽNIO ADAPTAVIMO FUNKCIJĄ (DDDR) SU DVIEM JUTIKLIAIS, SERTIFIKUOTAS ATLIKTI VISO KŪNO MAGNETINIO REZONANSO TYRIMUS, BE ELEKTRODŲ</t>
  </si>
  <si>
    <t>5.</t>
  </si>
  <si>
    <t>Dvikamerinis EKS, turintis dažnio adaptavimo funkciją (DDDR) su dviem jutikliais, sertifikuotas atlikti viso kūno magnetinio rezonanso tyrimus, be elektrodų</t>
  </si>
  <si>
    <t>5.1.</t>
  </si>
  <si>
    <t>vnt</t>
  </si>
  <si>
    <t>5.1.1.</t>
  </si>
  <si>
    <t>DDDR ir paprastesni stimuliavimo režimai.</t>
  </si>
  <si>
    <t>5.1.2.</t>
  </si>
  <si>
    <t>Svoris – ne didesnis kaip 30g.</t>
  </si>
  <si>
    <t>5.1.3.</t>
  </si>
  <si>
    <t>Korpuso storis nedaugiau 7,5 mm.</t>
  </si>
  <si>
    <t>5.1.4.</t>
  </si>
  <si>
    <t>Korpuso tūris nedaugiau 12cm ³.</t>
  </si>
  <si>
    <t>5.1.5.</t>
  </si>
  <si>
    <t>Galimybė atlikti 1,5 ir 3 T MRT tyrimus visam kūnui.</t>
  </si>
  <si>
    <t>5.1.6.</t>
  </si>
  <si>
    <t>Veikimo trukmė, stimuliuojant 100% 60 kart./min.  ne mažiau 11 metų.</t>
  </si>
  <si>
    <t>5.1.7.</t>
  </si>
  <si>
    <t>5.1.8.</t>
  </si>
  <si>
    <t>5.1.9.</t>
  </si>
  <si>
    <t>5.1.10.</t>
  </si>
  <si>
    <t>5.1.11.</t>
  </si>
  <si>
    <t>5.1.12.</t>
  </si>
  <si>
    <t>Intrakardinės elektrogramos registracijos galimybė realiame laike –būtina.</t>
  </si>
  <si>
    <t>5.1.13.</t>
  </si>
  <si>
    <t>5.1.14.</t>
  </si>
  <si>
    <t>5.1.15.</t>
  </si>
  <si>
    <t>5.1.16.</t>
  </si>
  <si>
    <t>5.1.17.</t>
  </si>
  <si>
    <t>5.1.18.</t>
  </si>
  <si>
    <t>5.1.19.</t>
  </si>
  <si>
    <t>Automatinis stimuliacijos režimo perjungimas („auto mode switching").</t>
  </si>
  <si>
    <t>5.1.20.</t>
  </si>
  <si>
    <t>Du jutikliai dažnio adaptacijai.</t>
  </si>
  <si>
    <t>5.1.21.</t>
  </si>
  <si>
    <t>5.1.22.</t>
  </si>
  <si>
    <t>6. DALIS</t>
  </si>
  <si>
    <t>BIVENTRIKULINIS BIPOLIS STIMULIATORIUS, SKIRTAS SKILVELIŲ DARBĄ RESINCHRONIZUOJANČIAI STIMULIACIJAI (CRT-P), SERTIFIKUOTAS ATLIKTI VISO KŪNO MAGNETINIO REZONANSO TYRIMUS, BE ELEKTRODŲ</t>
  </si>
  <si>
    <t>6.</t>
  </si>
  <si>
    <t>Biventrikulinis bipolis stimuliatorius, skirtas skilvelių darbą resinchronizuojančiai stimuliacijai (CRT-P), sertifikuotas atlikti viso kūno magnetinio rezonanso tyrimus, be elektrodų</t>
  </si>
  <si>
    <t>6.1.</t>
  </si>
  <si>
    <t>6.1.1.</t>
  </si>
  <si>
    <t>Stimuliacijos dažnio adaptacija fiziniam krūviui.</t>
  </si>
  <si>
    <t>6.1.2.</t>
  </si>
  <si>
    <t>Bipolė (IS-1) standarto jungtis kairiojo skilvelio elektrodui.</t>
  </si>
  <si>
    <t>6.1.3.</t>
  </si>
  <si>
    <t>Skilvelių stimuliacijos amplitudė 0,5–7,0 V ar platesnėse ribose, žingsnis ne daugiau 0,5  V .</t>
  </si>
  <si>
    <t>6.1.4.</t>
  </si>
  <si>
    <t>Prieširdžių stimuliacijos amplitudė 0,5–5,0 V ar platesnėse ribose, žingsnis 0,5 V .</t>
  </si>
  <si>
    <t>6.1.5.</t>
  </si>
  <si>
    <t>6.1.6.</t>
  </si>
  <si>
    <t>Stimuliacijos režimo perjungimas („auto mode switch“).</t>
  </si>
  <si>
    <t>6.1.7.</t>
  </si>
  <si>
    <t>Atskirai programuojamas automatiškai perjungto stimuliacijos DDIR režimo („auto mode switching“) bazinis dažnis;</t>
  </si>
  <si>
    <t>6.1.8.</t>
  </si>
  <si>
    <t>Masė mažesnė nei 25 g, tūris ≤ 15cm3.</t>
  </si>
  <si>
    <t>6.1.9.</t>
  </si>
  <si>
    <t>Atskirai reguliuojami kairiojo skilvelio ir dešiniojo skilvelio stimuliacijos kanalų parametrai.</t>
  </si>
  <si>
    <t>6.1.10.</t>
  </si>
  <si>
    <t>Įvykių registratorius, intrakardinės elektrogramos registravimo galimybė telemetrijos būdu, įvykių žymekliai.</t>
  </si>
  <si>
    <t>6.1.11.</t>
  </si>
  <si>
    <t>VV užlaikymo programavimo galimybė: vienu metu, pirma DS, pirma KS.</t>
  </si>
  <si>
    <t>6.1.12.</t>
  </si>
  <si>
    <t>Galimybė programuoti kairiojo skilvelio elektrodo stimuliacijos polių (distalinis, proksimalinis, kitos konfigūracijos).</t>
  </si>
  <si>
    <t>6.1.13.</t>
  </si>
  <si>
    <t>Biventrikulinės stimuliacijos % nustatymas.</t>
  </si>
  <si>
    <t>6.1.14.</t>
  </si>
  <si>
    <t>Saugomų elektrogramų trukmė ≥ 14 min, epizodų trukmė ≥ 20 sekundžių, dauginės EKG, žymekliai, registruojami įvykiai: didelis prieširdžių ir skilvelių dažnis.</t>
  </si>
  <si>
    <t>6.1.15.</t>
  </si>
  <si>
    <t>Stimuliacija ir jautrumas – vienpoliai arba bipoliai, programuojami nepriklausomai vienas nuo kito.</t>
  </si>
  <si>
    <t>6.1.16.</t>
  </si>
  <si>
    <t>6.1.17.</t>
  </si>
  <si>
    <t>Prietaiso darbo trukmė ≥7 metų (60 imp./min., 2,5 V, 0,4 ms, 500 Ω, 100% DDD-BiV stimuliacija, automatinė stimuliacijos amplitudes parinkimo ir kontrolės funkcija DP, DS, KS išjungta, saugomos EKG įjungta, 18 mėn. galiojimas iki implantacijos).</t>
  </si>
  <si>
    <t>6.1.18.</t>
  </si>
  <si>
    <t>Automatinis stimuliacijos impulso parinkimas ir reguliavimas skilveliuose su kiekvienu impulsu ir su 5 V atsargine stimuliacija.</t>
  </si>
  <si>
    <t>6.1.19.</t>
  </si>
  <si>
    <t>Nuotolinio stebėjimo ir valdymo galimybė. Nuotolinis stebėjimas ir valdymas: pilnai automatinis, telemetrijos funkcija, tiek GSM, tiek WLAN ryšio galimybės.</t>
  </si>
  <si>
    <t>6.1.20.</t>
  </si>
  <si>
    <t>Programuojami įspėjamieji signalai (ars oar vibracijos): prie ERI, skilvelių elektrodo varžos pokyčio, skilvelių stimuliacijos procento pokyčio, aukšto skilvelių ritmo dažnio.</t>
  </si>
  <si>
    <t>6.1.21.</t>
  </si>
  <si>
    <t>Prieširdinių aritmijų diagnostika: pradžia, trukmė, skilvelių dažnis, histograma; Prieširdinių aritmijų įspėjamieji signalai.</t>
  </si>
  <si>
    <t>6.1.22.</t>
  </si>
  <si>
    <t>Algoritmas AV ir VV intervalų optimizacijai.</t>
  </si>
  <si>
    <t>6.1.23.</t>
  </si>
  <si>
    <t>Plaučių pabrinkimo diagnostika, remiantis stimuliacijos varžos matavimais.</t>
  </si>
  <si>
    <t>6.1.24.</t>
  </si>
  <si>
    <t>7. DALIS</t>
  </si>
  <si>
    <t>BIVENTRIKULINIS KETURPOLIS STIMULIATORIUS, SKIRTAS SKILVELIŲ DARBĄ RESINCHRONIZUOJANČIAI STIMULIACIJAI (CRT-P), SERTIFIKUOTAS ATLIKTI VISO KŪNO MAGNETINIO REZONANSO TYRIMUS, KOMPLEKTE SU ELEKTRODAIS BEI ĮVEDIMO SISTEMA</t>
  </si>
  <si>
    <t>7.</t>
  </si>
  <si>
    <t>Biventrikulinis keturpolis stimuliatorius, skirtas skilvelių darbą resinchronizuojančiai stimuliacijai (CRT-P), sertifikuotas atlikti viso kūno magnetinio rezonanso tyrimus, komplekte su elektrodais bei įvedimo sistema</t>
  </si>
  <si>
    <t>7.1.</t>
  </si>
  <si>
    <t>7.1.1.</t>
  </si>
  <si>
    <t>7.1.2.</t>
  </si>
  <si>
    <t>DS amplitudė  0,25–7 V, keičiant po 0.5 V ar mažesniu žingsniu .</t>
  </si>
  <si>
    <t>7.1.3.</t>
  </si>
  <si>
    <t>DP amplitudė  0,25–5,0 V, keičiant po 0.5 V ar mažesniu žingsniu.</t>
  </si>
  <si>
    <t>7.1.4.</t>
  </si>
  <si>
    <t>7.1.5.</t>
  </si>
  <si>
    <t>7.1.6.</t>
  </si>
  <si>
    <t>Masė mažesnė nei 30 g, tūris ≤ 15 cm3.</t>
  </si>
  <si>
    <t>7.1.7.</t>
  </si>
  <si>
    <t>7.1.8.</t>
  </si>
  <si>
    <t>7.1.9.</t>
  </si>
  <si>
    <t>Skilvelių užlaikymo programavimo galimybė: vienu metu, pirma DS, pirma KS.</t>
  </si>
  <si>
    <t>7.1.10.</t>
  </si>
  <si>
    <t>Galimybė programuoti kairiojo skilvelio elektrodo stimuliacijos polių (distalinis, proksimalinis, įvairios vidurinių polių bei unipolinės konfigūracijos).</t>
  </si>
  <si>
    <t>7.1.11.</t>
  </si>
  <si>
    <t>7.1.12.</t>
  </si>
  <si>
    <t>Saugomų elektrogramų trukmė ≥ 14min., epizodų trukmė ≥ 20 sekundžių, dauginės EKG, žymekliai, registruojami įvykiai: didelis prieširdžių ir skilvelių dažnis.</t>
  </si>
  <si>
    <t>7.1.13.</t>
  </si>
  <si>
    <t>Stimuliacija ir jautrumas – vienpolis arba bipolis programuojami nepriklausomai vienas nuo kito.</t>
  </si>
  <si>
    <t>7.1.14.</t>
  </si>
  <si>
    <t>Keičiant poliškumą, automatiškai matuojama varža.</t>
  </si>
  <si>
    <t>7.1.15.</t>
  </si>
  <si>
    <t>Prietaiso darbo trukmė ≥ 7metų (60 imp./min., 2.5V, 0,4 ms, 500 Ω, 100% DDD-BiV stimuliacija, automatinė stimuliacijos amplitudės parinkimo ir kontrolės funkcija išjungta, saugomos EKG įjungta, 18 mėn. galiojimas iki implantacijos).</t>
  </si>
  <si>
    <t>7.1.16.</t>
  </si>
  <si>
    <t>Prekės gamintojo garantija ≥5 metai.</t>
  </si>
  <si>
    <t>7.1.17.</t>
  </si>
  <si>
    <t>Automatinis stimuliacijos amplitudės parinkimas ir reguliavimas visose širdies kamerose.</t>
  </si>
  <si>
    <t>7.1.18.</t>
  </si>
  <si>
    <t>KS stimuliacija keliuose taškuose: stimuliavimas vienu metu arba su užlaikymu tarp KS impulsų.</t>
  </si>
  <si>
    <t>7.1.19.</t>
  </si>
  <si>
    <t>Nuotolinio stebėjimo ir valdymo galimybė. Nuotolinis stebėjimas ir valdymas: pilnai automatinis, telemetrijos funkcija, tiek GSM , tiek WLAN ryšio galimybės.</t>
  </si>
  <si>
    <t>7.1.20.</t>
  </si>
  <si>
    <t>Programuojami įspėjamieji signalai (garso ar vibracijos): prie ERI, skilvelių elektrodo varžos pokyčio, skilvelių stimuliacijos procento pokyčio, aukšto skilvelių ritmo dažnio.</t>
  </si>
  <si>
    <t>7.1.21.</t>
  </si>
  <si>
    <t>Nuotolinio stebėjimo ir valdymo galimybė.</t>
  </si>
  <si>
    <t>7.1.22.</t>
  </si>
  <si>
    <t>Prieširdinių aritmijų diagnostika: pradžia, trukmė, skilvelių dažnis, histograma. Prieširdinių aritmijų įspėjamieji signalai.</t>
  </si>
  <si>
    <t>7.1.23.</t>
  </si>
  <si>
    <t>7.1.24.</t>
  </si>
  <si>
    <t>Plaučių edemos diagnostika, remiantis varžos matavimais.</t>
  </si>
  <si>
    <t>7.1.25.</t>
  </si>
  <si>
    <t>Keturpolė kairiojo skilvelio stimuliacijos technologija.</t>
  </si>
  <si>
    <t>7.1.26.</t>
  </si>
  <si>
    <t>Galimybė atlikti viso kūno mažiausiai 1,5T magnetinio rezonanso tyrimus (taip pat krūtinės ląstos ir širdies srityse).</t>
  </si>
  <si>
    <t>7.1.27.</t>
  </si>
  <si>
    <t>Komplekte: 1. Įvairaus ilgio (50–65) cm aktyvios fiksacijos skilveliniai elektrodai, išskiriantys gliukokortikoidus, sertifikuoti atlikti magneto rezonanso tyrimus, analogiškus generatoriaus specifikacijai2. Įvairaus ilgio (45–55) cm aktyvios fiksacijos tiesūs prieširdiniai elektrodai, išskiriantys gliukokortikoidus, sertifikuoti atlikti magneto rezonanso tyrimus, analogiškus generatoriaus specifikacijai3. Įvairaus ilgio (75–95 cm) kairiojo skilvelio stimuliacijos keturpoliai elektrodai – ≤5F diametro, atstumai tarp kontaktų ≥ 10mm, sertifikuoti atlikti magneto rezonanso tyrimus, pasirenkami linkiai mažiausiai S ir L formos.4. Sistema elektrodo įvedimui:a) introdiuseris koronarinio sinuso kaniuliavimui – pasirinktinai pjaustomas (komplekte peiliukas) arba plėšomas, įvairūs lenkimo kampai ir ilgiai;b) styga introdiuserio įvedimui 160–200 cm ilgio;c) plona viela KS  elektrodo įvedimui į koronarinio sinuso šaką, rentgenokontrastiniu galu.</t>
  </si>
  <si>
    <t>7.1.28.</t>
  </si>
  <si>
    <t>8. DALIS</t>
  </si>
  <si>
    <t>IMPLANTUOJAMAS RESINCHRONIZUOJANTIS KARDIOVERTERIS-DEFIBRILIATORIUS  (CRT-D) SU KETURPOLIAIS KAIRIOJO SKILVELIO ELEKTRODAIS, SERTIFIKUOTAS ATLIKTI VISO KŪNO MAGNETINIO REZONANSO TYRIMUS, SU ELEKTRODAIS IR ĮVEDIMO SISTEMA</t>
  </si>
  <si>
    <t>8.</t>
  </si>
  <si>
    <t>Implantuojamas resinchronizuojantis kardioverteris-defibriliatorius  (CRT-D) su keturpoliais kairiojo skilvelio elektrodais, sertifikuotas atlikti viso kūno magnetinio rezonanso tyrimus, su elektrodais ir įvedimo sistema</t>
  </si>
  <si>
    <t>8.1.</t>
  </si>
  <si>
    <t>Vnt.</t>
  </si>
  <si>
    <t>8.1.1.</t>
  </si>
  <si>
    <t xml:space="preserve"> Masė ≤ 80g, tūris ≤ 35cm3.</t>
  </si>
  <si>
    <t>8.1.2.</t>
  </si>
  <si>
    <t>Detekcijos kriterijai: dažnio, dažnio stabilumo, staigios pradžios, pradžios (prieširdžių ar skilvelių) nustatymo, prieširdžių- skilvelių santykių.</t>
  </si>
  <si>
    <t>8.1.3.</t>
  </si>
  <si>
    <t>Sugebėjimas skirti QRS kompleksų morfologiją.</t>
  </si>
  <si>
    <t>8.1.4.</t>
  </si>
  <si>
    <t>Galimybė programuoti 3 skirtingas terapijos zonas (tachikardija 1, tachikardija 2, virpėjimas).</t>
  </si>
  <si>
    <t>8.1.5.</t>
  </si>
  <si>
    <t>Antitachikardinės stimuliacijos funkcija: galimybė programuoti Burst, Ramp, Scan funkcijas.</t>
  </si>
  <si>
    <t>8.1.6.</t>
  </si>
  <si>
    <t>ATP terapija virpėjimo zonoje defibriliuojančio impulse įkrovos metu.</t>
  </si>
  <si>
    <t>8.1.7.</t>
  </si>
  <si>
    <t>ATP terapija virpėjimo zonoje prieš defibriliuojančio impulso įkrovą.</t>
  </si>
  <si>
    <t>8.1.8.</t>
  </si>
  <si>
    <t>Maksimali defibriliuojančio impulso energija ≥ 36 J.</t>
  </si>
  <si>
    <t>8.1.9.</t>
  </si>
  <si>
    <t>Defibriliuojančio impulso forma – bifazinė, su galimybe programuoti fazių trukmes, impulso formą.</t>
  </si>
  <si>
    <t>8.1.10.</t>
  </si>
  <si>
    <t>Antibradikardinė stimuliacija – DDD(R) režimas.</t>
  </si>
  <si>
    <t>8.1.11.</t>
  </si>
  <si>
    <t>Realaus laiko elektrogramos registravimas, įvykių žymekliai.</t>
  </si>
  <si>
    <t>8.1.12.</t>
  </si>
  <si>
    <t>Intrakardinės elektrogramos registravimo galimybė telemetrijos būdu, įvykių žymekliai.</t>
  </si>
  <si>
    <t>8.1.13.</t>
  </si>
  <si>
    <t>Įkrovos trukmė iki maks. defibriliuojančio impulso energijos iškrovos ≤ 8 sekundės.</t>
  </si>
  <si>
    <t>8.1.14.</t>
  </si>
  <si>
    <t>8.1.15.</t>
  </si>
  <si>
    <t>Saugomų elektrogramų trukmė ≥ 40 min, dauginės EKG, žymekliai, registruojami įvykiai, įvykių prioretizacijos galimybė.</t>
  </si>
  <si>
    <t>8.1.16.</t>
  </si>
  <si>
    <t>Paciento perspėjimas apie problemą sistemoje (elektrodo lūžimas, baterijos išsekimas ir kt.) garsiniu signalu arba vibracija.</t>
  </si>
  <si>
    <t>8.1.17.</t>
  </si>
  <si>
    <t>Automatinis stimuliacijos amplitudės parinkimas ir reguliavimas prieširdyje ir abiejuose skilveliuose.</t>
  </si>
  <si>
    <t>8.1.18.</t>
  </si>
  <si>
    <t>8.1.19.</t>
  </si>
  <si>
    <t>Atskirai reguliuojami kairio skilvelio ir dešinio skilvelio stimuliacijos kanalų parametrai.</t>
  </si>
  <si>
    <t>8.1.20.</t>
  </si>
  <si>
    <t>8.1.21.</t>
  </si>
  <si>
    <t>8.1.22.</t>
  </si>
  <si>
    <t>DS-KS matavimo algoritmas vėliausių KS sužadinimo taškų identifikavimui.</t>
  </si>
  <si>
    <t>8.1.23.</t>
  </si>
  <si>
    <t>8.1.24.</t>
  </si>
  <si>
    <t>8.1.25.</t>
  </si>
  <si>
    <t>8.1.26.</t>
  </si>
  <si>
    <t>Prietaiso darbo trukmė ≥ 7 metų (60 imp./min., 2,5 V, 0,4 ms, 500 Ω, 100% DDD-BiV stimuliacija, automatinė stimuliacijos amplitudės parinkimo ir kontrolės funkcija DP, DS, KS išjungta, saugomos EKG įjungta, 18 mėn. galiojimas iki implantacijos).</t>
  </si>
  <si>
    <t>8.1.27.</t>
  </si>
  <si>
    <t>8.1.28.</t>
  </si>
  <si>
    <t>Automatinis AV intervalo ilginimo (nuosavo AV laidumo “paieškos”) algoritmas užtikrinantis biventrikulinę stimuliaciją atitinkamai pagal paciento fizinį aktyvumą.</t>
  </si>
  <si>
    <t>8.1.29.</t>
  </si>
  <si>
    <t xml:space="preserve">Plaučių pabrinkimo diagnostika, remiantis stimuliacijos varžos matavimais. </t>
  </si>
  <si>
    <t>8.1.30.</t>
  </si>
  <si>
    <t xml:space="preserve">Programuojami įspėjamieji signalai (garso ar vibracijos): prie ERI, skilvelių elektrodo varžos pokyčio, skilvelių stimuliacijos procento pokyčio, aukšto skilvelių ritmo dažnio. </t>
  </si>
  <si>
    <t>8.1.31.</t>
  </si>
  <si>
    <t>Galimybė atlikti viso kūno 1,5T magnetinio rezonanso tyrimus (nebūtinai krūtinės ląstos ir širdies srityse).</t>
  </si>
  <si>
    <t>8.1.32.</t>
  </si>
  <si>
    <t>Komplekte:1. defibriliacijos elektrodas: aktyvios fiksacijos, 60-90 cm ilgio, išskiriantis gliukokortikoidus, su viena ar dviem aukštos įtampos spiralėmis, introdiuserio diametras ne daugiau 8F.2. Prieširdinis elektrodas: aktyvios fiksacijos, tiesus, 40-55 cm ilgio.3. Įvairaus ilgio (75–95 cm) kairiojo skilvelio stimuliacijos keturpolis elektrodas, ≤5F diametro, atstumai tarp elektrodų ≥ 10 mm. Elektrodo distalinė dalis turi pasirenkamus linkius, padedančius fiksuoti elektrodą vainikinio ančio šakelėse.4. Sistema elektrodo įvedimui:a) introdiuseris koronarinio sinuso kaniuliavimui – pasirinktinai pjaustomas (komplekte peiliukas) arba plėšomas, įvairūs lenkimo kampai ir ilgiai.b) viela introdiuserio įvedimui 160-200 cm ilgioc) plona viela KS  elektrodo įvedimui į koronarinio sinuso šaką, rentgenokontrastiniu galu.</t>
  </si>
  <si>
    <t>8.1.33.</t>
  </si>
  <si>
    <t>9. DALIS</t>
  </si>
  <si>
    <t>IMPLANTUOJAMAS RESINCHRONIZUOJANTIS KARDIOVERTERIS-DEFIBRILIATORIUS (CRT-D) SU BIPOLIAIS KAIRIOJO SKILVELIO ELEKTRODAIS, SERTIFIKUOTAS ATLIKTI VISO KŪNO MAGNETINIO REZONANSO TYRIMUS, BE ELEKTRODŲ</t>
  </si>
  <si>
    <t>9.</t>
  </si>
  <si>
    <t>Implantuojamas resinchronizuojantis kardioverteris-defibriliatorius (CRT-D) su bipoliais kairiojo skilvelio elektrodais, sertifikuotas atlikti viso kūno magnetinio rezonanso tyrimus, be elektrodų</t>
  </si>
  <si>
    <t>9.1.</t>
  </si>
  <si>
    <t>9.1.1.</t>
  </si>
  <si>
    <t>Masė ≤ 80g, tūris ≤ 40cm3.</t>
  </si>
  <si>
    <t>9.1.2.</t>
  </si>
  <si>
    <t>9.1.3.</t>
  </si>
  <si>
    <t>9.1.4.</t>
  </si>
  <si>
    <t>9.1.5.</t>
  </si>
  <si>
    <t>9.1.6.</t>
  </si>
  <si>
    <t>ATP terapija virpėjimo zonoje defibriliuojančio impulso įkrovos metu.</t>
  </si>
  <si>
    <t>9.1.7.</t>
  </si>
  <si>
    <t>9.1.8.</t>
  </si>
  <si>
    <t>Maksimali defibriliuojančio impulso energija ≥ 40 J.</t>
  </si>
  <si>
    <t>9.1.9.</t>
  </si>
  <si>
    <t>9.1.10.</t>
  </si>
  <si>
    <t>9.1.11.</t>
  </si>
  <si>
    <t>9.1.12.</t>
  </si>
  <si>
    <t>9.1.13.</t>
  </si>
  <si>
    <t>9.1.14.</t>
  </si>
  <si>
    <t>9.1.15.</t>
  </si>
  <si>
    <t>9.1.16.</t>
  </si>
  <si>
    <t>9.1.17.</t>
  </si>
  <si>
    <t>Automatinis stimuliacijos amplitudės parinkimas ir reguliavimas prieširdyje ir abiejuose skilveliuose su 5V atsargine stimuliacija.</t>
  </si>
  <si>
    <t>9.1.18.</t>
  </si>
  <si>
    <t>9.1.19.</t>
  </si>
  <si>
    <t>9.1.20.</t>
  </si>
  <si>
    <t>9.1.21.</t>
  </si>
  <si>
    <t>9.1.22.</t>
  </si>
  <si>
    <t>9.1.23.</t>
  </si>
  <si>
    <t>9.1.24.</t>
  </si>
  <si>
    <t>9.1.25.</t>
  </si>
  <si>
    <t>Prietaiso veikimo trukmė ≥ 7 metų (60 imp./min., 2,5 V, 0,4 ms, 500 Ω, 100% DDD-BiV stimuliacija, automatinė stimuliacijos amplitudės parinkimo ir kontrolės funkcija DP, DS, KS išjungta, saugomos EKG įjungta).</t>
  </si>
  <si>
    <t>9.1.26.</t>
  </si>
  <si>
    <t>9.1.27.</t>
  </si>
  <si>
    <t>9.1.28.</t>
  </si>
  <si>
    <t>9.1.29.</t>
  </si>
  <si>
    <t>9.1.30.</t>
  </si>
  <si>
    <t>10. DALIS</t>
  </si>
  <si>
    <t>IMPLANTUOJAMAS KARDIOVERTERIS DEFIBRILIATORIUS SU VIENKAMERINĖS STIMULIACIJOS FUNKCIJA (ICD-VR) IR ŠIRDIES NEPAKANKAMUMO BŪSENOS SEKIMO SISTEMA, SERTIFIKUOTAS ATLIKTI VISO KŪNO MAGNETINIO REZONANSO TYRIMUS</t>
  </si>
  <si>
    <t>10.</t>
  </si>
  <si>
    <t>Implantuojamas kardioverteris defibriliatorius su vienkamerinės stimuliacijos funkcija (ICD-VR) ir širdies nepakankamumo būsenos sekimo sistema, sertifikuotas atlikti viso kūno magnetinio rezonanso tyrimus</t>
  </si>
  <si>
    <t>10.1.</t>
  </si>
  <si>
    <t>10.1.1.</t>
  </si>
  <si>
    <t>Korpuso tūris - ne daugiau 40 cm3.</t>
  </si>
  <si>
    <t>10.1.2.</t>
  </si>
  <si>
    <t>Svoris - ne daugiau 80 gramų.</t>
  </si>
  <si>
    <t>10.1.3.</t>
  </si>
  <si>
    <t>Antibradikardinė stimuliacija - VVIR režimas (arba sudėtingesnis).</t>
  </si>
  <si>
    <t>10.1.4.</t>
  </si>
  <si>
    <t>Skilvelių stimuliacijos dažnio adaptacija fiziniam krūviui – būtina.</t>
  </si>
  <si>
    <t>10.1.5.</t>
  </si>
  <si>
    <t>Maks. impulso amplitudė – ne mažiau 6 V.</t>
  </si>
  <si>
    <t>10.1.6.</t>
  </si>
  <si>
    <t>10.1.7.</t>
  </si>
  <si>
    <t>Jautrumas vidiniam signalui skilveliuose – ≤ 0,5 mV.</t>
  </si>
  <si>
    <t>10.1.8.</t>
  </si>
  <si>
    <t>10.1.9.</t>
  </si>
  <si>
    <t>10.1.10.</t>
  </si>
  <si>
    <t>10.1.11.</t>
  </si>
  <si>
    <t>10.1.12.</t>
  </si>
  <si>
    <t>Skilvelinių tachiaritmijų detekcijos kriterijai: dažnio, dažnio stabilumo, staigios pradžios – būtini.</t>
  </si>
  <si>
    <t>10.1.13.</t>
  </si>
  <si>
    <t>Sugebėjimas skirti QRS kompleksų morfologiją – būtinas.</t>
  </si>
  <si>
    <t>10.1.14.</t>
  </si>
  <si>
    <t>Antitachikardinės stimuliacijos funkcija – būtina.</t>
  </si>
  <si>
    <t>10.1.15.</t>
  </si>
  <si>
    <t>Maksimali defibriliuojančio impulso energija - ne mažiau 35 J.</t>
  </si>
  <si>
    <t>10.1.16.</t>
  </si>
  <si>
    <t>Skilvelinių tachiaritmijų elektrogramų registracija į prietaiso atmintį, jei epizodas baigėsi terapine intervencija – būtina.</t>
  </si>
  <si>
    <t>10.1.17.</t>
  </si>
  <si>
    <t>Skilvelinių tachiaritmijų elektrogramų registracija į prietaiso atmintį, jei epizodas nesibaigė terapine intervencija – būtina.</t>
  </si>
  <si>
    <t>10.1.18.</t>
  </si>
  <si>
    <t>Neinvazinė programuota stimuliacija – būtina.</t>
  </si>
  <si>
    <t>10.1.19.</t>
  </si>
  <si>
    <t>Veikimo trukmė (nestimuliuojant) - ne mažiau 6 metų.</t>
  </si>
  <si>
    <t>10.1.20.</t>
  </si>
  <si>
    <t>Šiam punktui turi būti siūlomi du modeliai - su DF1 ir DF4 jungtimi.Komplekte pateikiamas vienas defibriliacinis elektrodas: keturpolinis, aktyvios fiksacijos, išskiriantis gliukokortikoidus, 60 - 70cm ilgio, &lt;9F.</t>
  </si>
  <si>
    <t>10.1.21.</t>
  </si>
  <si>
    <t>11. DALIS</t>
  </si>
  <si>
    <t>NEDIDELIŲ MATMENŲ IMPLANTUOJAMAS KARDIOVERTERIS DEFIBRILIATORIUS SU VIENKAMERINĖS STIMULIACIJOS FUNKCIJA (ICD - VR),SERTIFIKUOTAS ATLIKTI VISO KŪNO MAGNETINIO REZONANSO TYRIMUS</t>
  </si>
  <si>
    <t>11.</t>
  </si>
  <si>
    <t>Nedidelių matmenų implantuojamas kardioverteris defibriliatorius su vienkamerinės stimuliacijos funkcija (ICD - VR),sertifikuotas atlikti viso kūno magnetinio rezonanso tyrimus</t>
  </si>
  <si>
    <t>11.1.</t>
  </si>
  <si>
    <t>11.1.1.</t>
  </si>
  <si>
    <t>Korpuso tūris ne daugiau 30 cm3.</t>
  </si>
  <si>
    <t>11.1.2.</t>
  </si>
  <si>
    <t>Svoris ne daugiau 65 gramų.</t>
  </si>
  <si>
    <t>11.1.3.</t>
  </si>
  <si>
    <t>DF4 jungtis defibriliacijos elektrodui.</t>
  </si>
  <si>
    <t>11.1.4.</t>
  </si>
  <si>
    <t>Sertifikuotas atlikti viso kūno magnetinio rezonanso tyrimus.</t>
  </si>
  <si>
    <t>11.1.5.</t>
  </si>
  <si>
    <t>Stimuliacijos dažnio adaptacija fiziniam krūviui – būtina.</t>
  </si>
  <si>
    <t>11.1.6.</t>
  </si>
  <si>
    <t>Baterijos veikimo trukmė ne mažiau 8 metų.</t>
  </si>
  <si>
    <t>11.1.7.</t>
  </si>
  <si>
    <t>Komplekte pateikiamas vienas defibriliacinis elektrodas: keturpolinis, aktyvios fiksacijos, išskiriantis gliukokortikoidus, 60 - 70cm ilgio, &lt;9F.</t>
  </si>
  <si>
    <t>11.1.8.</t>
  </si>
  <si>
    <t>12. DALIS</t>
  </si>
  <si>
    <t>IMPLANTUOJAMAS KARDIOVERTERIS DEFIBRILIATORIUS SU DVIKAMERINĖS STIMULIACIJOS FUNKCIJA (ICD-DR) IR ŠIRDIES NEPAKANKAMUMO BŪSENOS SEKIMO SISTEMA, SERTIFIKUOTAS ATLIKTI VISO KŪNO MAGNETINIO REZONANSO TYRIMUS</t>
  </si>
  <si>
    <t>12.</t>
  </si>
  <si>
    <t>Implantuojamas kardioverteris defibriliatorius su dvikamerinės stimuliacijos funkcija (ICD-DR) ir širdies nepakankamumo būsenos sekimo sistema, sertifikuotas atlikti viso kūno magnetinio rezonanso tyrimus</t>
  </si>
  <si>
    <t>12.1.</t>
  </si>
  <si>
    <t>12.1.1.</t>
  </si>
  <si>
    <t>12.1.2.</t>
  </si>
  <si>
    <t>12.1.3.</t>
  </si>
  <si>
    <t>Antibradikardinė stimuliacija - DDDR režimas.</t>
  </si>
  <si>
    <t>12.1.4.</t>
  </si>
  <si>
    <t>12.1.5.</t>
  </si>
  <si>
    <t>Maks. impulso amplitudė - ne mažiau 6 V.</t>
  </si>
  <si>
    <t>12.1.6.</t>
  </si>
  <si>
    <t>12.1.7.</t>
  </si>
  <si>
    <t>12.1.8.</t>
  </si>
  <si>
    <t>12.1.9.</t>
  </si>
  <si>
    <t>Stimuliatoriaus veiklos kanalo („marker channel“).</t>
  </si>
  <si>
    <t>12.1.10.</t>
  </si>
  <si>
    <t>Registracija programavimo metu realiame laike – būtina.</t>
  </si>
  <si>
    <t>12.1.11.</t>
  </si>
  <si>
    <t>12.1.12.</t>
  </si>
  <si>
    <t>12.1.13.</t>
  </si>
  <si>
    <t>12.1.14.</t>
  </si>
  <si>
    <t>12.1.15.</t>
  </si>
  <si>
    <t>12.1.16.</t>
  </si>
  <si>
    <t>12.1.17.</t>
  </si>
  <si>
    <t>12.1.18.</t>
  </si>
  <si>
    <t>12.1.19.</t>
  </si>
  <si>
    <t>12.1.20.</t>
  </si>
  <si>
    <t>Darbo trukmė (nestimuliuojant) – ne mažiau 6 metų.</t>
  </si>
  <si>
    <t>12.1.21.</t>
  </si>
  <si>
    <t>Galimybė vertinti širdies nepakankamumo būklę pagal plaučių ir krūtinės ląstos impedansą – būtina.</t>
  </si>
  <si>
    <t>12.1.22.</t>
  </si>
  <si>
    <t>Šiam punktui turi būti siūlomi du modeliai - su DF1 ir DF4 jungtimi.Komplekte su kardioverteriu - defibriliatoriumi pateikiamas vienas defibriliacinis ir vienas stimuliacinis elektrodas. Defibriliacinis elektrodas - keturpolinis, aktyvios fiksacijos, išskiriantis gliukokortikoidus, 60 - 70cm ilgio, &lt;9F. Stimuliacinis elektrodas - bipolinis, aktyvios fiksacijos, išskiriantis gliukokortikoidus, 46-58 cm ilgio.</t>
  </si>
  <si>
    <t>12.1.23.</t>
  </si>
  <si>
    <t>13. DALIS</t>
  </si>
  <si>
    <t>NEDIDELIŲ MATMENŲ IMPLANTUOJAMAS KARDIOVERTERIS DEFIBRILIATORIUS SU DVIKAMERINĖS STIMULIACIJOS FUNKCIJA (ICD-DR), SERTIFIKUOTAS ATLIKTI VISO KŪNO MAGNETINIO REZONANSO TYRIMUS</t>
  </si>
  <si>
    <t>13.</t>
  </si>
  <si>
    <t>Nedidelių matmenų implantuojamas kardioverteris defibriliatorius su dvikamerinės stimuliacijos funkcija (ICD-DR), sertifikuotas atlikti viso kūno magnetinio rezonanso tyrimus</t>
  </si>
  <si>
    <t>13.1.</t>
  </si>
  <si>
    <t>13.1.1.</t>
  </si>
  <si>
    <t>13.1.2.</t>
  </si>
  <si>
    <t>13.1.3.</t>
  </si>
  <si>
    <t>13.1.4.</t>
  </si>
  <si>
    <t>13.1.5.</t>
  </si>
  <si>
    <t>13.1.6.</t>
  </si>
  <si>
    <t>Baterijos veikimo trukmė ne mažiau 7 metų.</t>
  </si>
  <si>
    <t>13.1.7.</t>
  </si>
  <si>
    <t>Komplekte su kardioverteriu - defibriliatoriumi pateikiamas vienas defibriliacinis ir vienas stimuliacinis elektrodas. Defibriliacinis elektrodas - keturpolinis, aktyvios fiksacijos, išskiriantis gliukokortikoidus, 60 - 70cm ilgio, &lt;9F. Stimuliacinis elektrodas - bipolinis, aktyvios fiksacijos, išskiriantis gliukokortikoidus, 46-58 cm ilgio.</t>
  </si>
  <si>
    <t>13.1.8.</t>
  </si>
  <si>
    <t>14. DALIS</t>
  </si>
  <si>
    <t>IMPLANTUOJAMAS KARDIOVERTERIS DEFIBRILIATORIUS SU DVIKAMERINĖS STIMULIACIJOS FUNKCIJA (ICD-DR), SERTIFIKUOTAS ATLIKTI VISO KŪNO MAGNETINIO REZONANSO TYRIMUS, SU PROGRAMUOJAMA DEFIBRILIACIJOS IMPULSO FAZIŲ TRUKME BEI FORMA</t>
  </si>
  <si>
    <t>14.</t>
  </si>
  <si>
    <t>Implantuojamas kardioverteris defibriliatorius su dvikamerinės stimuliacijos funkcija (ICD-DR), sertifikuotas atlikti viso kūno magnetinio rezonanso tyrimus, su programuojama defibriliacijos impulso fazių trukme bei forma</t>
  </si>
  <si>
    <t>14.1.</t>
  </si>
  <si>
    <t>14.1.1.</t>
  </si>
  <si>
    <t>Masė ≤ 72g, tūris ≤ 32cm3.</t>
  </si>
  <si>
    <t>14.1.2.</t>
  </si>
  <si>
    <t>DF1 ir DF4 variantai.</t>
  </si>
  <si>
    <t>14.1.3.</t>
  </si>
  <si>
    <t>Detekcijos kriterijai: dažnio, dažnio stabilumo, staigios pradžios, pradžios (prieširdžių ar skilvelių) nustatymo, prieširdžių-skilvelių santykio.</t>
  </si>
  <si>
    <t>14.1.4.</t>
  </si>
  <si>
    <t>14.1.5.</t>
  </si>
  <si>
    <t>14.1.6.</t>
  </si>
  <si>
    <t>14.1.7.</t>
  </si>
  <si>
    <t>14.1.8.</t>
  </si>
  <si>
    <t>14.1.9.</t>
  </si>
  <si>
    <t>14.1.10.</t>
  </si>
  <si>
    <t>14.1.11.</t>
  </si>
  <si>
    <t>14.1.12.</t>
  </si>
  <si>
    <t>14.1.13.</t>
  </si>
  <si>
    <t>14.1.14.</t>
  </si>
  <si>
    <t>Įspėjimai apie visas aritmijų terapijas/ galimybė jas registruoti nuotoline stebėjimo sistema.</t>
  </si>
  <si>
    <t>14.1.15.</t>
  </si>
  <si>
    <t>14.1.16.</t>
  </si>
  <si>
    <t>Saugomų elektrogramų trukmė ≥ 25 min, dauginės EKG, žymekliai, registruojami įvykiai, įvykių prioretizacijos galimybė.</t>
  </si>
  <si>
    <t>14.1.17.</t>
  </si>
  <si>
    <t>14.1.18.</t>
  </si>
  <si>
    <t>14.1.19.</t>
  </si>
  <si>
    <t>Automatinis stimuliacijos amplitudės parinkimas ir reguliavimas prieširdžiuose.</t>
  </si>
  <si>
    <t>14.1.20.</t>
  </si>
  <si>
    <t>14.1.21.</t>
  </si>
  <si>
    <t>Automatiniai AV intervalo ilginimo (nuosavo AV laidumo „paieškos“) algoritmai.</t>
  </si>
  <si>
    <t>14.1.22.</t>
  </si>
  <si>
    <t>Algoritmas AV optimizacijai.</t>
  </si>
  <si>
    <t>14.1.23.</t>
  </si>
  <si>
    <t>14.1.24.</t>
  </si>
  <si>
    <t>Prieširdinių aritmijų valdymo/prevencijos algoritmas.</t>
  </si>
  <si>
    <t>14.1.25.</t>
  </si>
  <si>
    <t>14.1.26.</t>
  </si>
  <si>
    <t>Prietaiso darbo trukmė ≥ 10 metų (60 imp/min., 2,0 V DP, 1,0 V DP, 0,4 ms, 500 Ω, 50% DDD stimuliacija, automatinė stimuliacijos amplitudės parinkimo ir kontrolės funkcija įjungta, saugomos EKG įjungta, maks. 4 iškrovos/metus).</t>
  </si>
  <si>
    <t>14.1.27.</t>
  </si>
  <si>
    <t>14.1.28.</t>
  </si>
  <si>
    <t>14.1.29.</t>
  </si>
  <si>
    <t>Turi būti pateikti komplekte: 1. Defibriliacijos elektrodas, aktyvios fiksacijos 60cm, 65cm, 75cm ilgio, išskiriantis gliukokortikoidus, su viena arba dviem aukštos įtampos spiralėmis, introdiuserio diametras ≤7F, sertifikuotas atlikti magneto rezonanso tyrimus. 2. Prieširdinis elektrodas, aktyvios fiksacijos, 46cm, 52cm, 58 sm ilgio, sertifikuotas atlikti magneto rezonanso tyrimus.</t>
  </si>
  <si>
    <t>14.1.30.</t>
  </si>
  <si>
    <t>15. DALIS</t>
  </si>
  <si>
    <t xml:space="preserve">KAIRIOJO SKILVELIO KETURPOLIS STIMULIACIJOS ELEKTRODAS </t>
  </si>
  <si>
    <t>15.</t>
  </si>
  <si>
    <t xml:space="preserve">Kairiojo skilvelio keturpolis stimuliacijos elektrodas </t>
  </si>
  <si>
    <t>15.1.</t>
  </si>
  <si>
    <t>15.1.1.</t>
  </si>
  <si>
    <t>Ilgis 75-95 cm, diametras ne daugiau 5 F, atstumas tarp polių &gt;10 mm.</t>
  </si>
  <si>
    <t>15.1.2.</t>
  </si>
  <si>
    <t>Elektrodo distalinė dalis turi linkius, padedančius fiksuoti elektrodą vainikinio ančio šakelėse. Linkiai yra „S“ ir „L“ formos, nekreipiantys elektrodo į vieną pusę.</t>
  </si>
  <si>
    <t>15.1.3.</t>
  </si>
  <si>
    <t xml:space="preserve"> Elektrodai sertifikuoti atlikti 1,5T magnetinio rezonanso tyrimus.</t>
  </si>
  <si>
    <t>15.1.4.</t>
  </si>
  <si>
    <t>16. DALIS</t>
  </si>
  <si>
    <t>DEŠINIOJO SKILVELIO ENDOKARDINIS DEFIBRILIACIJOS ELEKTRODAS</t>
  </si>
  <si>
    <t>16.</t>
  </si>
  <si>
    <t>Dešiniojo skilvelio endokardinis defibriliacijos elektrodas</t>
  </si>
  <si>
    <t>16.1.</t>
  </si>
  <si>
    <t>16.1.1.</t>
  </si>
  <si>
    <t>Aktyvios fiksacijos 52-65cm ilgio, išskiriantys gliukokortikoidus, su viena arba dviem aukštos įtampos spiralėmis pasirinktinai (turi būti pasiūlyti abu variantai), introdiuserio diametras ≤7F, sertifikuoti atlikti magneto rezonanso tyrimus.</t>
  </si>
  <si>
    <t>16.1.2.</t>
  </si>
  <si>
    <t>17. DALIS</t>
  </si>
  <si>
    <t>INTRODIUSERIS KORONARINIO SINUSO KANIULIAVIMUI BEI ELEKTRODO ĮVEDIMUI</t>
  </si>
  <si>
    <t>17.</t>
  </si>
  <si>
    <t>Introdiuseris koronarinio sinuso kaniuliavimui bei elektrodo įvedimui</t>
  </si>
  <si>
    <t>17.1.</t>
  </si>
  <si>
    <t>17.1.1.</t>
  </si>
  <si>
    <t>Įvairios formos (lenkimai) – bent 90, 115, 135 ir kt. laipsnio kampo lenkimai, įvairūs ilgiai, pasirenkamai pjaustomas (komplekte su peiliuku) arba plėšomas.</t>
  </si>
  <si>
    <t>17.1.2.</t>
  </si>
  <si>
    <t>Su pjaustomu introdiuseriu pateikiamas peiliukas</t>
  </si>
  <si>
    <t>17.1.3.</t>
  </si>
  <si>
    <t>18. DALIS</t>
  </si>
  <si>
    <t>INTRODIUSERIS (KREIPIKLIS) SUBSELEKTORIUS KORONARINIO SINUSO ŠAKOMS KANIULIUOTI</t>
  </si>
  <si>
    <t>18.</t>
  </si>
  <si>
    <t>Introdiuseris (kreipiklis) subselektorius koronarinio sinuso šakoms kaniuliuoti</t>
  </si>
  <si>
    <t>18.1.</t>
  </si>
  <si>
    <t>18.1.1.</t>
  </si>
  <si>
    <t>Turi susiderinti su koronarinio sinuso introdiuseriu-kreipikliu (teleskopinės sistemos principu), arba būti pateikiamas kartu su atskiru koronarinio sinuso introdiuseriu-kreipikliu. Trijų-keturių formų pasirinkimas – aštraus, tiesaus, buko kampo, retrogradinės eigos.</t>
  </si>
  <si>
    <t>18.1.2.</t>
  </si>
  <si>
    <t>19. DALIS</t>
  </si>
  <si>
    <t>ANGIOGRAFINIS KATETERIS SU BALIONU KORONARINIO SINUSO OBTURACIJAI IR RETROGRADINIAM KONTRASTAVIMUI</t>
  </si>
  <si>
    <t>19.</t>
  </si>
  <si>
    <t>Angiografinis kateteris su balionu koronarinio sinuso obturacijai ir retrogradiniam kontrastavimui</t>
  </si>
  <si>
    <t>19.1.</t>
  </si>
  <si>
    <t>19.1.1.</t>
  </si>
  <si>
    <t>Kateteris su išpučiamu balionu, obturuojančiu koronarinį sinusą jo angiografijos metu, ilgis 110 - 120 cm, diametras ne daugiau 7F.Į komplektą turi įeiti specialus dozuoto tūrio švirkštas angiografinio baliono išpūtimui.</t>
  </si>
  <si>
    <t>19.1.2.</t>
  </si>
  <si>
    <t>20. DALIS</t>
  </si>
  <si>
    <t>STYGOS PRAVEDĖJAI</t>
  </si>
  <si>
    <t>20.</t>
  </si>
  <si>
    <t>Stygos pravedėjai</t>
  </si>
  <si>
    <t>20.1.</t>
  </si>
  <si>
    <t>20.1.1.</t>
  </si>
  <si>
    <t>Ilgis &gt;130 cm, diametras 0,038 colio, distalinis galas minkštas, J formos, distalinio minkšto galo ilgis 5 – 10 cm, toliau styga yra pakankamai stangri, atliekanti nukreipiančią funkciją. Turi būti pasiūlyti mažiausiai 3 skirtingų ilgių variantai</t>
  </si>
  <si>
    <t>20.1.2.</t>
  </si>
  <si>
    <t>21. DALIS</t>
  </si>
  <si>
    <t>HIDROFILINĖS STYGOS PRAVEDĖJAI</t>
  </si>
  <si>
    <t>21.</t>
  </si>
  <si>
    <t>Hidrofilinės stygos pravedėjai</t>
  </si>
  <si>
    <t>21.1.</t>
  </si>
  <si>
    <t>21.1.1.</t>
  </si>
  <si>
    <t>Styga hidrofilinė, sudrėkus slidi, diametras – 0,035 colio, distalinis galas minkštas, J formos, distalinio minkšto galo ilgis 5 – 10 cm, toliau styga yra pakankamai stangri, atliekanti nukreipiančią funkciją. Turi būti pasiūlyti mažiausiai 3 ilgių variantai 80-250 cm intervale</t>
  </si>
  <si>
    <t>21.1.2.</t>
  </si>
  <si>
    <t>22. DALIS</t>
  </si>
  <si>
    <t>VIELOS KAIRIOJO SKILVELIO (KORONARINIO SINUSO) STIMULIACIJOS ELEKTRODUI ĮVESTI</t>
  </si>
  <si>
    <t>22.</t>
  </si>
  <si>
    <t>Vielos kairiojo skilvelio (koronarinio sinuso) stimuliacijos elektrodui įvesti</t>
  </si>
  <si>
    <t>22.1.</t>
  </si>
  <si>
    <t>22.1.1.</t>
  </si>
  <si>
    <t>Diametras 0,014 colio, ilgis 180-200 cm. Hidrofilinis padengimas. Turi būti ryškiai rentgenokontrastiniu galu. Turi būti pasiūlytos mažiausiai trijų kietumo variantų vielos (minkšta, vidutinio kietumo, kieta).</t>
  </si>
  <si>
    <t>22.1.2.</t>
  </si>
  <si>
    <t>23. DALIS</t>
  </si>
  <si>
    <t>AKLĖ IS-1 STANDARTO</t>
  </si>
  <si>
    <t>23.</t>
  </si>
  <si>
    <t>Aklė IS-1 standarto</t>
  </si>
  <si>
    <t>23.1.</t>
  </si>
  <si>
    <t>23.1.1.</t>
  </si>
  <si>
    <t>Kištukas IS-1kontakto kanalo užkimšimui ir izoliavimui. Turi būti pasiūlytas variantas standartinio bipolio ir biventrikulinio EKS keturpolio elektrodui lizdams izoliuoti</t>
  </si>
  <si>
    <t>23.1.2.</t>
  </si>
  <si>
    <t>24. DALIS</t>
  </si>
  <si>
    <t>AKLĖ DF-1 STANDARTO</t>
  </si>
  <si>
    <t>24.</t>
  </si>
  <si>
    <t>Aklė DF-1 standarto</t>
  </si>
  <si>
    <t>24.1.</t>
  </si>
  <si>
    <t>24.1.1.</t>
  </si>
  <si>
    <t>Kištukas DF-1 kontakto kanalo užkimšimui ir izoliavimui</t>
  </si>
  <si>
    <t>24.1.2.</t>
  </si>
  <si>
    <t>25. DALIS</t>
  </si>
  <si>
    <t>MINKŠTA ĮMAUTĖ (AKLĖ) ELEKTRODUI IZOLIUOTI</t>
  </si>
  <si>
    <t>25.</t>
  </si>
  <si>
    <t>Minkšta įmautė (aklė) elektrodui izoliuoti</t>
  </si>
  <si>
    <t>25.1.</t>
  </si>
  <si>
    <t>25.1.1.</t>
  </si>
  <si>
    <t>1,5−3 mm diametro elektrodui</t>
  </si>
  <si>
    <t>25.1.2.</t>
  </si>
  <si>
    <t>26. DALIS</t>
  </si>
  <si>
    <t>ATSUKTUVAS ELEKTRODO-STIMULIATORIAUS JUNGČIAI</t>
  </si>
  <si>
    <t>26.</t>
  </si>
  <si>
    <t>Atsuktuvas elektrodo-stimuliatoriaus jungčiai</t>
  </si>
  <si>
    <t>26.1.</t>
  </si>
  <si>
    <t>26.1.1.</t>
  </si>
  <si>
    <t>Sterilus atsuktuvas IS-1 ar DF-1 lizdo varžtui</t>
  </si>
  <si>
    <t>26.1.2.</t>
  </si>
  <si>
    <t>27. DALIS</t>
  </si>
  <si>
    <t>SUPLĖŠOMAS („PEEL-AWAY“) INTRODIUSERIS STIMULIACIJOS ELEKTRODO ĮVEDIMUI</t>
  </si>
  <si>
    <t>27.</t>
  </si>
  <si>
    <t>Suplėšomas („peel-away“) introdiuseris stimuliacijos elektrodo įvedimui</t>
  </si>
  <si>
    <t>27.1.</t>
  </si>
  <si>
    <t>27.1.1.</t>
  </si>
  <si>
    <t>Ilgis 12-14 cm, diametras 6, 7, 8, 9, 10F. Rinkinyje 0,038 colio diametro viela (tiesus ir lenktas galai, ilgis 50 cm) ir adata punkcijai. Pateikiami dvigubame steriliame įpakavime: išorinis – minkštas, prasiskleidžiantis pagal užklijavimo liniją, o vidinis – kietas, visi punkcinės sistemos elementai yra nejudriai fiksuoti vidinėje kietoje sterilioje plastikinėje dėžutėje.</t>
  </si>
  <si>
    <t>27.1.2.</t>
  </si>
  <si>
    <t>28. DALIS</t>
  </si>
  <si>
    <t>SUPLĖŠOMAS („PEEL-AWAY“) ILGAS INTRODIUSERIS STIMULIACIJOS ELEKTRODO ĮVEDIMUI</t>
  </si>
  <si>
    <t>28.</t>
  </si>
  <si>
    <t>Suplėšomas („peel-away“) ilgas introdiuseris stimuliacijos elektrodo įvedimui</t>
  </si>
  <si>
    <t>28.1.</t>
  </si>
  <si>
    <t>28.1.1.</t>
  </si>
  <si>
    <t>Ilgis 20-25 cm, diametras 6, 7, 8, 9, 10 F. Rinkinyje 0,038 colio diametro viela (tiesus ir lenktas galai, ilgis 80 cm) ir adata punkcijai.</t>
  </si>
  <si>
    <t>28.1.2.</t>
  </si>
  <si>
    <t>29. DALIS</t>
  </si>
  <si>
    <t>RESTERILIZUOJAMAS LAIDAS PRAILGINTUVAS MATAVIMAMS STIMULIATORIAUS IMPLANTAVIMO OPERACIJOS METU</t>
  </si>
  <si>
    <t>29.</t>
  </si>
  <si>
    <t>Resterilizuojamas laidas prailgintuvas matavimams stimuliatoriaus implantavimo operacijos metu</t>
  </si>
  <si>
    <t>29.1.</t>
  </si>
  <si>
    <t>29.1.1.</t>
  </si>
  <si>
    <t>Laido ilgis 2,5-4,0 m, jungtis Merlin stimuliatorių programavimo prietaisui viename gale ir gnybtai kitame. Trys laidų poros – dešiniojo prieširdžio, dešiniojo skilvelio, kairiojo skilvelio stimuliacijai. Turi būti suderinamas su St. Jude Medical stimuliacijos parametrų nustatymo prietaisu Merlin.</t>
  </si>
  <si>
    <t>29.1.2.</t>
  </si>
  <si>
    <t>30. DALIS</t>
  </si>
  <si>
    <t>VIENKARTINIS STERILUS LAIDAS PRAILGINTUVAS MATAVIMAMS STIMULIATORIAUS IMPLANTAVIMO OPERACIJOS METU</t>
  </si>
  <si>
    <t>30.</t>
  </si>
  <si>
    <t>Vienkartinis sterilus laidas prailgintuvas matavimams stimuliatoriaus implantavimo operacijos metu</t>
  </si>
  <si>
    <t>30.1.</t>
  </si>
  <si>
    <t>30.1.1.</t>
  </si>
  <si>
    <t>Laido ilgis 2,5-4,0 m. sudarytas iš dviejų izoliuotų gijų,  piršteliai, tinkami pajungti į elektrofiziologinių signalo registravimo sistemą, viename gale, gnybtai kitame gale.</t>
  </si>
  <si>
    <t>30.1.2.</t>
  </si>
  <si>
    <t>31. DALIS</t>
  </si>
  <si>
    <t>VAMZDELIŲ RINKINYS IMPLANTUOTAM ELEKTRODUI ATPALAIDUOTI NUO SĄAUGŲ</t>
  </si>
  <si>
    <t>31.</t>
  </si>
  <si>
    <t>Vamzdelių rinkinys implantuotam elektrodui atpalaiduoti nuo sąaugų</t>
  </si>
  <si>
    <t>31.1.</t>
  </si>
  <si>
    <t>31.1.1.</t>
  </si>
  <si>
    <t>Šalinamų elektrodų diametras 4-9 F (keli diametrų variantai), ilgis 30-40 cm, galimybė atpalaiduoti nuo sąaugų preparuojant buku arba smailu vamzdelio galu. Pasirinktinai kietesnė (polipropileno kietumo lygio) medžiaga, ar minkštesnė (fluoro plasto kietumo lygio) medžiaga.</t>
  </si>
  <si>
    <t>31.1.2.</t>
  </si>
  <si>
    <t>32. DALIS</t>
  </si>
  <si>
    <t>POLIMERINIS AUDINIŲ STABILIZAVIMO VAMZDELIS METALINIU GALU, SKIRTAS ATPALAIDUOTI ELEKTRODĄ NUO SĄAUGŲ</t>
  </si>
  <si>
    <t>32.</t>
  </si>
  <si>
    <t>Polimerinis audinių stabilizavimo vamzdelis metaliniu galu, skirtas atpalaiduoti elektrodą nuo sąaugų</t>
  </si>
  <si>
    <t>32.1.</t>
  </si>
  <si>
    <t>32.1.1.</t>
  </si>
  <si>
    <t>Polimerinis vamzdelis metaliniu galu, skirtas elektrodui atpalaiduoti nuo sąaugų, per kurio vidinį diametrą galima pravesti sistemą, skirtą elektrodui atpalaiduoti nuo sąaugų.</t>
  </si>
  <si>
    <t>32.1.2.</t>
  </si>
  <si>
    <t>33. DALIS</t>
  </si>
  <si>
    <t>LŪŽUSIO ELEKTRODO ILGINIMO VIELA ŠALINIMO OPERACIJOS METU</t>
  </si>
  <si>
    <t>33.</t>
  </si>
  <si>
    <t>Lūžusio elektrodo ilginimo viela šalinimo operacijos metu</t>
  </si>
  <si>
    <t>33.1.</t>
  </si>
  <si>
    <t>33.1.1.</t>
  </si>
  <si>
    <t>Ilgis 50-80 cm. Galimybė fiksuoti ir tokiu būdu prailginti lūžusį stimuliatoriaus arba kardiovereterio-defibriliatoriaus laidą šalinimo procedūros metu, tilpti į 7F preperavimo vamzdelį.</t>
  </si>
  <si>
    <t>33.1.2.</t>
  </si>
  <si>
    <t>34. DALIS</t>
  </si>
  <si>
    <t>SISTEMA IMPLANTUOTAM ELEKTRODUI ATPALAIDUOTI NUO SĄAUGŲ</t>
  </si>
  <si>
    <t>34.</t>
  </si>
  <si>
    <t>Sistema implantuotam elektrodui atpalaiduoti nuo sąaugų</t>
  </si>
  <si>
    <t>34.1.</t>
  </si>
  <si>
    <t>34.1.1.</t>
  </si>
  <si>
    <t>Sistema sterili, sudaryta iš sterilios plastikinės rankenos, per sukamąjį mechanizmą sujungta su laidų šalinimo vamzdeliu, gale turinčiu atvirą metalinį pjaunantį elementą. Mechanizmas suka pjaunantį laidų šalinimo vamzdelį dviem arba viena kryptimis priklausomai nuo rankenos spaudimo būdo. Šalinamų elektrodų diametras 4-9 F (pasirenka pirkėjas), ilgis 20-70 cm.</t>
  </si>
  <si>
    <t>34.1.2.</t>
  </si>
  <si>
    <t>35. DALIS</t>
  </si>
  <si>
    <t>VIELINIS ŠALINAMŲ EKS LAIDŲ SUSPAUDĖJAS</t>
  </si>
  <si>
    <t>35.</t>
  </si>
  <si>
    <t>Vielinis šalinamų EKS laidų suspaudėjas</t>
  </si>
  <si>
    <t>35.1.</t>
  </si>
  <si>
    <t>35.1.1.</t>
  </si>
  <si>
    <t>Sterilios vielytės su dviem nuimamais laikikliais galuose, pagamintos iš tvirto ir plastiško metalo, skirtos šalinamų elektrokardiostimuliatorių laidų suspaudimui su izoliacija.</t>
  </si>
  <si>
    <t>35.1.2.</t>
  </si>
  <si>
    <t>36. DALIS</t>
  </si>
  <si>
    <t>KATETERIS SU KOMBINUOTA KILPA GAUDYKLE SVETIMKŪNIŲ ŠALINIMUI</t>
  </si>
  <si>
    <t>36.</t>
  </si>
  <si>
    <t>Kateteris su kombinuota kilpa gaudykle svetimkūnių šalinimui</t>
  </si>
  <si>
    <t>36.1.</t>
  </si>
  <si>
    <t>36.1.1.</t>
  </si>
  <si>
    <t>Diametras 8-15 F, ilgis 90-130cm. Galimybė griebti ne tik šalinimo objekto galą, bet ir per vidurį.</t>
  </si>
  <si>
    <t>36.1.2.</t>
  </si>
  <si>
    <t>37. DALIS</t>
  </si>
  <si>
    <t>IMPLANTUOJAMAS EKG ĮVYKIŲ REGISTRAVIMO PRIETAISAS</t>
  </si>
  <si>
    <t>37.</t>
  </si>
  <si>
    <t>Implantuojamas EKG įvykių registravimo prietaisas</t>
  </si>
  <si>
    <t>37.1.</t>
  </si>
  <si>
    <t>37.1.1.</t>
  </si>
  <si>
    <t>Darbo trukmė ne mažiau  72 mėn.</t>
  </si>
  <si>
    <t>37.1.2.</t>
  </si>
  <si>
    <t xml:space="preserve">Svoris ≤ 4 g, tūris ≤2 cm3. </t>
  </si>
  <si>
    <t>37.1.3.</t>
  </si>
  <si>
    <t xml:space="preserve">Telemetrija – Bluetooth low energy. </t>
  </si>
  <si>
    <t>37.1.4.</t>
  </si>
  <si>
    <t>Automatinė EKG įrašo aktyvacija, esant bradikardijai, tachikardijai ar asistolijai. Prieširdžių virpėjimo/prieširdinių tachiaritmijų automatinio atpažinimo ir kiekybinio įvertinimo galimybė.</t>
  </si>
  <si>
    <t>37.1.5.</t>
  </si>
  <si>
    <t>Galima automatinė adaptacinė jautrumo kontrolė prieširdžiuose ir skilveliuose.</t>
  </si>
  <si>
    <t>37.1.6.</t>
  </si>
  <si>
    <t xml:space="preserve">Saugomų elektrogramų trukmė ≥ 60 min., epizodų trukmė ≥ 10-60 sekundžių (PV epizodų trukmė &gt; 60 sekundžių). </t>
  </si>
  <si>
    <t>37.1.7.</t>
  </si>
  <si>
    <t>Galimybė programuoti gaunamų registuotų epizodų kiekį pasirinktinai, priklausomai nuo kiekvieno paciento klinikinės situacijos.</t>
  </si>
  <si>
    <t>37.1.8.</t>
  </si>
  <si>
    <t>Galimybė pasirinktinai programuoti registruotus epizodus pagal pirmumą.</t>
  </si>
  <si>
    <t>37.1.9.</t>
  </si>
  <si>
    <t xml:space="preserve">Sertifikuotas 3T magnetinio rezonanso tyrimams atlikti. </t>
  </si>
  <si>
    <t>37.1.10.</t>
  </si>
  <si>
    <t>Komplekte su įvykių registratoriumi pateikiamas jo įsodinimo į paodę įrenginys, leidžiantis įstumti implantuojamą prietaisą pro mažesnį nei 1 cm ilgio pjūvį.</t>
  </si>
  <si>
    <t>37.1.11.</t>
  </si>
  <si>
    <t>38. DALIS</t>
  </si>
  <si>
    <t xml:space="preserve">STERILUS PERIKARDO DRENAVIMO RINKINYS </t>
  </si>
  <si>
    <t>38.</t>
  </si>
  <si>
    <t xml:space="preserve">Sterilus perikardo drenavimo rinkinys </t>
  </si>
  <si>
    <t>38.1.</t>
  </si>
  <si>
    <t>38.1.1.</t>
  </si>
  <si>
    <t>Rinkinio sudėtyje turi būti: perikardo drenavimo kateteris su šoninėmis angomis, kurio diametras 8 – 8,5 F, ilgis 40 + 2 cm; dilatatorius kurio diametras 8,5 – 9 F, ilgis 20 – 25 cm; viela – pravedėjas abiem minkštais galais, ilgis 80 + 5 cm; dvi 18G punkcinės adatos (9 ir 15 cm ilgio), vienkartinis skalpelis Nr. 11, ne mažiau kaip du švirkštai (10 ml ir 60 ml), 1000 ml talpos drenavimo maišelis su išleidimo galimybe, trišakis didelio diametro kraniukas surinkimo maišeliui prijungti prie dreno, siūlas dreno fiksavimui (3.0 netirpstantis siūlas su lenkta pjaunančia adata).</t>
  </si>
  <si>
    <t>38.1.2.</t>
  </si>
  <si>
    <t>39. DALIS</t>
  </si>
  <si>
    <t>INTRODIUSERIS NUKREIPĖJAS TARPPRIEŠIRDINĖS PERTVAROS PUNKCIJAI IR ABLIACIJAI</t>
  </si>
  <si>
    <t>39.</t>
  </si>
  <si>
    <t>Introdiuseris nukreipėjas tarpprieširdinės pertvaros punkcijai ir abliacijai</t>
  </si>
  <si>
    <t>39.1.</t>
  </si>
  <si>
    <t>39.1.1.</t>
  </si>
  <si>
    <t>Diametras 8-11F, ilgis 60-63cm, su atšaka plovimui, dilatatoriumi ir viela (J-formos ir tiesus galai), rentgenokontrastinis žiedas kateterio gale, turi būti galimybė rinktis iš bent 3 skirtingos formos bei kampo distalinių linkių įskaitant SL1 tipą.</t>
  </si>
  <si>
    <t>39.1.2.</t>
  </si>
  <si>
    <t>40. DALIS</t>
  </si>
  <si>
    <t>INTRODIUSERIS NUKREIPĖJAS RADIODAŽNINEI ABLIACIJAI</t>
  </si>
  <si>
    <t>40.</t>
  </si>
  <si>
    <t>Introdiuseris nukreipėjas radiodažninei abliacijai</t>
  </si>
  <si>
    <t>40.1.</t>
  </si>
  <si>
    <t>40.1.1.</t>
  </si>
  <si>
    <t>Diametras 8-10F, ilgis 60-63cm, su atšaka plovimui, dilatatoriumi ir viela (J-formos ir tiesus galai), rentgenokontrastinis žiedas kateterio gale, turi būti galimybė rinktis iš bent 3 skirtingos formos bei kampo distalinių linkių, įskaitant SR0, SR1 tipo.</t>
  </si>
  <si>
    <t>40.1.2.</t>
  </si>
  <si>
    <t>41. DALIS</t>
  </si>
  <si>
    <t>BROCKENBROUGH TIPO ARBA LYGIAVERTĖS ADATOS PRIEŠIRDŽIŲ PERTVAROS PUNKCIJAI</t>
  </si>
  <si>
    <t>41.</t>
  </si>
  <si>
    <t>Brockenbrough tipo arba lygiavertės adatos prieširdžių pertvaros punkcijai</t>
  </si>
  <si>
    <t>41.1.</t>
  </si>
  <si>
    <t>41.1.1.</t>
  </si>
  <si>
    <t>Ilgis 56, 71, 89 arba 98 cm, pateikiama pagal pirkėjo pageidavimus, diametras 18 G, įvairių linkių (įskaitant SL1 tipo), su hermetizuojančiu kraniuku proksimaliniame gale.</t>
  </si>
  <si>
    <t>41.1.2.</t>
  </si>
  <si>
    <t>42. DALIS</t>
  </si>
  <si>
    <t>INTRODIUSERIAI ELEKTROFIZIOLOGINIAMS TYRIMAMS</t>
  </si>
  <si>
    <t>42.</t>
  </si>
  <si>
    <t>Introdiuseriai elektrofiziologiniams tyrimams</t>
  </si>
  <si>
    <t>42.1.</t>
  </si>
  <si>
    <t>42.1.1.</t>
  </si>
  <si>
    <t>11 – 14 cm ilgio;</t>
  </si>
  <si>
    <t>42.1.2.</t>
  </si>
  <si>
    <t>6, 7, 8, 10, 11, 13 F diametro;</t>
  </si>
  <si>
    <t>42.1.3.</t>
  </si>
  <si>
    <t xml:space="preserve">lengvai įvedami, mažai traumuojantys, su atšaka plovimui ir sklende, diliatatoriumi; </t>
  </si>
  <si>
    <t>42.1.4.</t>
  </si>
  <si>
    <t>su geru hemostatiniu vožtuvu;</t>
  </si>
  <si>
    <t>42.1.5.</t>
  </si>
  <si>
    <t>distalinis galas sukietintas, nupjauto kūgio formos;</t>
  </si>
  <si>
    <t>42.1.6.</t>
  </si>
  <si>
    <t>didelės rezistencijos užlinkimui;</t>
  </si>
  <si>
    <t>42.1.7.</t>
  </si>
  <si>
    <t>plėtiklis užsirakinantis išoriniame vamzdelyje;</t>
  </si>
  <si>
    <t>42.1.8.</t>
  </si>
  <si>
    <t>su specialia danga, pagerinančia slydimą;</t>
  </si>
  <si>
    <t>42.1.9.</t>
  </si>
  <si>
    <t>su  viela pravedėju;</t>
  </si>
  <si>
    <t>42.1.10.</t>
  </si>
  <si>
    <t>hemostatinis vožtuvas su ne mažiau 5 žvaigždės formos įpjovų (ne cirkuliarinis), pasižymintis maža trintimi, leidžiantis lengvai manipuliuoti įvestu kateteriu ar elektrodu.</t>
  </si>
  <si>
    <t>42.1.11.</t>
  </si>
  <si>
    <t>43. DALIS</t>
  </si>
  <si>
    <t>INFUZIJOS LINIJA ABLIACIJAI NAUDOJANT ST. JUDE MEDICAL/ABBOTT COOL POINT POMPĄ</t>
  </si>
  <si>
    <t>43.</t>
  </si>
  <si>
    <t>Infuzijos linija abliacijai naudojant St. Jude Medical/Abbott Cool Point pompą</t>
  </si>
  <si>
    <t>43.1.</t>
  </si>
  <si>
    <t>43.1.1.</t>
  </si>
  <si>
    <t>Tinkama  St. Jude Medical/Abbott Cool Point abliacijos pompai</t>
  </si>
  <si>
    <t>43.1.2.</t>
  </si>
  <si>
    <t>44. DALIS</t>
  </si>
  <si>
    <t>INFUZIJOS LINIJA ABLIACIJAI NAUDOJANT BOSTON SCIENTIFIC POMPĄ</t>
  </si>
  <si>
    <t>44.</t>
  </si>
  <si>
    <t>Infuzijos linija abliacijai naudojant Boston Scientific pompą</t>
  </si>
  <si>
    <t>44.1.</t>
  </si>
  <si>
    <t>44.1.1.</t>
  </si>
  <si>
    <t>Tinkama  Boston Scientific abliacijos pompai</t>
  </si>
  <si>
    <t>44.1.2.</t>
  </si>
  <si>
    <t>45. DALIS</t>
  </si>
  <si>
    <t>INFUZIJOS LINIJA ABLIACIJAI NAUDOJANT BIOSENSE WEBSTER POMPĄ</t>
  </si>
  <si>
    <t>45.</t>
  </si>
  <si>
    <t>Infuzijos linija abliacijai naudojant Biosense Webster pompą</t>
  </si>
  <si>
    <t>45.1.</t>
  </si>
  <si>
    <t>45.1.1.</t>
  </si>
  <si>
    <t>Tinkama Biosense Webster abliacijos pompai</t>
  </si>
  <si>
    <t>45.1.2.</t>
  </si>
  <si>
    <t>46. DALIS</t>
  </si>
  <si>
    <t>46.</t>
  </si>
  <si>
    <t>46.1.</t>
  </si>
  <si>
    <t>46.1.1.</t>
  </si>
  <si>
    <t>Ilgis &gt;130 cm, diametras 0,032 colio, distalinis galas minkštas, J formos, distalinio minkšto galo ilgis 5 – 10 cm, toliau styga yra pakankamai stangri, atliekanti nukreipiančią funkciją. Turi būti pasiūlyti mažiausiai 3 skirtingų ilgių variantai.</t>
  </si>
  <si>
    <t>46.1.2.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</si>
  <si>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</si>
  <si>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</si>
  <si>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</si>
  <si>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</si>
  <si>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</si>
  <si>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</si>
  <si>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</si>
  <si>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</si>
  <si>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</si>
  <si>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</si>
  <si>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</si>
  <si>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</si>
  <si>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</si>
  <si>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</si>
  <si>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</si>
  <si>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</si>
  <si>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</si>
  <si>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</si>
  <si>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</si>
  <si>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</si>
  <si>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2510 2025-02-20 12:48:01</t>
  </si>
  <si>
    <t>Stimuliacijos režimai</t>
  </si>
  <si>
    <t>Prieširdžių arba skilvelių stimuliacijos dažnio adaptacija fiziniam krūviui, katalogo psl. 2</t>
  </si>
  <si>
    <t>AOO, AAI(R), VOO, VVI(R), AAT, VVT, katalogo psl. 2</t>
  </si>
  <si>
    <t>30–170 imp./min, katalogo psl. 2</t>
  </si>
  <si>
    <t>0,1–1,5 ms, keičiant mažesne nei 0,1 ms padala, katalogo psl. 2</t>
  </si>
  <si>
    <t>Stimuliacijos dažnis</t>
  </si>
  <si>
    <t>Maks. impulso trukmė</t>
  </si>
  <si>
    <t>Masė, tūris</t>
  </si>
  <si>
    <t>Skilvelių Impulso amplitudė reguliuojama 0,25–7,5 V, žingsnis  0,5 V, katalogo psl. 2</t>
  </si>
  <si>
    <t>Prieširdžių impulso amplitudė 0,25–7,5 V, žingsnis 0,5 V, katalogo psl. 2</t>
  </si>
  <si>
    <t>Automatinis stimuliacijos amplitudės parinkimas ir reguliavimas skilveliuose su kiekvienu impulsu ir su 5 V atsargine stimuliacija. Katalogo psl. 1</t>
  </si>
  <si>
    <t xml:space="preserve">Stimuliacijos monitoravimo galimybė (įvykių registratorius), katalogo psl. 1-2 </t>
  </si>
  <si>
    <t>Jautrumas prieširdžíuose: 0,1 – 5,0 mV žingsnis kas 0,5 mV, 6,0–10,0 žingsnis 1,0 mV, katalogo psl. 2</t>
  </si>
  <si>
    <t>Jautrumas skilveliuose: 0,5 – 5,0 mV žingsnis kas 0,5 mV, 6,0–12,5 žingsnis 1,0 mV, katalogo psl. 2</t>
  </si>
  <si>
    <t>Stimuliacija ir jautrumas – vienpolis arba bipolis, programuojami nepriklausomai vienas nuo kito, katalogo psl. 2</t>
  </si>
  <si>
    <t>Automatinis varžos matavimas keičiant poliškumą, katalogo psl. 2</t>
  </si>
  <si>
    <t>Galima automatinė adaptacinė jautrumo kontrolė prieširdžiuose ir skilveliuose, suteikianti optimalią stimuliaciją, katalogo psl. 2</t>
  </si>
  <si>
    <t>Intrakardinės elektrogramos registravimo galimybė, įvykių žymekliai, katalogo psl. 1-2</t>
  </si>
  <si>
    <t>Dažnio adaptacijos jutiklis: maks. dažnis 180 imp./min., reguliuojamas nuolydis, slenkstis, reakcijos laikas, atsistatymo laikas, jutiklio histogramos, katalogo psl. 2</t>
  </si>
  <si>
    <t>Prieširdinių aritmijų diagnostika ir histogramos (stimuliuojant AAI(R) režimu), katalogo psl. 2</t>
  </si>
  <si>
    <t>Programuojami įspėjamieji signalai (garso ar vibracijos): prie ERI, skilvelių elektrodo varžos pokyčio, skilvelių stimuliacijos procento pokyčio, didelio skilvelių dažnio, katalogo psl. 2</t>
  </si>
  <si>
    <t>Prietaiso darbo trukmė 14,4 metų (60 imp./min., 2,5 V, 0,4 ms, 500 Ω, 100% DS stimuliacija, saugomos EKG funkcija įjungta, 18 mėn. galiojimas iki implantacijos), katalogo psl. 1</t>
  </si>
  <si>
    <t>Saugomų elektrogramų trukmė 14 min, epizodų trukmė 20 sekundžių, dauginės EKG, žymekliai, registruojami įvykiai: didelis prieširdžių ar skilvelių dažnis, katalogo psl. 1-2</t>
  </si>
  <si>
    <t>Galimybė atlikti viso kūno 1,5T ir 3T magneto rezonanso tyrimus (taip pat krūtinės ląstos ir širdies srityse), katalogo psl. 1-2</t>
  </si>
  <si>
    <t>Komplekte:</t>
  </si>
  <si>
    <t>Įvairaus ilgio (46–100 cm) aktyvios fiksacijos skilveliniai arba prieširdiniai elektrodai, išskiriantys gliukokortikoidus, sertifikuoti atlikti 1,5T ir 3T magneto rezonanso tyrimus, katalogo psl.34-37</t>
  </si>
  <si>
    <t xml:space="preserve">Komplekte </t>
  </si>
  <si>
    <t>AOO, AAI(R), VOO, VVI(R), VDD, DOO, DDI, DDD®, katalogo psl.4</t>
  </si>
  <si>
    <t>Stimuliacijos dažnis: 30–170 imp./min, katalogo psl. 4</t>
  </si>
  <si>
    <t>0,1–1,5 ms, keičiant mažesne nei 0,1 ms padala, katalogo psl. 4</t>
  </si>
  <si>
    <t>Stimuliacijos monitoravimo galimybė (įvykių registratorius), katalogo psl. 3-4</t>
  </si>
  <si>
    <t>Stimuliacijos  amplitudė bent 0,25–7,5 V, žingsnis ne daugiau 0,5 V, katalogo psl. 4</t>
  </si>
  <si>
    <t>Prieširdžių stimuliacijos amplitudė bent 0,25–7,5 V, žingsnis 0,5 V, katalogo psl. 4</t>
  </si>
  <si>
    <t>Automatinis stimuliacijos amplitudės parinkimas ir reguliavimas skilveliuose su kiekvienu impulsu ir su 5 V atsargine stimuliacija, katalogo psl. 3</t>
  </si>
  <si>
    <t>Programuojamas jautrumas skilveliuose: 0,5–5,0 V žingsnis kas 0,5 mV ir 6,0–10,0 žingsnis 1,0 mV, katalogo psl. 4</t>
  </si>
  <si>
    <t>Programuojamas jautrumas prieširdžiuose: 0,1 – 1,0 mV žingsnis kas 0,25 mV ir 1,0–4,0 mV žingsnis 0,5 mV, katalogo psl. 4</t>
  </si>
  <si>
    <t>Stimuliacija ir jautrumas vienpoliai arba bipoliai, programuojami nepriklausomai vienas nuo kito, katalogo psl. 4</t>
  </si>
  <si>
    <t>Automatinis varžos matavimas keičiant poliškumą, katalogo psl. 4</t>
  </si>
  <si>
    <t>Galima automatinė adaptacinė jautrumo kontrolė prieširdžiuose ir skilveliuose, suteikianti optimalią stimuliaciją, kaytalogo psl. 4</t>
  </si>
  <si>
    <t>Dažnio adaptacijos jutiklis: maks. dažnis 180 imp./min., reguliuojamas nuolydis, slenkstis, reakcijos laikas, atsistatymo laikas, būtinos jutiklio histogramos, katalogo psl. 4</t>
  </si>
  <si>
    <t>Dažnio adaptacijos jutiklis</t>
  </si>
  <si>
    <t>Saugomų elektrogramų trukmė 14min, epizodų trukmė 20 sekundžių, dauginės EKG, žymekliai, registruojami įvykiai: didelis prieširdžių ir skilvelių dažnis, katalogo psl. 3-4</t>
  </si>
  <si>
    <t>Prietaiso darbo trukmė 9,7 metai (60 imp./min., 2,5 V, 0,4 ms, 500 Ω, 1000% DDD stimuliacija, saugomos EKG funkcija įjungta, 18 mėn. galiojimas iki implantacijos), katalogo psl. 3</t>
  </si>
  <si>
    <t>Stimuliacijos režimo perjungimas – „auto mode switch“, katalogo psl. 4</t>
  </si>
  <si>
    <t>Atskirai programuojamas automatiškai perjungto stimuliacijos DDIR režimo („auto mode switching“) bazinis dažnis, katalogo psl. 4</t>
  </si>
  <si>
    <t>Automatiniai AV intervalo ilginimo (nuosavo AV laidumo „paieškos“) algoritmas, katalogo psl. 4</t>
  </si>
  <si>
    <t>Programuojami įspėjamieji signalai (garso ar vibracijos): prie ERI, skilvelių elektrodo varžos pokyčio, skilvelių stimuliacijos procento pokyčio, didelio skilvelių dažnio, katalogo psl. 4</t>
  </si>
  <si>
    <t>Prietaisas gali automatiškai nutraukti atsiradusį prieširdžių plazdėjimą dažna stimuliacija, katalogo psl. 4</t>
  </si>
  <si>
    <t>Galimybė atlikti viso kūno 1,5T ir 3T magneto rezonanso tyrimus (taip pat krūtinės ląstos ir širdies srityse), katalogo psl. 3-4</t>
  </si>
  <si>
    <t>Pateikiami CE sertifikatai.</t>
  </si>
  <si>
    <t>Stimuliacijos dažnio adaptacija fiziniam krūviui, katalogo psl. 6</t>
  </si>
  <si>
    <t>Bipolė (IS-1) standarto jungtis kairiojo skilvelio elektrodui, katalogo psl. 6</t>
  </si>
  <si>
    <t>Skilvelių stimuliacijos amplitudė 0,55–7,5 V, žingsnis ne daugiau 0,5  V, katalogo psl. 6</t>
  </si>
  <si>
    <t>Stimuliacijos monitoravimo galimybė (įvykių registratorius), katalogo psl. 6</t>
  </si>
  <si>
    <t>Stimuliacijos režimo perjungimas („auto mode switch“), katalogo psl. 6</t>
  </si>
  <si>
    <t>Prieširdžių stimuliacijos amplitudė 0,1–5,0 V, žingsnis 0,5 V, katalogo psl. 6</t>
  </si>
  <si>
    <t>Atskirai programuojamas automatiškai perjungto stimuliacijos DDIR režimo („auto mode switching“) bazinis dažnis, katalogo psl. 6</t>
  </si>
  <si>
    <t>Galimybė programuoti kairiojo skilvelio elektrodo stimuliacijos polių (distalinis, proksimalinis, kitos konfigūracijos), katalogo psl. 6</t>
  </si>
  <si>
    <t>Masė 24 g, tūris 14cm3, katalogo psl. 5-6</t>
  </si>
  <si>
    <t>Įvykių registratorius, intrakardinės elektrogramos registravimo galimybė telemetrijos būdu, įvykių žymekliai, katalogo psl. 5-6</t>
  </si>
  <si>
    <t>VV užlaikymo programavimo galimybė: vienu metu, pirma DS, pirma KS, katalogo psl. 6</t>
  </si>
  <si>
    <t>Saugomų elektrogramų trukmė 14 min, epizodų trukmė 20 sekundžių, dauginės EKG, žymekliai, registruojami įvykiai: didelis prieširdžių ir skilvelių dažnis, katalogo psl. 5-6</t>
  </si>
  <si>
    <t>Stimuliacija ir jautrumas – vienpoliai arba bipoliai, programuojami nepriklausomai vienas nuo kito, katalogo psl. 6</t>
  </si>
  <si>
    <t>Automatinis varžos matavimas keičiant poliškumą, katalogo psl. 6</t>
  </si>
  <si>
    <t>Prietaiso darbo trukmė 8 metai (60 imp./min., 2,5 V, 0,4 ms, 500 Ω, 100% DDD-BiV stimuliacija, automatinė stimuliacijos amplitudes parinkimo ir kontrolės funkcija DP, DS, KS išjungta, saugomos EKG įjungta, 18 mėn. galiojimas iki implantacijos), katalogo psl. 5</t>
  </si>
  <si>
    <t>Automatinis stimuliacijos impulso parinkimas ir reguliavimas skilveliuose su kiekvienu impulsu ir su 5 V atsargine stimuliacija, katalogo psl. 6</t>
  </si>
  <si>
    <t>Programuojami įspėjamieji signalai (ars oar vibracijos): prie ERI, skilvelių elektrodo varžos pokyčio, skilvelių stimuliacijos procento pokyčio, aukšto skilvelių ritmo dažnio, katalogo psl. 6</t>
  </si>
  <si>
    <t>Nuotolinio stebėjimo ir valdymo galimybė. Nuotolinis stebėjimas ir valdymas: pilnai automatinis, telemetrijos funkcija, tiek GSM, tiek WLAN ryšio galimybės, katalogo psl. 5</t>
  </si>
  <si>
    <t>Prieširdinių aritmijų diagnostika: pradžia, trukmė, skilvelių dažnis, histograma; Prieširdinių aritmijų įspėjamieji signalai, katalogo psl. 6</t>
  </si>
  <si>
    <t>Algoritmas AV ir VV intervalų optimizacijai, katalogo psl. 6</t>
  </si>
  <si>
    <t>Plaučių pabrinkimo diagnostika, remiantis stimuliacijos varžos matavimais, katalogo psl. 5-6</t>
  </si>
  <si>
    <t>Stimuliacijos dažnio adaptacija fiziniam krūviui, katalogo psl. 8</t>
  </si>
  <si>
    <t>Stimuliacijos monitoravimo galimybė (įvykių registratorius), katalogo psl. 8</t>
  </si>
  <si>
    <t>DS amplitudė  0,25–7 V, keičiant po 0.5 V žingsniu , katalogo psl. 8</t>
  </si>
  <si>
    <t>19g, 9,7cm3, katalogo psl. 1-2</t>
  </si>
  <si>
    <t>DP amplitudė  0,25–5,0 V, keičiant po 0.5 V žingsniu, katalogo psl. 8</t>
  </si>
  <si>
    <t>Atskirai reguliuojami kairiojo skilvelio ir dešiniojo skilvelio stimuliacijos kanalų parametrai, katalogo psl. 8</t>
  </si>
  <si>
    <t>Įvykių registratorius, intrakardinės elektrogramos registravimo galimybė telemetrijos būdu, įvykių žymekliai, katalogo psl. 8</t>
  </si>
  <si>
    <t>Skilvelių užlaikymo programavimo galimybė: vienu metu, pirma DS, pirma KS, katalogo psl. 8</t>
  </si>
  <si>
    <t>Stimuliacijos režimo perjungimas („auto mode switch“), katalogo psl. 8</t>
  </si>
  <si>
    <t>Masė mažesnė 27 g, tūris 15 cm3, katalogo psl. 7-8</t>
  </si>
  <si>
    <t>Galimybė programuoti kairiojo skilvelio elektrodo stimuliacijos polių (distalinis, proksimalinis, įvairios vidurinių polių bei unipolinės unipolinės konfigūracijos), katalogo psl. 7-8</t>
  </si>
  <si>
    <t>KS stimuliacija keliuose taškuose: stimuliavimas vienu metu arba su užlaikymu tarp KS KS impulsų, katalpsl. 7-8</t>
  </si>
  <si>
    <t>Nuotolinio stebėjimo ir valdymo galimybė. Nuotolinis stebėjimas ir valdymas: pilnai automatinis, telemetrijos funkcija, tiek GSM , tiek WLAN ryšio ryšio galimybės, katalonpsl. 7-8</t>
  </si>
  <si>
    <t>Biventrikulinės stimuliacijos % nustatymas, katalogo psl. 8</t>
  </si>
  <si>
    <t>Saugomų elektrogramų trukmė 14min., epizodų trukmė  20 sekundžių, dauginės EKG, žymekliai, registruojami įvykiai: didelis prieširdžių ir skilvelių dažnis, katalogo psl. 7-8</t>
  </si>
  <si>
    <t xml:space="preserve">Stimuliacija ir jautrumas </t>
  </si>
  <si>
    <t>Vienpolis arba bipolis programuojami nepriklausomai vienas nuo nuo kito, katalpsl. 8</t>
  </si>
  <si>
    <t>Keičiant poliškumą, automatiškai matuojama varža, katalogo psl. 8</t>
  </si>
  <si>
    <t>Prietaiso darbo trukmė 8,2 metų (60 imp./min., 2.5V, 0,4 ms, 500 Ω, 100% DDD-BiV stimuliacija, automatinė stimuliacijos amplitudės parinkimo ir kontrolės funkcija išjungta, saugomos EKG įjungta, 18 mėn. galiojimas iki iki implantacijos), katalogo psl. 7-8</t>
  </si>
  <si>
    <t>Prekės gamintojo garantija</t>
  </si>
  <si>
    <t>6 metai, kstslogo psl. 7</t>
  </si>
  <si>
    <t>Automatinis stimuliacijos amplitudės parinkimas ir reguliavimas visose širdies kamerose, katalogo psl. 8</t>
  </si>
  <si>
    <t>Programuojami įspėjamieji signalai (garso ar vibracijos): prie ERI, skilvelių elektrodo varžos pokyčio, skilvelių stimuliacijos procento pokyčio, aukšto skilvelių ritmo ritmo dažnio, katalogo  psl. 8</t>
  </si>
  <si>
    <t>Nuotolinio stebėjimo ir valdymo galimybė, katalogo psl. 7</t>
  </si>
  <si>
    <t>Prieširdinių aritmijų diagnostika: pradžia, trukmė, skilvelių dažnis, histograma. Prieširdinių aritmijų įspėjamieji signalai, katalogo psl. 8</t>
  </si>
  <si>
    <t>Algoritmas AV ir VV intervalų optimizacijai, katalogo psl. 8</t>
  </si>
  <si>
    <t>Plaučių edemos diagnostika, remiantis varžos matavimais, katalogo psl 8</t>
  </si>
  <si>
    <t>Keturpolė kairiojo skilvelio stimuliacijos technologija, katalogo psl.7-8</t>
  </si>
  <si>
    <t>Galimybė atlikti viso kūno mažiausiai 1,5T magnetinio rezonanso tyrimus (taip pat krūtinės ląstos ir širdies širdies srityse), katalogo psl. 7-8</t>
  </si>
  <si>
    <t xml:space="preserve"> Masė, tūris </t>
  </si>
  <si>
    <t>Intrakardinės elektrogramos registravimo galimybė telemetrijos būdu, įvykių žymekliai, katalogo psl. 9-11</t>
  </si>
  <si>
    <t xml:space="preserve"> 76-81g, 34-37cm3, katalogo psl. 10-12</t>
  </si>
  <si>
    <t>Detekcijos kriterijai: dažnio, dažnio stabilumo, staigios pradžios, pradžios (prieširdžių ar skilvelių) nustatymo, prieširdžių- skilvelių santykių, katalogo psl. 10-13</t>
  </si>
  <si>
    <t>Sugebėjimas skirti QRS kompleksų morfologiją, katalogo psl. 10-13</t>
  </si>
  <si>
    <t>Galimybė programuoti 3 skirtingas terapijos zonas (tachikardija 1, tachikardija 2, virpėjimas), katalogo psl. 10-13</t>
  </si>
  <si>
    <t>Antitachikardinės stimuliacijos funkcija: galimybė programuoti Burst, Ramp, Scan funkcijas, katalogo psl. 10-13</t>
  </si>
  <si>
    <t>ATP terapija virpėjimo zonoje defibriliuojančio impulse įkrovos metu, katalogo psl.10-13</t>
  </si>
  <si>
    <t>ATP terapija virpėjimo zonoje prieš defibriliuojančio impulso įkrovą, katalogo psl. 10-13</t>
  </si>
  <si>
    <t>Maksimali defibriliuojančio impulso energija 40J, katalogo psl. 10-12</t>
  </si>
  <si>
    <t>Defibriliuojančio impulso forma – bifazinė, su galimybe programuoti fazių trukmes, impulso formą, katalogo psl. 10-13</t>
  </si>
  <si>
    <t>Antibradikardinė stimuliacija – DDD(R) režimas, katalogo psl. 10-13</t>
  </si>
  <si>
    <t>Realaus laiko elektrogramos registravimas, įvykių žymekliai, katalogo psl. 10-14</t>
  </si>
  <si>
    <t>Įvykių registratorius, intrakardinės elektrogramos registravimo galimybė telemetrijos būdu, įvykių žymekliai, katalogo psl. 10-14</t>
  </si>
  <si>
    <t>Saugomų elektrogramų trukmė  40 min, dauginės EKG, žymekliai, registruojami įvykiai, įvykių prioretizacijos galimybė, katalogo psl. 10-14</t>
  </si>
  <si>
    <t>Paciento perspėjimas apie problemą sistemoje (elektrodo lūžimas, baterijos išsekimas ir kt.) garsiniu signalu arba vibracija, katalogo psl. 10-14</t>
  </si>
  <si>
    <t>Automatinis stimuliacijos amplitudės parinkimas ir reguliavimas prieširdyje ir abiejuose skilveliuose, katalogo psl. 10-14</t>
  </si>
  <si>
    <t>Atskirai reguliuojami kairio skilvelio ir dešinio skilvelio stimuliacijos kanalų parametrai, katalogo psl. 10-13-14</t>
  </si>
  <si>
    <t>Galima automatinė adaptacinė jautrumo kontrolė prieširdžiuose ir skilveliuose, suteikianti optimalią stimuliaciją, katalogo psl. 10-13</t>
  </si>
  <si>
    <t>Algoritmas AV ir VV intervalų optimizacijai, katalogo psl. 10-12</t>
  </si>
  <si>
    <t>VV užlaikymo programavimo galimybė: vienu metu, pirma DS, pirma KS, katalogo psl. 10-12</t>
  </si>
  <si>
    <t>DS-KS matavimo algoritmas vėliausių KS sužadinimo taškų identifikavimui, katalogo psl. 10-12</t>
  </si>
  <si>
    <t>Biventrikulinės stimuliacijos % nustatymas, katalogo spl. 10-12</t>
  </si>
  <si>
    <t>Stimuliacija ir jautrumas – vienpoliai arba bipoliai, programuojami nepriklausomai vienas nuo kito, katalogo psl. 10-12</t>
  </si>
  <si>
    <t>Automatinis varžos matavimas keičiant poliškumą, katalogo psl. 10-12</t>
  </si>
  <si>
    <t>Prieširdinių aritmijų diagnostika: pradžia, trukmė, skilvelių dažnis, histograma; Prieširdinių aritmijų įspėjamieji signalai, katalogo psl. 10-12</t>
  </si>
  <si>
    <t>Automatinis AV intervalo ilginimo (nuosavo AV laidumo “paieškos”) algoritmas užtikrinantis biventrikulinę stimuliaciją atitinkamai pagal paciento fizinį aktyvumą, katalogo psl. 10-12</t>
  </si>
  <si>
    <t>Plaučių pabrinkimo diagnostika, remiantis stimuliacijos varžos matavimais, katalogo psl. 10-14</t>
  </si>
  <si>
    <t>Galimybė atlikti viso kūno 1,5T magnetinio rezonanso tyrimus (nebūtinai krūtinės ląstos ir širdies srityse), katalogo psl. 10-15</t>
  </si>
  <si>
    <t>Programuojami įspėjamieji signalai (garso ar vibracijos): prie ERI, skilvelių elektrodo varžos pokyčio, skilvelių stimuliacijos procento pokyčio, aukšto skilvelių ritmo dažnio, katalogo psl. 10-14</t>
  </si>
  <si>
    <t>77-78g, 36cm3, katalogo psl.17</t>
  </si>
  <si>
    <t>Detekcijos kriterijai: dažnio, dažnio stabilumo, staigios pradžios, pradžios (prieširdžių ar skilvelių) nustatymo, prieširdžių- skilvelių santykių, katalogo psl. 17</t>
  </si>
  <si>
    <t>Sugebėjimas skirti QRS kompleksų morfologiją, katalogo psl. 17</t>
  </si>
  <si>
    <t>Galimybė programuoti 3 skirtingas terapijos zonas (tachikardija 1, tachikardija 2, virpėjimas), katalogo psl. 17</t>
  </si>
  <si>
    <t>Antitachikardinės stimuliacijos funkcija: galimybė programuoti Burst, Ramp, Scan funkcijas, katalogo psl. 17</t>
  </si>
  <si>
    <t>ATP terapija virpėjimo zonoje defibriliuojančio impulso įkrovos metu, katalogo psl. 17</t>
  </si>
  <si>
    <t>ATP terapija virpėjimo zonoje prieš defibriliuojančio impulso įkrovą, katalogo psl. 17</t>
  </si>
  <si>
    <t>Maksimali defibriliuojančio impulso energija 40 J, katalogo psl. 17</t>
  </si>
  <si>
    <t>Defibriliuojančio impulso forma – bifazinė, su galimybe programuoti fazių trukmes, impulso formą, katalogo psl. 17</t>
  </si>
  <si>
    <t>Antibradikardinė stimuliacija – DDD(R) režimas, katalogo psl. 17</t>
  </si>
  <si>
    <t>Realaus laiko elektrogramos registravimas, įvykių žymekliai, katalogo psl. 17</t>
  </si>
  <si>
    <t>Intrakardinės elektrogramos registravimo galimybė telemetrijos būdu, įvykių žymekliai, katalogo psl. 17</t>
  </si>
  <si>
    <t>Įvykių registratorius, intrakardinės elektrogramos registravimo galimybė telemetrijos būdu, įvykių žymekliai, katalogo psl. 17</t>
  </si>
  <si>
    <t>Saugomų elektrogramų trukmė 45 min, dauginės EKG, žymekliai, registruojami įvykiai, įvykių prioretizacijos galimybė, katalogo psl. 17</t>
  </si>
  <si>
    <t>Paciento perspėjimas apie problemą sistemoje (elektrodo lūžimas, baterijos išsekimas ir kt.)  vibracija, katalogo psl. 17</t>
  </si>
  <si>
    <t>Automatinis stimuliacijos amplitudės parinkimas ir reguliavimas prieširdyje ir abiejuose skilveliuose su 5V atsargine stimuliacija, katalogo psl. 17</t>
  </si>
  <si>
    <t>Galima automatinė adaptacinė jautrumo kontrolė prieširdžiuose ir skilveliuose, suteikianti optimalią stimuliaciją, katalogo psl. 17</t>
  </si>
  <si>
    <t>Atskirai reguliuojami kairiojo skilvelio ir dešiniojo skilvelio stimuliacijos kanalų parametrai, katalogo psl. 17</t>
  </si>
  <si>
    <t>Algoritmas AV ir VV intervalų optimizacijai, katalogo psl. 17</t>
  </si>
  <si>
    <t>VV užlaikymo programavimo galimybė: vienu metu, pirma DS, pirma KS, katalogo psl. 17</t>
  </si>
  <si>
    <t>Biventrikulinės stimuliacijos % nustatymas, katalogo psl. 17</t>
  </si>
  <si>
    <t>Stimuliacija ir jautrumas – vienpoliai arba bipoliai, programuojami nepriklausomai vienas nuo kito, katalogo psl. 17</t>
  </si>
  <si>
    <t>Prieširdinių aritmijų diagnostika: pradžia, trukmė, skilvelių dažnis, histograma; Prieširdinių aritmijų įspėjamieji signalai, katalogo psl. 17</t>
  </si>
  <si>
    <t>Programuojami įspėjamieji signalai (garso ar vibracijos): prie ERI, skilvelių elektrodo varžos pokyčio, skilvelių stimuliacijos procento pokyčio, aukšto skilvelių ritmo dažnio, katalogo psl. 17</t>
  </si>
  <si>
    <t>Galimybė atlikti viso kūno 1,5T magnetinio rezonanso tyrimus (nebūtinai krūtinės ląstos ir širdies srityse), katalogo psl. 17</t>
  </si>
  <si>
    <t>ENDURITY MRI PM2172
TENDRIL STS 2088TC/Optisense1999, gamintojas Abbott(JAV)</t>
  </si>
  <si>
    <t>Įkrovos trukmė iki maks. defibriliuojančio impulso energijos iškrovos 6 sekundės (0,1min.), katalogo psl. 47</t>
  </si>
  <si>
    <t>Įkrovos trukmė iki maks. defibriliuojančio impulso energijos iškrovos 6 sekundės (0,1min), katalogo psl. 45</t>
  </si>
  <si>
    <t>Prietaiso darbo trukmė 7,6 metų (60 imp./min., 2,5 V, 0,4 ms, 500 Ω, 100% DDD-BiV stimuliacija, automatinė stimuliacijos amplitudės parinkimo ir kontrolės funkcija DP, DS, KS išjungta, saugomos EKG įjungta, 18 mėn. galiojimas iki implantacijos), katalogo psl.44</t>
  </si>
  <si>
    <t xml:space="preserve">Masė , tūris </t>
  </si>
  <si>
    <t>Masė 71-76g, tūris 31-35cm3, katalogo psl. 19-21</t>
  </si>
  <si>
    <t>Detekcijos kriterijai: dažnio, dažnio stabilumo, staigios pradžios, pradžios (prieširdžių ar skilvelių) nustatymo, prieširdžių-skilvelių santykio, katalogo psl. 19-21</t>
  </si>
  <si>
    <t>Sugebėjimas skirti QRS kompleksų morfologiją, katalogo psl. 19-21</t>
  </si>
  <si>
    <t>Galimybė programuoti 3 skirtingas terapijos zonas (tachikardija 1, tachikardija 2, virpėjimas), katalogo psl. 19-21</t>
  </si>
  <si>
    <t>Antitachikardinės stimuliacijos funkcija: galimybė programuoti Burst, Ramp, Scan funkcijas, katalogo psl. 19-21</t>
  </si>
  <si>
    <t>ATP terapija virpėjimo zonoje defibriliuojančio impulse įkrovos metu, katalogo psl. 19-21</t>
  </si>
  <si>
    <t>ATP terapija virpėjimo zonoje prieš defibriliuojančio impulso įkrovą, katalogo psl. 19-21</t>
  </si>
  <si>
    <t>Maksimali defibriliuojančio impulso energija 40J, katalogo psl. 19-21</t>
  </si>
  <si>
    <t>Defibriliuojančio impulso forma – bifazinė, su galimybe programuoti fazių trukmes, impulso formą, katalogo psl. 19-22</t>
  </si>
  <si>
    <t>Antibradikardinė stimuliacija – DDD(R) režimas, katalogo psl. 19-22</t>
  </si>
  <si>
    <t>Realaus laiko elektrogramos registravimas, įvykių žymekliai, katalogo psl. 19-23</t>
  </si>
  <si>
    <t>Intrakardinės elektrogramos registravimo galimybė telemetrijos būdu, įvykių žymekliai, katalogo psl. 19-23</t>
  </si>
  <si>
    <t>Įspėjimai apie visas aritmijų terapijas/ galimybė jas registruoti nuotoline stebėjimo sistema, katalogo psl. 19-23</t>
  </si>
  <si>
    <t>Įkrovos trukmė iki maks. defibriliuojančio impulso energijos iškrovos 6 sekundės, katalogo psl. 45</t>
  </si>
  <si>
    <t>Saugomų elektrogramų trukmė 30 min, dauginės EKG, žymekliai, registruojami įvykiai, įvykių prioretizacijos galimybė, katalogo psl. 19-23</t>
  </si>
  <si>
    <t>Paciento perspėjimas apie problemą sistemoje (elektrodo lūžimas, baterijos išsekimas ir kt.) garsiniu signalu, katalogo psl. 19-23</t>
  </si>
  <si>
    <t>Automatinis stimuliacijos amplitudės parinkimas ir reguliavimas skilveliuose su kiekvienu impulsu ir su 5 V atsargine stimuliacija, katalogo psl. 19-22</t>
  </si>
  <si>
    <t>Automatinis stimuliacijos amplitudės parinkimas ir reguliavimas prieširdžiuose, katalogo psl. 19-22</t>
  </si>
  <si>
    <t>Galima automatinė adaptacinė jautrumo kontrolė prieširdžiuose ir skilveliuose, suteikianti optimalią stimuliaciją, katalogo psl. 19-21</t>
  </si>
  <si>
    <t>Automatiniai AV intervalo ilginimo (nuosavo AV laidumo „paieškos“) algoritmai, katalogo psl. 19-22</t>
  </si>
  <si>
    <t>Algoritmas AV optimizacijai, katalogo psl 19-22</t>
  </si>
  <si>
    <t>Prietaiso darbo trukmė 10 metų (60 imp/min., 2,0 V DP, 1,0 V DP, 0,4 ms, 500 Ω, 50% DDD stimuliacija, automatinė stimuliacijos amplitudės parinkimo ir kontrolės funkcija įjungta, saugomos EKG įjungta, maks. 4 iškrovos/metus), katalogo psl. 44</t>
  </si>
  <si>
    <t>Prieširdinių aritmijų diagnostika: pradžia, trukmė, skilvelių dažnis, histograma; Prieširdinių aritmijų įspėjamieji signalai, katalogo psl. 19-21</t>
  </si>
  <si>
    <t>Prieširdinių aritmijų valdymo/prevencijos algoritmas, katalogo psl. 19-21</t>
  </si>
  <si>
    <t>Plaučių edemos diagnostika, remiantis varžos matavimais, katalogo psl. 19-23</t>
  </si>
  <si>
    <t>Galimybė atlikti viso kūno 1,5T magnetinio rezonanso tyrimus (nebūtinai krūtinės ląstos ir širdies srityse), katalogo psl. 19-23</t>
  </si>
  <si>
    <t xml:space="preserve">Komplekte: </t>
  </si>
  <si>
    <t>Ilgis 75, 86, 92 cm, diametras ne daugiau 4,7 F, atstumas tarp polių 20-30-40-47-60 mm, katalogo psl. 26</t>
  </si>
  <si>
    <t>Elektrodo distalinė dalis turi linkius, padedančius fiksuoti elektrodą vainikinio ančio šakelėse. Linkiai yra „S“ ir „L“ formos, nekreipiantys elektrodo į vieną pusę, katalogo psl. 25-26</t>
  </si>
  <si>
    <t xml:space="preserve"> Elektrodai sertifikuoti atlikti 1,5T magnetinio rezonanso tyrimus, katalogo psl. 26</t>
  </si>
  <si>
    <t>Aktyvios fiksacijos 52-58-65cm ilgio, išskiriantys gliukokortikoidus, su viena arba dviem aukštos įtampos spiralėmis pasirinktinai (turi būti pasiūlyti abu variantai), introdiuserio diametras 7F, sertifikuoti atlikti magneto rezonanso tyrimus, katalogo psl. 27-28</t>
  </si>
  <si>
    <t>Pateikiami CE sertifikatai</t>
  </si>
  <si>
    <t>Įvairios formos (lenkimai) –  90, 115, 135 ir kt. laipsnio kampo lenkimai, 47 ir 54cm ilgiai, pasirenkamai pjaustomas (komplekte su peiliuku) arba plėšomas, katalogo psl. 29-30</t>
  </si>
  <si>
    <t>Su pjaustomu introdiuseriu pateikiamas peiliukas, katalogo psl. 30</t>
  </si>
  <si>
    <t>Kateteris su išpučiamu balionu, obturuojančiu koronarinį sinusą jo angiografijos metu, ilgis 110 cm, diametras 6F.Į komplektą įeina specialus dozuoto tūrio švirkštas angiografinio baliono išpūtimui, katalogo psl. 31</t>
  </si>
  <si>
    <t>Diametras 0,014 colio, ilgis 195 cm. Hidrofilinis padengimas, su ryškiai rentgenokontrastiniu galu. Siūlomos mažiausiai trijų kietumo variantų vielos (minkšta, vidutinio kietumo, kieta), katalogo psl. 32</t>
  </si>
  <si>
    <t>Kištukas IS-1kontakto kanalo užkimšimui ir izoliavimui. Siūlomas variantas standartinio bipolio ir biventrikulinio EKS keturpolio elektrodui lizdams izoliuoti, katalogo psl. 33</t>
  </si>
  <si>
    <t>Kištukas DF-1 kontakto kanalo užkimšimui ir izoliavimui, katalogo psl. 33</t>
  </si>
  <si>
    <t>1,5−3 mm diametro elektrodui, katalogo psl. 33</t>
  </si>
  <si>
    <t>Sterilus atsuktuvas IS-1 ar DF-1 lizdo varžtui, katalogo psl. 33</t>
  </si>
  <si>
    <t>Laido ilgis 3,0 m, jungtis Merlin stimuliatorių programavimo prietaisui viename gale ir gnybtai kitame. Trys laidų poros – dešiniojo prieširdžio, dešiniojo skilvelio, kairiojo skilvelio stimuliacijai. Suderinamas su St. Jude Medical stimuliacijos parametrų nustatymo prietaisu Merlin, katalogo psl. 34</t>
  </si>
  <si>
    <t>Pateikiamas CE sertifikatas</t>
  </si>
  <si>
    <t>Laido ilgis 2,5m. sudarytas iš dviejų izoliuotų gijų,  piršteliai, tinkami pajungti į elektrofiziologinių signalo registravimo sistemą, viename gale, gnybtai kitame gale, katalogo psl. 35</t>
  </si>
  <si>
    <t>Darbo trukmė  72 mėn, katalogo psl. 36</t>
  </si>
  <si>
    <t>Svoris 3,7 g, tūris 1,9 cm3, katalogo psl. 36</t>
  </si>
  <si>
    <t>Telemetrija – Bluetooth low energy, katalogo psl. 37</t>
  </si>
  <si>
    <t>Automatinė EKG įrašo aktyvacija, esant bradikardijai, tachikardijai ar asistolijai. Prieširdžių virpėjimo/prieširdinių tachiaritmijų automatinio atpažinimo ir kiekybinio įvertinimo galimybė, katalogo psl. 37</t>
  </si>
  <si>
    <t>Galima automatinė adaptacinė jautrumo kontrolė prieširdžiuose ir skilveliuose, katalogo psl. 37</t>
  </si>
  <si>
    <t>Saugomų elektrogramų trukmė  60 min., epizodų trukmė 10-60 sekundžių (PV epizodų trukmė  60 sekundžių), katalogo psl. 37</t>
  </si>
  <si>
    <t>Galimybė programuoti gaunamų registuotų epizodų kiekį pasirinktinai, priklausomai nuo kiekvieno paciento klinikinės situacijos, katalogo psl.36</t>
  </si>
  <si>
    <t>Galimybė pasirinktinai programuoti registruotus epizodus pagal pirmumą, katalogo psl. 36</t>
  </si>
  <si>
    <t>Sertifikuotas 3T magnetinio rezonanso tyrimams atlikti, katalogo psl. 36</t>
  </si>
  <si>
    <t>Pridedami CE sertifikatai</t>
  </si>
  <si>
    <t>Intrakardinės elektrogramos registravimo galimybė, įvykių žymekliai, katalogo psl. 4</t>
  </si>
  <si>
    <t>Atskirai reguliuojami kairiojo skilvelio ir dešiniojo skilvelio stimuliacijos kanalų parametrai, katalogo psl. 6</t>
  </si>
  <si>
    <t>Plaučių pabrinkimo diagnostika, remiantis stimuliacijos varžos matavimais, katalogo psl. 17</t>
  </si>
  <si>
    <t>Prietaiso veikimo trukmė 8,1 metų (60 imp./min., 2,5 V, 0,4 ms, 500 Ω, 100% DDD-BiV stimuliacija, automatinė stimuliacijos amplitudės parinkimo ir kontrolės funkcija DP, DS, KS išjungta, saugomos EKG įjungta), katalogo psl. 48</t>
  </si>
  <si>
    <t>Automatinis varžos matavimas keičiant poliškumą, katalogo psl. 17</t>
  </si>
  <si>
    <t>Komplekte su įvykių registratoriumi pateikiamas jo įsodinimo į paodę įrenginys, leidžiantis įstumti implantuojamą prietaisą pro mažesnį nei 1 cm ilgio pjūvį, katalogo psl.36</t>
  </si>
  <si>
    <t>Komplekte turi būti įvairaus ilgio (46–100 cm) aktyvios fiksacijos skilveliniai arba prieširdiniai elektrodai, išskiriantys gliukokortikoidus, sertifikuoti atlikti magneto rezonanso tyrimus, analogiškus generatoriaus specifikacijai, katalogo psl. 39-42</t>
  </si>
  <si>
    <t>1. Įvairaus ilgio (46–100) cm aktyvios fiksacijos, išskiriantys gliukokortikoidus skilveliniai elektrodai, sertifikuoti atlikti širdies magnetinio rezonanso tyrimus, analogiškus generatoriaus specifikacijai 2. Įvairaus ilgio (46–52) cm aktyvios fiksacijos, tiesūs prieširdiniai elektrodai, išskiriantys gliukokortikoidus, sertifikuoti atlikti širdies magnetinio rezonanso tyrimus, analogiškus generatoriaus specifikacijai, katalogo psl. 39-42</t>
  </si>
  <si>
    <t>1. Įvairaus ilgio (52–65) cm aktyvios fiksacijos skilveliniai elektrodai, išskiriantys gliukokortikoidus, sertifikuoti atlikti magneto rezonanso tyrimus, analogiškus generatoriaus specifikacijai 2. Įvairaus ilgio (46–52) cm aktyvios fiksacijos tiesūs prieširdiniai elektrodai, išskiriantys gliukokortikoidus, sertifikuoti atlikti magneto rezonanso tyrimus, analogiškus generatoriaus specifikacijai 3. Įvairaus ilgio (75–92 cm) kairiojo skilvelio stimuliacijos keturpoliai elektrodai – 4,9F diametro, atstumai tarp kontaktų  20-30-40-47-60mm, sertifikuoti atlikti magneto rezonanso tyrimus, pasirenkami linkiai mažiausiai S ir L formos. 4. Sistema elektrodo įvedimui:a) introdiuseris koronarinio sinuso kaniuliavimui – pasirinktinai pjaustomas (komplekte peiliukas) arba plėšomas, įvairūs lenkimo kampai ir ilgiai;b) styga introdiuserio įvedimui 195cm ilgio;c) plona viela KS  elektrodo įvedimui į koronarinio sinuso šaką, rentgenokontrastiniu galu, katalogo psl. 39-42, 25-26, 29-30, 32.</t>
  </si>
  <si>
    <t>1. defibriliacijos elektrodas: aktyvios fiksacijos, 65 cm ilgio, išskiriantis gliukokortikoidus, su viena ar dviem aukštos įtampos spiralėmis, introdiuserio diametras 7F.2. Prieširdinis elektrodas: aktyvios fiksacijos, tiesus, 46-52 cm ilgio.3. Įvairaus ilgio (75–86-92cm) kairiojo skilvelio stimuliacijos keturpolis elektrodas, 4,7F diametro, atstumai tarp elektrodų 20-30-40-47-60 mm. Elektrodo distalinė dalis turi pasirenkamus linkius, padedančius fiksuoti elektrodą vainikinio ančio šakelėse.4. Sistema elektrodo įvedimui:a) introdiuseris koronarinio sinuso kaniuliavimui – pasirinktinai pjaustomas (komplekte peiliukas) arba plėšomas, įvairūs lenkimo kampai ir ilgiai.b) viela introdiuserio įvedimui 195 cm ilgioc) plona viela KS  elektrodo įvedimui į koronarinio sinuso šaką, rentgenokontrastiniu galu, katalogo psl. 39-42, 25-26, 27-28, 29-30, 32</t>
  </si>
  <si>
    <t>1. Defibriliacijos elektrodas, aktyvios fiksacijos 60cm, 65cm, 75cm ilgio, išskiriantis gliukokortikoidus, su viena arba dviem aukštos įtampos spiralėmis, introdiuserio diametras 7F, sertifikuotas atlikti magneto rezonanso tyrimus. 2. Prieširdinis elektrodas, aktyvios fiksacijos, 46cm, 52cm, 58 sm ilgio, sertifikuotas atlikti magneto rezonanso tyrimus, katalogo psl. 27-28, 39-42.</t>
  </si>
  <si>
    <t>Vilnius</t>
  </si>
  <si>
    <t>202503-2</t>
  </si>
  <si>
    <t>2025.03.20</t>
  </si>
  <si>
    <t>UAB “Abbott Medical Lithuania”</t>
  </si>
  <si>
    <t>Šeimyniškių g. 3, LT-09312 Vilnius</t>
  </si>
  <si>
    <t>LT100001896710</t>
  </si>
  <si>
    <t>BNP Paribas Fortis SA/NV
kodas GEBABEBBXXX
atsisk. sąsk. Nr. BE70001787295425</t>
  </si>
  <si>
    <t>Eglė Burkovskienė</t>
  </si>
  <si>
    <t>Tel. +370 686 01962, el.p.: egle.burkovskiene@abbott.com</t>
  </si>
  <si>
    <t>Generalinis direktorius
Mika Mustonen</t>
  </si>
  <si>
    <t>Eglė Burkovskienė, +370 686 01962, egle.burkovskiene@abbott.com</t>
  </si>
  <si>
    <t>Valdybos narių sąrašas:
1. MIKA TAPIO MUSTONEN 
2. BRADLEY JAY SLATER
3. MARZENA DEMBEK</t>
  </si>
  <si>
    <t>ENDURITY MRI PM1172
TENDRIL STS 2088TC/Optisense 1999, gamintojas Abbott (JAV)</t>
  </si>
  <si>
    <t>ALLURE PM3222, gamintojas Abbott (JAV)</t>
  </si>
  <si>
    <t>QUADRA ALLURE MP PM3562,
TENDRIL STS 2088TC ir/ar
OPTISENSE OPTIM 1999,
QUARTET 1458Q/1458QL/ 1456Q/ 1457Q,
CPS Direct SL II DS2C002/ DS2C012/DS2C003/ DS2C013 su
CPS Universal Slitter DS2A003 arba
CPS Direct PL 410210-410225, CPS COURIER DS2G001-DS2G004 gamintojas Abbott (JAV)</t>
  </si>
  <si>
    <t>NEUTRINO CDHFA600Q/CDHFA600T
TENDRIL STS 2088TC ir/arba
OPTISENSE OPTIM 1999,
DURATA 7120/7120Q/ 7122/7122Q,
QUARTET 1458Q/1458QL/ 1456Q/1457Q,
CPS Direct SL II DS2C002/ DS2C012/ DS2C003/ DS2C013 su
CPS Universal Slitter DS2A003 arba
CPS Direct PL 410210-410225, CPS COURIER DS2G001-DS2G004 gamintojas Abbott (JAV)</t>
  </si>
  <si>
    <t>UNIFY ASSURA CD3361-40C/3361-40QC , gamintojas Abbott (JAV)</t>
  </si>
  <si>
    <t>NEUTRINO CDDRA600Q/ CDDRA600T,
TENDRIL STS 2088TC ir/arba
OPTISENSE OPTIM 1999,
DURATA 7120/7120Q/ 7122/ 7122Q, gamintojas Abbott (JAV)</t>
  </si>
  <si>
    <t>QUARTET 1458Q/1456Q/ 1457Q/ 1458QL, gamintojas Abbott (JAV)</t>
  </si>
  <si>
    <t>DURATA 7122Q/7122/ 7120Q/7120, gamintojas Abbott (JAV)</t>
  </si>
  <si>
    <t>CPS DIRECT PL II 410210-410225 arba CPS DIRECT SL II DS2C001-DS2C015 su Slitter Universal DS2A003, gamintojas Abbott (JAV)</t>
  </si>
  <si>
    <t>Merit Pulmonary artery catheter, TD2602NXF, gamintojas Merit (JAV)</t>
  </si>
  <si>
    <t>CPS COURIER DS2G001-DS2G004, gamintojas Abbott (JAV)</t>
  </si>
  <si>
    <t>AC-IP-2, AC-IS4PP, gamintojas Abbott (JAV)</t>
  </si>
  <si>
    <t>AC-DP-3, gamintojas Abbott (JAV)</t>
  </si>
  <si>
    <t>4033A, gamintojas Abbott (JAV)</t>
  </si>
  <si>
    <t>TORQUE WRENCH 442-2, gamintojas Abbott (JAV)</t>
  </si>
  <si>
    <t>PSA CABLE EX3150, gamintojas Abbott (JAV)</t>
  </si>
  <si>
    <t>Disposable Threshold Cable, 4051L, gamintojas Abbott (JAV)</t>
  </si>
  <si>
    <t>ASSERT IQ DM5500, gamintojas Abbott (JAV)</t>
  </si>
  <si>
    <t>Verslo pagalbos specialistė / įgaliotas asmuo</t>
  </si>
  <si>
    <t>Nekonfidencialus</t>
  </si>
  <si>
    <t>Užpildyta „Techninė specifikacija“</t>
  </si>
  <si>
    <t>Valdybos narių, įmonės teistumo pažymos</t>
  </si>
  <si>
    <t>Atitikimas žaliesiems reikalavimams, pakuočių atliekų deklaracijos</t>
  </si>
  <si>
    <t>Gamintojo įgaliojimas, Įgaliojimas Eglei Burkovskienei</t>
  </si>
  <si>
    <t>Registrų centro pažymos</t>
  </si>
  <si>
    <t>Katalogas, sertifikatai</t>
  </si>
  <si>
    <t>7 priedas_Tiekėjo deklaracija dėl atitikties Reglamento nuostatoms juridiniam asmeniui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</si>
</sst>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2" fillId="4" borderId="23" xfId="0" applyFont="1" applyFill="1" applyBorder="1" applyAlignment="1">
      <alignment horizontal="center" vertical="top" wrapText="1"/>
    </xf>
    <xf numFmtId="0" fontId="2" fillId="4" borderId="23" xfId="0" applyFont="1" applyFill="1" applyBorder="1" applyAlignment="1">
      <alignment horizontal="center" vertical="top"/>
    </xf>
    <xf numFmtId="0" fontId="1" fillId="4" borderId="23" xfId="0" applyFont="1" applyFill="1" applyBorder="1" applyAlignment="1">
      <alignment wrapText="1"/>
    </xf>
    <xf numFmtId="0" fontId="1" fillId="4" borderId="23" xfId="0" applyFont="1" applyFill="1" applyBorder="1" applyAlignment="1">
      <alignment horizontal="center"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1" fillId="2" borderId="0" xfId="0" applyFont="1" applyFill="1" applyAlignment="1">
      <alignment wrapText="1"/>
    </xf>
    <xf numFmtId="0" fontId="1" fillId="2" borderId="0" xfId="0" applyFont="1" applyFill="1" applyAlignment="1">
      <alignment vertical="top" wrapText="1"/>
    </xf>
    <xf numFmtId="0" fontId="1" fillId="4" borderId="0" xfId="0" applyFont="1" applyFill="1" applyAlignment="1">
      <alignment vertical="top"/>
    </xf>
    <xf numFmtId="0" fontId="2" fillId="4" borderId="23" xfId="0" applyFont="1" applyFill="1" applyBorder="1" applyAlignment="1">
      <alignment vertical="top"/>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80"/>
  <sheetViews>
    <sheetView tabSelected="1" topLeftCell="A620" zoomScale="80" zoomScaleNormal="80" workbookViewId="0">
      <selection activeCell="G622" sqref="G622"/>
    </sheetView>
  </sheetViews>
  <sheetFormatPr defaultColWidth="10.875" defaultRowHeight="15" x14ac:dyDescent="0.25"/>
  <cols>
    <col min="1" max="1" width="9.125" style="1" customWidth="1"/>
    <col min="2" max="2" width="51.75" style="1" customWidth="1"/>
    <col min="3" max="3" width="19.625" style="1" customWidth="1"/>
    <col min="4" max="4" width="18.25" style="1" customWidth="1"/>
    <col min="5" max="5" width="23.625" style="1" customWidth="1"/>
    <col min="6" max="6" width="24.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1163</v>
      </c>
    </row>
    <row r="9" spans="1:6" x14ac:dyDescent="0.25">
      <c r="A9" s="4" t="s">
        <v>5</v>
      </c>
      <c r="B9" s="13" t="s">
        <v>1162</v>
      </c>
    </row>
    <row r="10" spans="1:6" x14ac:dyDescent="0.25">
      <c r="A10" s="4" t="s">
        <v>6</v>
      </c>
      <c r="B10" s="13" t="s">
        <v>1161</v>
      </c>
    </row>
    <row r="12" spans="1:6" ht="15.75" x14ac:dyDescent="0.25">
      <c r="A12" s="48" t="s">
        <v>7</v>
      </c>
      <c r="B12" s="49"/>
      <c r="C12" s="42" t="s">
        <v>1164</v>
      </c>
      <c r="D12" s="43"/>
      <c r="E12" s="43"/>
      <c r="F12" s="44"/>
    </row>
    <row r="13" spans="1:6" ht="15.95" customHeight="1" x14ac:dyDescent="0.25">
      <c r="A13" s="54" t="s">
        <v>8</v>
      </c>
      <c r="B13" s="46"/>
      <c r="C13" s="42">
        <v>300121108</v>
      </c>
      <c r="D13" s="43"/>
      <c r="E13" s="43"/>
      <c r="F13" s="44"/>
    </row>
    <row r="14" spans="1:6" ht="15.95" customHeight="1" x14ac:dyDescent="0.25">
      <c r="A14" s="54" t="s">
        <v>9</v>
      </c>
      <c r="B14" s="46"/>
      <c r="C14" s="42" t="s">
        <v>1165</v>
      </c>
      <c r="D14" s="43"/>
      <c r="E14" s="43"/>
      <c r="F14" s="44"/>
    </row>
    <row r="15" spans="1:6" ht="15.95" customHeight="1" x14ac:dyDescent="0.25">
      <c r="A15" s="48" t="s">
        <v>10</v>
      </c>
      <c r="B15" s="49"/>
      <c r="C15" s="42" t="s">
        <v>1166</v>
      </c>
      <c r="D15" s="43"/>
      <c r="E15" s="43"/>
      <c r="F15" s="44"/>
    </row>
    <row r="16" spans="1:6" ht="63" customHeight="1" x14ac:dyDescent="0.25">
      <c r="A16" s="45" t="s">
        <v>11</v>
      </c>
      <c r="B16" s="46"/>
      <c r="C16" s="42" t="s">
        <v>1167</v>
      </c>
      <c r="D16" s="43"/>
      <c r="E16" s="43"/>
      <c r="F16" s="44"/>
    </row>
    <row r="17" spans="1:7" ht="15.95" customHeight="1" x14ac:dyDescent="0.25">
      <c r="A17" s="48" t="s">
        <v>12</v>
      </c>
      <c r="B17" s="49"/>
      <c r="C17" s="42" t="s">
        <v>1168</v>
      </c>
      <c r="D17" s="43"/>
      <c r="E17" s="43"/>
      <c r="F17" s="44"/>
    </row>
    <row r="18" spans="1:7" ht="15.95" customHeight="1" x14ac:dyDescent="0.25">
      <c r="A18" s="48" t="s">
        <v>13</v>
      </c>
      <c r="B18" s="49"/>
      <c r="C18" s="42" t="s">
        <v>1169</v>
      </c>
      <c r="D18" s="43"/>
      <c r="E18" s="43"/>
      <c r="F18" s="44"/>
    </row>
    <row r="19" spans="1:7" ht="48" customHeight="1" x14ac:dyDescent="0.25">
      <c r="A19" s="48" t="s">
        <v>14</v>
      </c>
      <c r="B19" s="49"/>
      <c r="C19" s="42" t="s">
        <v>1170</v>
      </c>
      <c r="D19" s="43"/>
      <c r="E19" s="43"/>
      <c r="F19" s="44"/>
    </row>
    <row r="20" spans="1:7" ht="54.95" customHeight="1" x14ac:dyDescent="0.25">
      <c r="A20" s="48" t="s">
        <v>15</v>
      </c>
      <c r="B20" s="49"/>
      <c r="C20" s="42" t="s">
        <v>1171</v>
      </c>
      <c r="D20" s="43"/>
      <c r="E20" s="43"/>
      <c r="F20" s="44"/>
    </row>
    <row r="21" spans="1:7" ht="71.099999999999994" customHeight="1" x14ac:dyDescent="0.25">
      <c r="A21" s="51" t="s">
        <v>16</v>
      </c>
      <c r="B21" s="52"/>
      <c r="C21" s="55" t="s">
        <v>1172</v>
      </c>
      <c r="D21" s="56"/>
      <c r="E21" s="56"/>
      <c r="F21" s="56"/>
      <c r="G21" s="14" t="str">
        <f>IF((SUMPRODUCT(--(C21=""))&gt;0), "Privaloma užpildyti, kai taikomi pašalinimo pagrindai", "")</f>
        <v/>
      </c>
    </row>
    <row r="22" spans="1:7" ht="18" customHeight="1" x14ac:dyDescent="0.25">
      <c r="A22" s="5"/>
      <c r="B22" s="5"/>
      <c r="C22" s="6"/>
      <c r="D22" s="6"/>
      <c r="E22" s="6"/>
      <c r="F22" s="6"/>
    </row>
    <row r="23" spans="1:7" x14ac:dyDescent="0.25">
      <c r="A23" s="47" t="s">
        <v>17</v>
      </c>
      <c r="B23" s="41"/>
      <c r="C23" s="41"/>
      <c r="D23" s="41"/>
      <c r="E23" s="41"/>
      <c r="F23" s="41"/>
    </row>
    <row r="24" spans="1:7" x14ac:dyDescent="0.25">
      <c r="A24" s="41" t="s">
        <v>18</v>
      </c>
      <c r="B24" s="41"/>
      <c r="C24" s="41"/>
      <c r="D24" s="41"/>
      <c r="E24" s="41"/>
      <c r="F24" s="41"/>
    </row>
    <row r="25" spans="1:7" x14ac:dyDescent="0.25">
      <c r="A25" s="41" t="s">
        <v>19</v>
      </c>
      <c r="B25" s="41"/>
      <c r="C25" s="41"/>
      <c r="D25" s="41"/>
      <c r="E25" s="41"/>
      <c r="F25" s="41"/>
    </row>
    <row r="26" spans="1:7" x14ac:dyDescent="0.25">
      <c r="A26" s="41" t="s">
        <v>20</v>
      </c>
      <c r="B26" s="41"/>
      <c r="C26" s="41"/>
      <c r="D26" s="41"/>
      <c r="E26" s="41"/>
      <c r="F26" s="41"/>
    </row>
    <row r="27" spans="1:7" x14ac:dyDescent="0.25">
      <c r="A27" s="41" t="s">
        <v>21</v>
      </c>
      <c r="B27" s="41"/>
      <c r="C27" s="41"/>
      <c r="D27" s="41"/>
      <c r="E27" s="41"/>
      <c r="F27" s="41"/>
    </row>
    <row r="28" spans="1:7" ht="32.1" customHeight="1" x14ac:dyDescent="0.25">
      <c r="A28" s="53" t="s">
        <v>22</v>
      </c>
      <c r="B28" s="41"/>
      <c r="C28" s="41"/>
      <c r="D28" s="41"/>
      <c r="E28" s="41"/>
      <c r="F28" s="41"/>
    </row>
    <row r="29" spans="1:7" x14ac:dyDescent="0.25">
      <c r="A29" s="41" t="s">
        <v>23</v>
      </c>
      <c r="B29" s="41"/>
      <c r="C29" s="41"/>
      <c r="D29" s="41"/>
      <c r="E29" s="41"/>
      <c r="F29" s="41"/>
    </row>
    <row r="30" spans="1:7" ht="34.5" customHeight="1" x14ac:dyDescent="0.25">
      <c r="A30" s="50" t="s">
        <v>24</v>
      </c>
      <c r="B30" s="50"/>
      <c r="C30" s="50"/>
      <c r="D30" s="15"/>
    </row>
    <row r="31" spans="1:7" x14ac:dyDescent="0.25">
      <c r="A31" s="14" t="s">
        <v>25</v>
      </c>
    </row>
    <row r="32" spans="1:7" x14ac:dyDescent="0.25">
      <c r="A32" s="12" t="s">
        <v>26</v>
      </c>
      <c r="B32" s="12" t="s">
        <v>27</v>
      </c>
    </row>
    <row r="34" spans="1:9" x14ac:dyDescent="0.25">
      <c r="A34" s="12" t="s">
        <v>28</v>
      </c>
    </row>
    <row r="35" spans="1:9" ht="150" x14ac:dyDescent="0.25">
      <c r="A35" s="28" t="s">
        <v>29</v>
      </c>
      <c r="B35" s="27" t="s">
        <v>30</v>
      </c>
      <c r="C35" s="27" t="s">
        <v>31</v>
      </c>
      <c r="D35" s="27" t="s">
        <v>32</v>
      </c>
      <c r="E35" s="27" t="s">
        <v>33</v>
      </c>
      <c r="F35" s="27" t="s">
        <v>34</v>
      </c>
      <c r="G35" s="27" t="s">
        <v>35</v>
      </c>
      <c r="H35" s="27" t="s">
        <v>36</v>
      </c>
      <c r="I35" s="27" t="s">
        <v>37</v>
      </c>
    </row>
    <row r="36" spans="1:9" ht="60" x14ac:dyDescent="0.25">
      <c r="A36" s="25" t="s">
        <v>38</v>
      </c>
      <c r="B36" s="25" t="s">
        <v>39</v>
      </c>
      <c r="C36" s="29"/>
      <c r="D36" s="29"/>
      <c r="E36" s="29"/>
      <c r="F36" s="29"/>
      <c r="G36" s="29"/>
      <c r="H36" s="29"/>
      <c r="I36" s="29"/>
    </row>
    <row r="37" spans="1:9" ht="60" x14ac:dyDescent="0.25">
      <c r="A37" s="29" t="s">
        <v>40</v>
      </c>
      <c r="B37" s="29" t="s">
        <v>39</v>
      </c>
      <c r="C37" s="30">
        <v>450</v>
      </c>
      <c r="D37" s="30" t="s">
        <v>41</v>
      </c>
      <c r="E37" s="31">
        <v>700</v>
      </c>
      <c r="F37" s="29">
        <f>IF(ISBLANK(E37),"", PRODUCT(C37,E37))</f>
        <v>315000</v>
      </c>
      <c r="G37" s="32" t="s">
        <v>1173</v>
      </c>
      <c r="H37" s="29"/>
      <c r="I37" s="29"/>
    </row>
    <row r="38" spans="1:9" ht="60" x14ac:dyDescent="0.25">
      <c r="A38" s="29" t="s">
        <v>42</v>
      </c>
      <c r="B38" s="29" t="s">
        <v>43</v>
      </c>
      <c r="C38" s="29"/>
      <c r="D38" s="29"/>
      <c r="E38" s="29"/>
      <c r="F38" s="29"/>
      <c r="G38" s="29"/>
      <c r="H38" s="32" t="s">
        <v>43</v>
      </c>
      <c r="I38" s="32" t="s">
        <v>938</v>
      </c>
    </row>
    <row r="39" spans="1:9" ht="30" x14ac:dyDescent="0.25">
      <c r="A39" s="29" t="s">
        <v>44</v>
      </c>
      <c r="B39" s="29" t="s">
        <v>45</v>
      </c>
      <c r="C39" s="29"/>
      <c r="D39" s="29"/>
      <c r="E39" s="29"/>
      <c r="F39" s="29"/>
      <c r="G39" s="29"/>
      <c r="H39" s="32" t="s">
        <v>937</v>
      </c>
      <c r="I39" s="32" t="s">
        <v>939</v>
      </c>
    </row>
    <row r="40" spans="1:9" ht="30" x14ac:dyDescent="0.25">
      <c r="A40" s="29" t="s">
        <v>46</v>
      </c>
      <c r="B40" s="29" t="s">
        <v>47</v>
      </c>
      <c r="C40" s="29"/>
      <c r="D40" s="29"/>
      <c r="E40" s="29"/>
      <c r="F40" s="29"/>
      <c r="G40" s="29"/>
      <c r="H40" s="32" t="s">
        <v>942</v>
      </c>
      <c r="I40" s="32" t="s">
        <v>940</v>
      </c>
    </row>
    <row r="41" spans="1:9" ht="45" x14ac:dyDescent="0.25">
      <c r="A41" s="29" t="s">
        <v>48</v>
      </c>
      <c r="B41" s="29" t="s">
        <v>49</v>
      </c>
      <c r="C41" s="29"/>
      <c r="D41" s="29"/>
      <c r="E41" s="29"/>
      <c r="F41" s="29"/>
      <c r="G41" s="29"/>
      <c r="H41" s="32" t="s">
        <v>943</v>
      </c>
      <c r="I41" s="32" t="s">
        <v>941</v>
      </c>
    </row>
    <row r="42" spans="1:9" ht="60" x14ac:dyDescent="0.25">
      <c r="A42" s="29" t="s">
        <v>50</v>
      </c>
      <c r="B42" s="29" t="s">
        <v>51</v>
      </c>
      <c r="C42" s="29"/>
      <c r="D42" s="29"/>
      <c r="E42" s="29"/>
      <c r="F42" s="29"/>
      <c r="G42" s="29"/>
      <c r="H42" s="32" t="s">
        <v>51</v>
      </c>
      <c r="I42" s="32" t="s">
        <v>948</v>
      </c>
    </row>
    <row r="43" spans="1:9" x14ac:dyDescent="0.25">
      <c r="A43" s="29" t="s">
        <v>52</v>
      </c>
      <c r="B43" s="29" t="s">
        <v>53</v>
      </c>
      <c r="C43" s="29"/>
      <c r="D43" s="29"/>
      <c r="E43" s="29"/>
      <c r="F43" s="29"/>
      <c r="G43" s="29"/>
      <c r="H43" s="32" t="s">
        <v>944</v>
      </c>
      <c r="I43" s="32" t="s">
        <v>1011</v>
      </c>
    </row>
    <row r="44" spans="1:9" ht="60" x14ac:dyDescent="0.25">
      <c r="A44" s="29" t="s">
        <v>54</v>
      </c>
      <c r="B44" s="29" t="s">
        <v>55</v>
      </c>
      <c r="C44" s="29"/>
      <c r="D44" s="29"/>
      <c r="E44" s="29"/>
      <c r="F44" s="29"/>
      <c r="G44" s="29"/>
      <c r="H44" s="32" t="s">
        <v>55</v>
      </c>
      <c r="I44" s="32" t="s">
        <v>945</v>
      </c>
    </row>
    <row r="45" spans="1:9" ht="45" x14ac:dyDescent="0.25">
      <c r="A45" s="29" t="s">
        <v>56</v>
      </c>
      <c r="B45" s="29" t="s">
        <v>57</v>
      </c>
      <c r="C45" s="29"/>
      <c r="D45" s="29"/>
      <c r="E45" s="29"/>
      <c r="F45" s="29"/>
      <c r="G45" s="29"/>
      <c r="H45" s="32" t="s">
        <v>57</v>
      </c>
      <c r="I45" s="32" t="s">
        <v>946</v>
      </c>
    </row>
    <row r="46" spans="1:9" ht="90" x14ac:dyDescent="0.25">
      <c r="A46" s="29" t="s">
        <v>58</v>
      </c>
      <c r="B46" s="29" t="s">
        <v>59</v>
      </c>
      <c r="C46" s="29"/>
      <c r="D46" s="29"/>
      <c r="E46" s="29"/>
      <c r="F46" s="29"/>
      <c r="G46" s="29"/>
      <c r="H46" s="32" t="s">
        <v>59</v>
      </c>
      <c r="I46" s="32" t="s">
        <v>947</v>
      </c>
    </row>
    <row r="47" spans="1:9" ht="60" x14ac:dyDescent="0.25">
      <c r="A47" s="29" t="s">
        <v>60</v>
      </c>
      <c r="B47" s="29" t="s">
        <v>61</v>
      </c>
      <c r="C47" s="29"/>
      <c r="D47" s="29"/>
      <c r="E47" s="29"/>
      <c r="F47" s="29"/>
      <c r="G47" s="29"/>
      <c r="H47" s="32" t="s">
        <v>61</v>
      </c>
      <c r="I47" s="32" t="s">
        <v>950</v>
      </c>
    </row>
    <row r="48" spans="1:9" ht="60" x14ac:dyDescent="0.25">
      <c r="A48" s="29" t="s">
        <v>62</v>
      </c>
      <c r="B48" s="29" t="s">
        <v>63</v>
      </c>
      <c r="C48" s="29"/>
      <c r="D48" s="29"/>
      <c r="E48" s="29"/>
      <c r="F48" s="29"/>
      <c r="G48" s="29"/>
      <c r="H48" s="32" t="s">
        <v>63</v>
      </c>
      <c r="I48" s="32" t="s">
        <v>949</v>
      </c>
    </row>
    <row r="49" spans="1:9" ht="75" x14ac:dyDescent="0.25">
      <c r="A49" s="29" t="s">
        <v>64</v>
      </c>
      <c r="B49" s="29" t="s">
        <v>65</v>
      </c>
      <c r="C49" s="29"/>
      <c r="D49" s="29"/>
      <c r="E49" s="29"/>
      <c r="F49" s="29"/>
      <c r="G49" s="29"/>
      <c r="H49" s="32" t="s">
        <v>65</v>
      </c>
      <c r="I49" s="32" t="s">
        <v>951</v>
      </c>
    </row>
    <row r="50" spans="1:9" ht="45" x14ac:dyDescent="0.25">
      <c r="A50" s="29" t="s">
        <v>66</v>
      </c>
      <c r="B50" s="29" t="s">
        <v>67</v>
      </c>
      <c r="C50" s="29"/>
      <c r="D50" s="29"/>
      <c r="E50" s="29"/>
      <c r="F50" s="29"/>
      <c r="G50" s="29"/>
      <c r="H50" s="32" t="s">
        <v>67</v>
      </c>
      <c r="I50" s="32" t="s">
        <v>952</v>
      </c>
    </row>
    <row r="51" spans="1:9" ht="75" x14ac:dyDescent="0.25">
      <c r="A51" s="29" t="s">
        <v>68</v>
      </c>
      <c r="B51" s="29" t="s">
        <v>69</v>
      </c>
      <c r="C51" s="29"/>
      <c r="D51" s="29"/>
      <c r="E51" s="29"/>
      <c r="F51" s="29"/>
      <c r="G51" s="29"/>
      <c r="H51" s="32" t="s">
        <v>69</v>
      </c>
      <c r="I51" s="32" t="s">
        <v>953</v>
      </c>
    </row>
    <row r="52" spans="1:9" ht="45" x14ac:dyDescent="0.25">
      <c r="A52" s="29" t="s">
        <v>70</v>
      </c>
      <c r="B52" s="29" t="s">
        <v>71</v>
      </c>
      <c r="C52" s="29"/>
      <c r="D52" s="29"/>
      <c r="E52" s="29"/>
      <c r="F52" s="29"/>
      <c r="G52" s="29"/>
      <c r="H52" s="32" t="s">
        <v>71</v>
      </c>
      <c r="I52" s="32" t="s">
        <v>954</v>
      </c>
    </row>
    <row r="53" spans="1:9" ht="90" x14ac:dyDescent="0.25">
      <c r="A53" s="29" t="s">
        <v>72</v>
      </c>
      <c r="B53" s="29" t="s">
        <v>73</v>
      </c>
      <c r="C53" s="29"/>
      <c r="D53" s="29"/>
      <c r="E53" s="29"/>
      <c r="F53" s="29"/>
      <c r="G53" s="29"/>
      <c r="H53" s="32" t="s">
        <v>73</v>
      </c>
      <c r="I53" s="31" t="s">
        <v>955</v>
      </c>
    </row>
    <row r="54" spans="1:9" ht="60" x14ac:dyDescent="0.25">
      <c r="A54" s="29" t="s">
        <v>74</v>
      </c>
      <c r="B54" s="29" t="s">
        <v>75</v>
      </c>
      <c r="C54" s="29"/>
      <c r="D54" s="29"/>
      <c r="E54" s="29"/>
      <c r="F54" s="29"/>
      <c r="G54" s="29"/>
      <c r="H54" s="32" t="s">
        <v>75</v>
      </c>
      <c r="I54" s="31" t="s">
        <v>956</v>
      </c>
    </row>
    <row r="55" spans="1:9" ht="105" x14ac:dyDescent="0.25">
      <c r="A55" s="29" t="s">
        <v>76</v>
      </c>
      <c r="B55" s="29" t="s">
        <v>77</v>
      </c>
      <c r="C55" s="29"/>
      <c r="D55" s="29"/>
      <c r="E55" s="29"/>
      <c r="F55" s="29"/>
      <c r="G55" s="29"/>
      <c r="H55" s="32" t="s">
        <v>77</v>
      </c>
      <c r="I55" s="31" t="s">
        <v>959</v>
      </c>
    </row>
    <row r="56" spans="1:9" ht="105" x14ac:dyDescent="0.25">
      <c r="A56" s="29" t="s">
        <v>78</v>
      </c>
      <c r="B56" s="29" t="s">
        <v>79</v>
      </c>
      <c r="C56" s="29"/>
      <c r="D56" s="29"/>
      <c r="E56" s="29"/>
      <c r="F56" s="29"/>
      <c r="G56" s="29"/>
      <c r="H56" s="32" t="s">
        <v>79</v>
      </c>
      <c r="I56" s="31" t="s">
        <v>958</v>
      </c>
    </row>
    <row r="57" spans="1:9" ht="105" x14ac:dyDescent="0.25">
      <c r="A57" s="29" t="s">
        <v>80</v>
      </c>
      <c r="B57" s="29" t="s">
        <v>81</v>
      </c>
      <c r="C57" s="29"/>
      <c r="D57" s="29"/>
      <c r="E57" s="29"/>
      <c r="F57" s="29"/>
      <c r="G57" s="29"/>
      <c r="H57" s="32" t="s">
        <v>81</v>
      </c>
      <c r="I57" s="31" t="s">
        <v>957</v>
      </c>
    </row>
    <row r="58" spans="1:9" ht="75" x14ac:dyDescent="0.25">
      <c r="A58" s="29" t="s">
        <v>82</v>
      </c>
      <c r="B58" s="29" t="s">
        <v>83</v>
      </c>
      <c r="C58" s="29"/>
      <c r="D58" s="29"/>
      <c r="E58" s="29"/>
      <c r="F58" s="29"/>
      <c r="G58" s="29"/>
      <c r="H58" s="32" t="s">
        <v>83</v>
      </c>
      <c r="I58" s="31" t="s">
        <v>960</v>
      </c>
    </row>
    <row r="59" spans="1:9" ht="105" x14ac:dyDescent="0.25">
      <c r="A59" s="29" t="s">
        <v>84</v>
      </c>
      <c r="B59" s="29" t="s">
        <v>85</v>
      </c>
      <c r="C59" s="29"/>
      <c r="D59" s="29"/>
      <c r="E59" s="29"/>
      <c r="F59" s="29"/>
      <c r="G59" s="29"/>
      <c r="H59" s="32" t="s">
        <v>961</v>
      </c>
      <c r="I59" s="31" t="s">
        <v>962</v>
      </c>
    </row>
    <row r="60" spans="1:9" ht="150" x14ac:dyDescent="0.25">
      <c r="A60" s="29" t="s">
        <v>86</v>
      </c>
      <c r="B60" s="29" t="s">
        <v>87</v>
      </c>
      <c r="C60" s="29"/>
      <c r="D60" s="29"/>
      <c r="E60" s="29"/>
      <c r="F60" s="29"/>
      <c r="G60" s="29"/>
      <c r="H60" s="32" t="s">
        <v>963</v>
      </c>
      <c r="I60" s="31" t="s">
        <v>1156</v>
      </c>
    </row>
    <row r="61" spans="1:9" ht="60" x14ac:dyDescent="0.25">
      <c r="A61" s="29" t="s">
        <v>88</v>
      </c>
      <c r="B61" s="29" t="s">
        <v>89</v>
      </c>
      <c r="C61" s="29"/>
      <c r="D61" s="29"/>
      <c r="E61" s="29"/>
      <c r="F61" s="29"/>
      <c r="G61" s="29"/>
      <c r="H61" s="32" t="s">
        <v>89</v>
      </c>
      <c r="I61" s="31" t="s">
        <v>1149</v>
      </c>
    </row>
    <row r="62" spans="1:9" x14ac:dyDescent="0.25">
      <c r="E62" s="16" t="s">
        <v>90</v>
      </c>
      <c r="F62" s="16">
        <f>IF((COUNT(C37:C61)&lt;&gt;COUNT(F37:F61)),"", ROUND(SUM(F37:F61),2))</f>
        <v>315000</v>
      </c>
      <c r="G62" s="14" t="str">
        <f>IF((COUNT(C37:C61)&lt;&gt;COUNT(F37:F61)),"Neužpildytos visų objektų kainos", "")</f>
        <v/>
      </c>
    </row>
    <row r="63" spans="1:9" x14ac:dyDescent="0.25">
      <c r="C63" s="16" t="s">
        <v>91</v>
      </c>
      <c r="D63" s="19">
        <v>5</v>
      </c>
      <c r="E63" s="16" t="s">
        <v>92</v>
      </c>
      <c r="F63" s="16">
        <f>IF(OR(F62="",D63=""),"", ROUND(PRODUCT(D63,F62)/100,2))</f>
        <v>15750</v>
      </c>
      <c r="G63" s="14" t="str">
        <f>IF(D63="", "Nurodykite taikomą PVM dydį", "")</f>
        <v/>
      </c>
    </row>
    <row r="64" spans="1:9" x14ac:dyDescent="0.25">
      <c r="E64" s="16" t="s">
        <v>93</v>
      </c>
      <c r="F64" s="16">
        <f>IF(ISBLANK(F63), "", ROUND(SUM(F62:F63),2))</f>
        <v>330750</v>
      </c>
    </row>
    <row r="68" spans="1:9" x14ac:dyDescent="0.25">
      <c r="A68" s="12" t="s">
        <v>94</v>
      </c>
      <c r="B68" s="12" t="s">
        <v>95</v>
      </c>
    </row>
    <row r="70" spans="1:9" x14ac:dyDescent="0.25">
      <c r="A70" s="12" t="s">
        <v>28</v>
      </c>
    </row>
    <row r="71" spans="1:9" ht="150" x14ac:dyDescent="0.25">
      <c r="A71" s="27" t="s">
        <v>29</v>
      </c>
      <c r="B71" s="27" t="s">
        <v>30</v>
      </c>
      <c r="C71" s="27" t="s">
        <v>31</v>
      </c>
      <c r="D71" s="27" t="s">
        <v>32</v>
      </c>
      <c r="E71" s="27" t="s">
        <v>33</v>
      </c>
      <c r="F71" s="27" t="s">
        <v>34</v>
      </c>
      <c r="G71" s="27" t="s">
        <v>35</v>
      </c>
      <c r="H71" s="27" t="s">
        <v>36</v>
      </c>
      <c r="I71" s="27" t="s">
        <v>37</v>
      </c>
    </row>
    <row r="72" spans="1:9" ht="45" x14ac:dyDescent="0.25">
      <c r="A72" s="26" t="s">
        <v>96</v>
      </c>
      <c r="B72" s="26" t="s">
        <v>97</v>
      </c>
      <c r="C72" s="33"/>
      <c r="D72" s="33"/>
      <c r="E72" s="33"/>
      <c r="F72" s="33"/>
      <c r="G72" s="33"/>
      <c r="H72" s="33"/>
      <c r="I72" s="33"/>
    </row>
    <row r="73" spans="1:9" ht="45" x14ac:dyDescent="0.25">
      <c r="A73" s="33" t="s">
        <v>98</v>
      </c>
      <c r="B73" s="33" t="s">
        <v>97</v>
      </c>
      <c r="C73" s="36">
        <v>3000</v>
      </c>
      <c r="D73" s="36" t="s">
        <v>41</v>
      </c>
      <c r="E73" s="34"/>
      <c r="F73" s="33" t="str">
        <f>IF(ISBLANK(E73),"", PRODUCT(C73,E73))</f>
        <v/>
      </c>
      <c r="G73" s="35"/>
      <c r="H73" s="33"/>
      <c r="I73" s="33"/>
    </row>
    <row r="74" spans="1:9" ht="30" x14ac:dyDescent="0.25">
      <c r="A74" s="33" t="s">
        <v>99</v>
      </c>
      <c r="B74" s="33" t="s">
        <v>100</v>
      </c>
      <c r="C74" s="33"/>
      <c r="D74" s="33"/>
      <c r="E74" s="33"/>
      <c r="F74" s="33"/>
      <c r="G74" s="33"/>
      <c r="H74" s="35"/>
      <c r="I74" s="35"/>
    </row>
    <row r="75" spans="1:9" x14ac:dyDescent="0.25">
      <c r="A75" s="33" t="s">
        <v>101</v>
      </c>
      <c r="B75" s="33" t="s">
        <v>102</v>
      </c>
      <c r="C75" s="33"/>
      <c r="D75" s="33"/>
      <c r="E75" s="33"/>
      <c r="F75" s="33"/>
      <c r="G75" s="33"/>
      <c r="H75" s="35"/>
      <c r="I75" s="35"/>
    </row>
    <row r="76" spans="1:9" x14ac:dyDescent="0.25">
      <c r="A76" s="33" t="s">
        <v>103</v>
      </c>
      <c r="B76" s="33" t="s">
        <v>104</v>
      </c>
      <c r="C76" s="33"/>
      <c r="D76" s="33"/>
      <c r="E76" s="33"/>
      <c r="F76" s="33"/>
      <c r="G76" s="33"/>
      <c r="H76" s="35"/>
      <c r="I76" s="35"/>
    </row>
    <row r="77" spans="1:9" x14ac:dyDescent="0.25">
      <c r="A77" s="33" t="s">
        <v>105</v>
      </c>
      <c r="B77" s="33" t="s">
        <v>106</v>
      </c>
      <c r="C77" s="33"/>
      <c r="D77" s="33"/>
      <c r="E77" s="33"/>
      <c r="F77" s="33"/>
      <c r="G77" s="33"/>
      <c r="H77" s="35"/>
      <c r="I77" s="35"/>
    </row>
    <row r="78" spans="1:9" x14ac:dyDescent="0.25">
      <c r="A78" s="33" t="s">
        <v>107</v>
      </c>
      <c r="B78" s="33" t="s">
        <v>108</v>
      </c>
      <c r="C78" s="33"/>
      <c r="D78" s="33"/>
      <c r="E78" s="33"/>
      <c r="F78" s="33"/>
      <c r="G78" s="33"/>
      <c r="H78" s="35"/>
      <c r="I78" s="35"/>
    </row>
    <row r="79" spans="1:9" x14ac:dyDescent="0.25">
      <c r="A79" s="33" t="s">
        <v>109</v>
      </c>
      <c r="B79" s="33" t="s">
        <v>110</v>
      </c>
      <c r="C79" s="33"/>
      <c r="D79" s="33"/>
      <c r="E79" s="33"/>
      <c r="F79" s="33"/>
      <c r="G79" s="33"/>
      <c r="H79" s="35"/>
      <c r="I79" s="35"/>
    </row>
    <row r="80" spans="1:9" ht="30" x14ac:dyDescent="0.25">
      <c r="A80" s="33" t="s">
        <v>111</v>
      </c>
      <c r="B80" s="33" t="s">
        <v>112</v>
      </c>
      <c r="C80" s="33"/>
      <c r="D80" s="33"/>
      <c r="E80" s="33"/>
      <c r="F80" s="33"/>
      <c r="G80" s="33"/>
      <c r="H80" s="35"/>
      <c r="I80" s="35"/>
    </row>
    <row r="81" spans="1:9" ht="30" x14ac:dyDescent="0.25">
      <c r="A81" s="33" t="s">
        <v>113</v>
      </c>
      <c r="B81" s="33" t="s">
        <v>114</v>
      </c>
      <c r="C81" s="33"/>
      <c r="D81" s="33"/>
      <c r="E81" s="33"/>
      <c r="F81" s="33"/>
      <c r="G81" s="33"/>
      <c r="H81" s="35"/>
      <c r="I81" s="35"/>
    </row>
    <row r="82" spans="1:9" ht="30" x14ac:dyDescent="0.25">
      <c r="A82" s="33" t="s">
        <v>115</v>
      </c>
      <c r="B82" s="33" t="s">
        <v>116</v>
      </c>
      <c r="C82" s="33"/>
      <c r="D82" s="33"/>
      <c r="E82" s="33"/>
      <c r="F82" s="33"/>
      <c r="G82" s="33"/>
      <c r="H82" s="35"/>
      <c r="I82" s="35"/>
    </row>
    <row r="83" spans="1:9" x14ac:dyDescent="0.25">
      <c r="A83" s="33" t="s">
        <v>117</v>
      </c>
      <c r="B83" s="33" t="s">
        <v>118</v>
      </c>
      <c r="C83" s="33"/>
      <c r="D83" s="33"/>
      <c r="E83" s="33"/>
      <c r="F83" s="33"/>
      <c r="G83" s="33"/>
      <c r="H83" s="35"/>
      <c r="I83" s="35"/>
    </row>
    <row r="84" spans="1:9" x14ac:dyDescent="0.25">
      <c r="A84" s="33" t="s">
        <v>119</v>
      </c>
      <c r="B84" s="33" t="s">
        <v>120</v>
      </c>
      <c r="C84" s="33"/>
      <c r="D84" s="33"/>
      <c r="E84" s="33"/>
      <c r="F84" s="33"/>
      <c r="G84" s="33"/>
      <c r="H84" s="35"/>
      <c r="I84" s="35"/>
    </row>
    <row r="85" spans="1:9" ht="30" x14ac:dyDescent="0.25">
      <c r="A85" s="33" t="s">
        <v>121</v>
      </c>
      <c r="B85" s="33" t="s">
        <v>122</v>
      </c>
      <c r="C85" s="33"/>
      <c r="D85" s="33"/>
      <c r="E85" s="33"/>
      <c r="F85" s="33"/>
      <c r="G85" s="33"/>
      <c r="H85" s="35"/>
      <c r="I85" s="35"/>
    </row>
    <row r="86" spans="1:9" ht="30" x14ac:dyDescent="0.25">
      <c r="A86" s="33" t="s">
        <v>123</v>
      </c>
      <c r="B86" s="33" t="s">
        <v>124</v>
      </c>
      <c r="C86" s="33"/>
      <c r="D86" s="33"/>
      <c r="E86" s="33"/>
      <c r="F86" s="33"/>
      <c r="G86" s="33"/>
      <c r="H86" s="35"/>
      <c r="I86" s="35"/>
    </row>
    <row r="87" spans="1:9" x14ac:dyDescent="0.25">
      <c r="A87" s="33" t="s">
        <v>125</v>
      </c>
      <c r="B87" s="33" t="s">
        <v>126</v>
      </c>
      <c r="C87" s="33"/>
      <c r="D87" s="33"/>
      <c r="E87" s="33"/>
      <c r="F87" s="33"/>
      <c r="G87" s="33"/>
      <c r="H87" s="35"/>
      <c r="I87" s="35"/>
    </row>
    <row r="88" spans="1:9" ht="30" x14ac:dyDescent="0.25">
      <c r="A88" s="33" t="s">
        <v>127</v>
      </c>
      <c r="B88" s="33" t="s">
        <v>128</v>
      </c>
      <c r="C88" s="33"/>
      <c r="D88" s="33"/>
      <c r="E88" s="33"/>
      <c r="F88" s="33"/>
      <c r="G88" s="33"/>
      <c r="H88" s="35"/>
      <c r="I88" s="35"/>
    </row>
    <row r="89" spans="1:9" ht="30" x14ac:dyDescent="0.25">
      <c r="A89" s="33" t="s">
        <v>129</v>
      </c>
      <c r="B89" s="33" t="s">
        <v>130</v>
      </c>
      <c r="C89" s="33"/>
      <c r="D89" s="33"/>
      <c r="E89" s="33"/>
      <c r="F89" s="33"/>
      <c r="G89" s="33"/>
      <c r="H89" s="35"/>
      <c r="I89" s="35"/>
    </row>
    <row r="90" spans="1:9" x14ac:dyDescent="0.25">
      <c r="A90" s="33" t="s">
        <v>131</v>
      </c>
      <c r="B90" s="33" t="s">
        <v>132</v>
      </c>
      <c r="C90" s="33"/>
      <c r="D90" s="33"/>
      <c r="E90" s="33"/>
      <c r="F90" s="33"/>
      <c r="G90" s="33"/>
      <c r="H90" s="35"/>
      <c r="I90" s="35"/>
    </row>
    <row r="91" spans="1:9" ht="30" x14ac:dyDescent="0.25">
      <c r="A91" s="33" t="s">
        <v>133</v>
      </c>
      <c r="B91" s="33" t="s">
        <v>89</v>
      </c>
      <c r="C91" s="33"/>
      <c r="D91" s="33"/>
      <c r="E91" s="33"/>
      <c r="F91" s="33"/>
      <c r="G91" s="33"/>
      <c r="H91" s="35"/>
      <c r="I91" s="35"/>
    </row>
    <row r="92" spans="1:9" x14ac:dyDescent="0.25">
      <c r="E92" s="16" t="s">
        <v>90</v>
      </c>
      <c r="F92" s="16" t="str">
        <f>IF((COUNT(C73:C91)&lt;&gt;COUNT(F73:F91)),"", ROUND(SUM(F73:F91),2))</f>
        <v/>
      </c>
      <c r="G92" s="14" t="str">
        <f>IF((COUNT(C73:C91)&lt;&gt;COUNT(F73:F91)),"Neužpildytos visų objektų kainos", "")</f>
        <v>Neužpildytos visų objektų kainos</v>
      </c>
    </row>
    <row r="93" spans="1:9" x14ac:dyDescent="0.25">
      <c r="C93" s="16" t="s">
        <v>91</v>
      </c>
      <c r="D93" s="19"/>
      <c r="E93" s="16" t="s">
        <v>92</v>
      </c>
      <c r="F93" s="16" t="str">
        <f>IF(OR(F92="",D93=""),"", ROUND(PRODUCT(D93,F92)/100,2))</f>
        <v/>
      </c>
      <c r="G93" s="14" t="str">
        <f>IF(D93="", "Nurodykite taikomą PVM dydį", "")</f>
        <v>Nurodykite taikomą PVM dydį</v>
      </c>
    </row>
    <row r="94" spans="1:9" x14ac:dyDescent="0.25">
      <c r="E94" s="16" t="s">
        <v>93</v>
      </c>
      <c r="F94" s="16">
        <f>IF(ISBLANK(F93), "", ROUND(SUM(F92:F93),2))</f>
        <v>0</v>
      </c>
    </row>
    <row r="98" spans="1:9" x14ac:dyDescent="0.25">
      <c r="A98" s="12" t="s">
        <v>134</v>
      </c>
      <c r="B98" s="12" t="s">
        <v>135</v>
      </c>
    </row>
    <row r="100" spans="1:9" x14ac:dyDescent="0.25">
      <c r="A100" s="12" t="s">
        <v>28</v>
      </c>
    </row>
    <row r="101" spans="1:9" ht="150" x14ac:dyDescent="0.25">
      <c r="A101" s="27" t="s">
        <v>29</v>
      </c>
      <c r="B101" s="27" t="s">
        <v>30</v>
      </c>
      <c r="C101" s="27" t="s">
        <v>31</v>
      </c>
      <c r="D101" s="27" t="s">
        <v>32</v>
      </c>
      <c r="E101" s="27" t="s">
        <v>33</v>
      </c>
      <c r="F101" s="27" t="s">
        <v>34</v>
      </c>
      <c r="G101" s="27" t="s">
        <v>35</v>
      </c>
      <c r="H101" s="27" t="s">
        <v>36</v>
      </c>
      <c r="I101" s="27" t="s">
        <v>37</v>
      </c>
    </row>
    <row r="102" spans="1:9" ht="45" x14ac:dyDescent="0.25">
      <c r="A102" s="26" t="s">
        <v>136</v>
      </c>
      <c r="B102" s="26" t="s">
        <v>137</v>
      </c>
      <c r="C102" s="33"/>
      <c r="D102" s="33"/>
      <c r="E102" s="33"/>
      <c r="F102" s="33"/>
      <c r="G102" s="33"/>
      <c r="H102" s="33"/>
      <c r="I102" s="33"/>
    </row>
    <row r="103" spans="1:9" ht="45" x14ac:dyDescent="0.25">
      <c r="A103" s="33" t="s">
        <v>138</v>
      </c>
      <c r="B103" s="33" t="s">
        <v>137</v>
      </c>
      <c r="C103" s="36">
        <v>60</v>
      </c>
      <c r="D103" s="36" t="s">
        <v>41</v>
      </c>
      <c r="E103" s="34"/>
      <c r="F103" s="33" t="str">
        <f>IF(ISBLANK(E103),"", PRODUCT(C103,E103))</f>
        <v/>
      </c>
      <c r="G103" s="35"/>
      <c r="H103" s="33"/>
      <c r="I103" s="33"/>
    </row>
    <row r="104" spans="1:9" x14ac:dyDescent="0.25">
      <c r="A104" s="33" t="s">
        <v>139</v>
      </c>
      <c r="B104" s="33" t="s">
        <v>140</v>
      </c>
      <c r="C104" s="33"/>
      <c r="D104" s="33"/>
      <c r="E104" s="33"/>
      <c r="F104" s="33"/>
      <c r="G104" s="33"/>
      <c r="H104" s="35"/>
      <c r="I104" s="35"/>
    </row>
    <row r="105" spans="1:9" x14ac:dyDescent="0.25">
      <c r="A105" s="33" t="s">
        <v>141</v>
      </c>
      <c r="B105" s="33" t="s">
        <v>142</v>
      </c>
      <c r="C105" s="33"/>
      <c r="D105" s="33"/>
      <c r="E105" s="33"/>
      <c r="F105" s="33"/>
      <c r="G105" s="33"/>
      <c r="H105" s="35"/>
      <c r="I105" s="35"/>
    </row>
    <row r="106" spans="1:9" x14ac:dyDescent="0.25">
      <c r="A106" s="33" t="s">
        <v>143</v>
      </c>
      <c r="B106" s="33" t="s">
        <v>144</v>
      </c>
      <c r="C106" s="33"/>
      <c r="D106" s="33"/>
      <c r="E106" s="33"/>
      <c r="F106" s="33"/>
      <c r="G106" s="33"/>
      <c r="H106" s="35"/>
      <c r="I106" s="35"/>
    </row>
    <row r="107" spans="1:9" x14ac:dyDescent="0.25">
      <c r="A107" s="33" t="s">
        <v>145</v>
      </c>
      <c r="B107" s="33" t="s">
        <v>146</v>
      </c>
      <c r="C107" s="33"/>
      <c r="D107" s="33"/>
      <c r="E107" s="33"/>
      <c r="F107" s="33"/>
      <c r="G107" s="33"/>
      <c r="H107" s="35"/>
      <c r="I107" s="35"/>
    </row>
    <row r="108" spans="1:9" ht="30" x14ac:dyDescent="0.25">
      <c r="A108" s="33" t="s">
        <v>147</v>
      </c>
      <c r="B108" s="33" t="s">
        <v>83</v>
      </c>
      <c r="C108" s="33"/>
      <c r="D108" s="33"/>
      <c r="E108" s="33"/>
      <c r="F108" s="33"/>
      <c r="G108" s="33"/>
      <c r="H108" s="35"/>
      <c r="I108" s="35"/>
    </row>
    <row r="109" spans="1:9" ht="30" x14ac:dyDescent="0.25">
      <c r="A109" s="33" t="s">
        <v>148</v>
      </c>
      <c r="B109" s="33" t="s">
        <v>149</v>
      </c>
      <c r="C109" s="33"/>
      <c r="D109" s="33"/>
      <c r="E109" s="33"/>
      <c r="F109" s="33"/>
      <c r="G109" s="33"/>
      <c r="H109" s="35"/>
      <c r="I109" s="35"/>
    </row>
    <row r="110" spans="1:9" ht="30" x14ac:dyDescent="0.25">
      <c r="A110" s="33" t="s">
        <v>150</v>
      </c>
      <c r="B110" s="33" t="s">
        <v>151</v>
      </c>
      <c r="C110" s="33"/>
      <c r="D110" s="33"/>
      <c r="E110" s="33"/>
      <c r="F110" s="33"/>
      <c r="G110" s="33"/>
      <c r="H110" s="35"/>
      <c r="I110" s="35"/>
    </row>
    <row r="111" spans="1:9" x14ac:dyDescent="0.25">
      <c r="A111" s="33" t="s">
        <v>152</v>
      </c>
      <c r="B111" s="33" t="s">
        <v>153</v>
      </c>
      <c r="C111" s="33"/>
      <c r="D111" s="33"/>
      <c r="E111" s="33"/>
      <c r="F111" s="33"/>
      <c r="G111" s="33"/>
      <c r="H111" s="35"/>
      <c r="I111" s="35"/>
    </row>
    <row r="112" spans="1:9" x14ac:dyDescent="0.25">
      <c r="A112" s="33" t="s">
        <v>154</v>
      </c>
      <c r="B112" s="33" t="s">
        <v>155</v>
      </c>
      <c r="C112" s="33"/>
      <c r="D112" s="33"/>
      <c r="E112" s="33"/>
      <c r="F112" s="33"/>
      <c r="G112" s="33"/>
      <c r="H112" s="35"/>
      <c r="I112" s="35"/>
    </row>
    <row r="113" spans="1:9" ht="30" x14ac:dyDescent="0.25">
      <c r="A113" s="33" t="s">
        <v>156</v>
      </c>
      <c r="B113" s="33" t="s">
        <v>157</v>
      </c>
      <c r="C113" s="33"/>
      <c r="D113" s="33"/>
      <c r="E113" s="33"/>
      <c r="F113" s="33"/>
      <c r="G113" s="33"/>
      <c r="H113" s="35"/>
      <c r="I113" s="35"/>
    </row>
    <row r="114" spans="1:9" ht="30" x14ac:dyDescent="0.25">
      <c r="A114" s="33" t="s">
        <v>158</v>
      </c>
      <c r="B114" s="33" t="s">
        <v>116</v>
      </c>
      <c r="C114" s="33"/>
      <c r="D114" s="33"/>
      <c r="E114" s="33"/>
      <c r="F114" s="33"/>
      <c r="G114" s="33"/>
      <c r="H114" s="35"/>
      <c r="I114" s="35"/>
    </row>
    <row r="115" spans="1:9" ht="30" x14ac:dyDescent="0.25">
      <c r="A115" s="33" t="s">
        <v>159</v>
      </c>
      <c r="B115" s="33" t="s">
        <v>122</v>
      </c>
      <c r="C115" s="33"/>
      <c r="D115" s="33"/>
      <c r="E115" s="33"/>
      <c r="F115" s="33"/>
      <c r="G115" s="33"/>
      <c r="H115" s="35"/>
      <c r="I115" s="35"/>
    </row>
    <row r="116" spans="1:9" x14ac:dyDescent="0.25">
      <c r="A116" s="33" t="s">
        <v>160</v>
      </c>
      <c r="B116" s="33" t="s">
        <v>120</v>
      </c>
      <c r="C116" s="33"/>
      <c r="D116" s="33"/>
      <c r="E116" s="33"/>
      <c r="F116" s="33"/>
      <c r="G116" s="33"/>
      <c r="H116" s="35"/>
      <c r="I116" s="35"/>
    </row>
    <row r="117" spans="1:9" x14ac:dyDescent="0.25">
      <c r="A117" s="33" t="s">
        <v>161</v>
      </c>
      <c r="B117" s="33" t="s">
        <v>162</v>
      </c>
      <c r="C117" s="33"/>
      <c r="D117" s="33"/>
      <c r="E117" s="33"/>
      <c r="F117" s="33"/>
      <c r="G117" s="33"/>
      <c r="H117" s="35"/>
      <c r="I117" s="35"/>
    </row>
    <row r="118" spans="1:9" ht="30" x14ac:dyDescent="0.25">
      <c r="A118" s="33" t="s">
        <v>163</v>
      </c>
      <c r="B118" s="33" t="s">
        <v>124</v>
      </c>
      <c r="C118" s="33"/>
      <c r="D118" s="33"/>
      <c r="E118" s="33"/>
      <c r="F118" s="33"/>
      <c r="G118" s="33"/>
      <c r="H118" s="35"/>
      <c r="I118" s="35"/>
    </row>
    <row r="119" spans="1:9" x14ac:dyDescent="0.25">
      <c r="A119" s="33" t="s">
        <v>164</v>
      </c>
      <c r="B119" s="33" t="s">
        <v>126</v>
      </c>
      <c r="C119" s="33"/>
      <c r="D119" s="33"/>
      <c r="E119" s="33"/>
      <c r="F119" s="33"/>
      <c r="G119" s="33"/>
      <c r="H119" s="35"/>
      <c r="I119" s="35"/>
    </row>
    <row r="120" spans="1:9" ht="30" x14ac:dyDescent="0.25">
      <c r="A120" s="33" t="s">
        <v>165</v>
      </c>
      <c r="B120" s="33" t="s">
        <v>128</v>
      </c>
      <c r="C120" s="33"/>
      <c r="D120" s="33"/>
      <c r="E120" s="33"/>
      <c r="F120" s="33"/>
      <c r="G120" s="33"/>
      <c r="H120" s="35"/>
      <c r="I120" s="35"/>
    </row>
    <row r="121" spans="1:9" ht="30" x14ac:dyDescent="0.25">
      <c r="A121" s="33" t="s">
        <v>166</v>
      </c>
      <c r="B121" s="33" t="s">
        <v>167</v>
      </c>
      <c r="C121" s="33"/>
      <c r="D121" s="33"/>
      <c r="E121" s="33"/>
      <c r="F121" s="33"/>
      <c r="G121" s="33"/>
      <c r="H121" s="35"/>
      <c r="I121" s="35"/>
    </row>
    <row r="122" spans="1:9" x14ac:dyDescent="0.25">
      <c r="A122" s="33" t="s">
        <v>168</v>
      </c>
      <c r="B122" s="33" t="s">
        <v>169</v>
      </c>
      <c r="C122" s="33"/>
      <c r="D122" s="33"/>
      <c r="E122" s="33"/>
      <c r="F122" s="33"/>
      <c r="G122" s="33"/>
      <c r="H122" s="35"/>
      <c r="I122" s="35"/>
    </row>
    <row r="123" spans="1:9" x14ac:dyDescent="0.25">
      <c r="A123" s="33" t="s">
        <v>170</v>
      </c>
      <c r="B123" s="33" t="s">
        <v>171</v>
      </c>
      <c r="C123" s="33"/>
      <c r="D123" s="33"/>
      <c r="E123" s="33"/>
      <c r="F123" s="33"/>
      <c r="G123" s="33"/>
      <c r="H123" s="35"/>
      <c r="I123" s="35"/>
    </row>
    <row r="124" spans="1:9" ht="60" x14ac:dyDescent="0.25">
      <c r="A124" s="33" t="s">
        <v>172</v>
      </c>
      <c r="B124" s="33" t="s">
        <v>173</v>
      </c>
      <c r="C124" s="33"/>
      <c r="D124" s="33"/>
      <c r="E124" s="33"/>
      <c r="F124" s="33"/>
      <c r="G124" s="33"/>
      <c r="H124" s="35"/>
      <c r="I124" s="35"/>
    </row>
    <row r="125" spans="1:9" ht="30" x14ac:dyDescent="0.25">
      <c r="A125" s="33" t="s">
        <v>174</v>
      </c>
      <c r="B125" s="33" t="s">
        <v>89</v>
      </c>
      <c r="C125" s="33"/>
      <c r="D125" s="33"/>
      <c r="E125" s="33"/>
      <c r="F125" s="33"/>
      <c r="G125" s="33"/>
      <c r="H125" s="35"/>
      <c r="I125" s="35"/>
    </row>
    <row r="126" spans="1:9" x14ac:dyDescent="0.25">
      <c r="E126" s="16" t="s">
        <v>90</v>
      </c>
      <c r="F126" s="16" t="str">
        <f>IF((COUNT(C103:C125)&lt;&gt;COUNT(F103:F125)),"", ROUND(SUM(F103:F125),2))</f>
        <v/>
      </c>
      <c r="G126" s="14" t="str">
        <f>IF((COUNT(C103:C125)&lt;&gt;COUNT(F103:F125)),"Neužpildytos visų objektų kainos", "")</f>
        <v>Neužpildytos visų objektų kainos</v>
      </c>
    </row>
    <row r="127" spans="1:9" x14ac:dyDescent="0.25">
      <c r="C127" s="16" t="s">
        <v>91</v>
      </c>
      <c r="D127" s="19"/>
      <c r="E127" s="16" t="s">
        <v>92</v>
      </c>
      <c r="F127" s="16" t="str">
        <f>IF(OR(F126="",D127=""),"", ROUND(PRODUCT(D127,F126)/100,2))</f>
        <v/>
      </c>
      <c r="G127" s="14" t="str">
        <f>IF(D127="", "Nurodykite taikomą PVM dydį", "")</f>
        <v>Nurodykite taikomą PVM dydį</v>
      </c>
    </row>
    <row r="128" spans="1:9" x14ac:dyDescent="0.25">
      <c r="E128" s="16" t="s">
        <v>93</v>
      </c>
      <c r="F128" s="16">
        <f>IF(ISBLANK(F127), "", ROUND(SUM(F126:F127),2))</f>
        <v>0</v>
      </c>
    </row>
    <row r="132" spans="1:9" x14ac:dyDescent="0.25">
      <c r="A132" s="12" t="s">
        <v>175</v>
      </c>
      <c r="B132" s="12" t="s">
        <v>176</v>
      </c>
    </row>
    <row r="134" spans="1:9" x14ac:dyDescent="0.25">
      <c r="A134" s="12" t="s">
        <v>28</v>
      </c>
    </row>
    <row r="135" spans="1:9" ht="150" x14ac:dyDescent="0.25">
      <c r="A135" s="27" t="s">
        <v>29</v>
      </c>
      <c r="B135" s="27" t="s">
        <v>30</v>
      </c>
      <c r="C135" s="27" t="s">
        <v>31</v>
      </c>
      <c r="D135" s="27" t="s">
        <v>32</v>
      </c>
      <c r="E135" s="27" t="s">
        <v>33</v>
      </c>
      <c r="F135" s="27" t="s">
        <v>34</v>
      </c>
      <c r="G135" s="27" t="s">
        <v>35</v>
      </c>
      <c r="H135" s="27" t="s">
        <v>36</v>
      </c>
      <c r="I135" s="27" t="s">
        <v>37</v>
      </c>
    </row>
    <row r="136" spans="1:9" ht="45" x14ac:dyDescent="0.25">
      <c r="A136" s="26" t="s">
        <v>177</v>
      </c>
      <c r="B136" s="26" t="s">
        <v>178</v>
      </c>
      <c r="C136" s="33"/>
      <c r="D136" s="33"/>
      <c r="E136" s="33"/>
      <c r="F136" s="33"/>
      <c r="G136" s="33"/>
      <c r="H136" s="33"/>
      <c r="I136" s="33"/>
    </row>
    <row r="137" spans="1:9" ht="60" x14ac:dyDescent="0.25">
      <c r="A137" s="33" t="s">
        <v>179</v>
      </c>
      <c r="B137" s="33" t="s">
        <v>178</v>
      </c>
      <c r="C137" s="36">
        <v>1500</v>
      </c>
      <c r="D137" s="36" t="s">
        <v>41</v>
      </c>
      <c r="E137" s="34">
        <v>842</v>
      </c>
      <c r="F137" s="33">
        <f>IF(ISBLANK(E137),"", PRODUCT(C137,E137))</f>
        <v>1263000</v>
      </c>
      <c r="G137" s="35" t="s">
        <v>1092</v>
      </c>
      <c r="H137" s="33"/>
      <c r="I137" s="33"/>
    </row>
    <row r="138" spans="1:9" ht="45" x14ac:dyDescent="0.25">
      <c r="A138" s="33" t="s">
        <v>180</v>
      </c>
      <c r="B138" s="33" t="s">
        <v>181</v>
      </c>
      <c r="C138" s="33"/>
      <c r="D138" s="33"/>
      <c r="E138" s="33"/>
      <c r="F138" s="33"/>
      <c r="G138" s="33"/>
      <c r="H138" s="35" t="s">
        <v>937</v>
      </c>
      <c r="I138" s="35" t="s">
        <v>964</v>
      </c>
    </row>
    <row r="139" spans="1:9" ht="30" x14ac:dyDescent="0.25">
      <c r="A139" s="33" t="s">
        <v>182</v>
      </c>
      <c r="B139" s="33" t="s">
        <v>47</v>
      </c>
      <c r="C139" s="33"/>
      <c r="D139" s="33"/>
      <c r="E139" s="33"/>
      <c r="F139" s="33"/>
      <c r="G139" s="33"/>
      <c r="H139" s="35" t="s">
        <v>942</v>
      </c>
      <c r="I139" s="35" t="s">
        <v>965</v>
      </c>
    </row>
    <row r="140" spans="1:9" ht="45" x14ac:dyDescent="0.25">
      <c r="A140" s="33" t="s">
        <v>183</v>
      </c>
      <c r="B140" s="33" t="s">
        <v>184</v>
      </c>
      <c r="C140" s="33"/>
      <c r="D140" s="33"/>
      <c r="E140" s="33"/>
      <c r="F140" s="33"/>
      <c r="G140" s="33"/>
      <c r="H140" s="35" t="s">
        <v>943</v>
      </c>
      <c r="I140" s="35" t="s">
        <v>966</v>
      </c>
    </row>
    <row r="141" spans="1:9" ht="60" x14ac:dyDescent="0.25">
      <c r="A141" s="33" t="s">
        <v>185</v>
      </c>
      <c r="B141" s="33" t="s">
        <v>186</v>
      </c>
      <c r="C141" s="33"/>
      <c r="D141" s="33"/>
      <c r="E141" s="33"/>
      <c r="F141" s="33"/>
      <c r="G141" s="33"/>
      <c r="H141" s="35" t="s">
        <v>186</v>
      </c>
      <c r="I141" s="35" t="s">
        <v>967</v>
      </c>
    </row>
    <row r="142" spans="1:9" ht="45" x14ac:dyDescent="0.25">
      <c r="A142" s="33" t="s">
        <v>187</v>
      </c>
      <c r="B142" s="33" t="s">
        <v>188</v>
      </c>
      <c r="C142" s="33"/>
      <c r="D142" s="33"/>
      <c r="E142" s="33"/>
      <c r="F142" s="33"/>
      <c r="G142" s="33"/>
      <c r="H142" s="35" t="s">
        <v>188</v>
      </c>
      <c r="I142" s="35" t="s">
        <v>968</v>
      </c>
    </row>
    <row r="143" spans="1:9" ht="60" x14ac:dyDescent="0.25">
      <c r="A143" s="33" t="s">
        <v>189</v>
      </c>
      <c r="B143" s="33" t="s">
        <v>190</v>
      </c>
      <c r="C143" s="33"/>
      <c r="D143" s="33"/>
      <c r="E143" s="33"/>
      <c r="F143" s="33"/>
      <c r="G143" s="33"/>
      <c r="H143" s="35" t="s">
        <v>190</v>
      </c>
      <c r="I143" s="35" t="s">
        <v>969</v>
      </c>
    </row>
    <row r="144" spans="1:9" ht="90" x14ac:dyDescent="0.25">
      <c r="A144" s="33" t="s">
        <v>191</v>
      </c>
      <c r="B144" s="33" t="s">
        <v>59</v>
      </c>
      <c r="C144" s="33"/>
      <c r="D144" s="33"/>
      <c r="E144" s="33"/>
      <c r="F144" s="33"/>
      <c r="G144" s="33"/>
      <c r="H144" s="35" t="s">
        <v>59</v>
      </c>
      <c r="I144" s="35" t="s">
        <v>970</v>
      </c>
    </row>
    <row r="145" spans="1:9" ht="60" x14ac:dyDescent="0.25">
      <c r="A145" s="33" t="s">
        <v>192</v>
      </c>
      <c r="B145" s="33" t="s">
        <v>193</v>
      </c>
      <c r="C145" s="33"/>
      <c r="D145" s="33"/>
      <c r="E145" s="33"/>
      <c r="F145" s="33"/>
      <c r="G145" s="33"/>
      <c r="H145" s="35" t="s">
        <v>193</v>
      </c>
      <c r="I145" s="35" t="s">
        <v>971</v>
      </c>
    </row>
    <row r="146" spans="1:9" ht="75" x14ac:dyDescent="0.25">
      <c r="A146" s="33" t="s">
        <v>194</v>
      </c>
      <c r="B146" s="33" t="s">
        <v>195</v>
      </c>
      <c r="C146" s="33"/>
      <c r="D146" s="33"/>
      <c r="E146" s="33"/>
      <c r="F146" s="33"/>
      <c r="G146" s="33"/>
      <c r="H146" s="35" t="s">
        <v>195</v>
      </c>
      <c r="I146" s="35" t="s">
        <v>972</v>
      </c>
    </row>
    <row r="147" spans="1:9" ht="75" x14ac:dyDescent="0.25">
      <c r="A147" s="33" t="s">
        <v>196</v>
      </c>
      <c r="B147" s="33" t="s">
        <v>197</v>
      </c>
      <c r="C147" s="33"/>
      <c r="D147" s="33"/>
      <c r="E147" s="33"/>
      <c r="F147" s="33"/>
      <c r="G147" s="33"/>
      <c r="H147" s="35" t="s">
        <v>197</v>
      </c>
      <c r="I147" s="35" t="s">
        <v>973</v>
      </c>
    </row>
    <row r="148" spans="1:9" ht="45" x14ac:dyDescent="0.25">
      <c r="A148" s="33" t="s">
        <v>198</v>
      </c>
      <c r="B148" s="33" t="s">
        <v>67</v>
      </c>
      <c r="C148" s="33"/>
      <c r="D148" s="33"/>
      <c r="E148" s="33"/>
      <c r="F148" s="33"/>
      <c r="G148" s="33"/>
      <c r="H148" s="35" t="s">
        <v>67</v>
      </c>
      <c r="I148" s="35" t="s">
        <v>974</v>
      </c>
    </row>
    <row r="149" spans="1:9" ht="75" x14ac:dyDescent="0.25">
      <c r="A149" s="33" t="s">
        <v>199</v>
      </c>
      <c r="B149" s="33" t="s">
        <v>69</v>
      </c>
      <c r="C149" s="33"/>
      <c r="D149" s="33"/>
      <c r="E149" s="33"/>
      <c r="F149" s="33"/>
      <c r="G149" s="33"/>
      <c r="H149" s="35" t="s">
        <v>69</v>
      </c>
      <c r="I149" s="35" t="s">
        <v>975</v>
      </c>
    </row>
    <row r="150" spans="1:9" ht="45" x14ac:dyDescent="0.25">
      <c r="A150" s="33" t="s">
        <v>200</v>
      </c>
      <c r="B150" s="33" t="s">
        <v>71</v>
      </c>
      <c r="C150" s="33"/>
      <c r="D150" s="33"/>
      <c r="E150" s="33"/>
      <c r="F150" s="33"/>
      <c r="G150" s="33"/>
      <c r="H150" s="35" t="s">
        <v>71</v>
      </c>
      <c r="I150" s="35" t="s">
        <v>1150</v>
      </c>
    </row>
    <row r="151" spans="1:9" ht="105" x14ac:dyDescent="0.25">
      <c r="A151" s="33" t="s">
        <v>201</v>
      </c>
      <c r="B151" s="33" t="s">
        <v>202</v>
      </c>
      <c r="C151" s="33"/>
      <c r="D151" s="33"/>
      <c r="E151" s="33"/>
      <c r="F151" s="33"/>
      <c r="G151" s="33"/>
      <c r="H151" s="35" t="s">
        <v>977</v>
      </c>
      <c r="I151" s="35" t="s">
        <v>976</v>
      </c>
    </row>
    <row r="152" spans="1:9" ht="105" x14ac:dyDescent="0.25">
      <c r="A152" s="33" t="s">
        <v>203</v>
      </c>
      <c r="B152" s="33" t="s">
        <v>204</v>
      </c>
      <c r="C152" s="33"/>
      <c r="D152" s="33"/>
      <c r="E152" s="33"/>
      <c r="F152" s="33"/>
      <c r="G152" s="33"/>
      <c r="H152" s="35" t="s">
        <v>204</v>
      </c>
      <c r="I152" s="35" t="s">
        <v>978</v>
      </c>
    </row>
    <row r="153" spans="1:9" ht="105" x14ac:dyDescent="0.25">
      <c r="A153" s="33" t="s">
        <v>205</v>
      </c>
      <c r="B153" s="33" t="s">
        <v>206</v>
      </c>
      <c r="C153" s="33"/>
      <c r="D153" s="33"/>
      <c r="E153" s="33"/>
      <c r="F153" s="33"/>
      <c r="G153" s="33"/>
      <c r="H153" s="35" t="s">
        <v>206</v>
      </c>
      <c r="I153" s="35" t="s">
        <v>979</v>
      </c>
    </row>
    <row r="154" spans="1:9" ht="45" x14ac:dyDescent="0.25">
      <c r="A154" s="33" t="s">
        <v>207</v>
      </c>
      <c r="B154" s="33" t="s">
        <v>208</v>
      </c>
      <c r="C154" s="33"/>
      <c r="D154" s="33"/>
      <c r="E154" s="33"/>
      <c r="F154" s="33"/>
      <c r="G154" s="33"/>
      <c r="H154" s="35" t="s">
        <v>208</v>
      </c>
      <c r="I154" s="35" t="s">
        <v>980</v>
      </c>
    </row>
    <row r="155" spans="1:9" ht="75" x14ac:dyDescent="0.25">
      <c r="A155" s="33" t="s">
        <v>209</v>
      </c>
      <c r="B155" s="33" t="s">
        <v>210</v>
      </c>
      <c r="C155" s="33"/>
      <c r="D155" s="33"/>
      <c r="E155" s="33"/>
      <c r="F155" s="33"/>
      <c r="G155" s="33"/>
      <c r="H155" s="35" t="s">
        <v>210</v>
      </c>
      <c r="I155" s="35" t="s">
        <v>981</v>
      </c>
    </row>
    <row r="156" spans="1:9" ht="60" x14ac:dyDescent="0.25">
      <c r="A156" s="33" t="s">
        <v>211</v>
      </c>
      <c r="B156" s="33" t="s">
        <v>212</v>
      </c>
      <c r="C156" s="33"/>
      <c r="D156" s="33"/>
      <c r="E156" s="33"/>
      <c r="F156" s="33"/>
      <c r="G156" s="33"/>
      <c r="H156" s="35" t="s">
        <v>212</v>
      </c>
      <c r="I156" s="35" t="s">
        <v>982</v>
      </c>
    </row>
    <row r="157" spans="1:9" ht="105" x14ac:dyDescent="0.25">
      <c r="A157" s="33" t="s">
        <v>213</v>
      </c>
      <c r="B157" s="33" t="s">
        <v>81</v>
      </c>
      <c r="C157" s="33"/>
      <c r="D157" s="33"/>
      <c r="E157" s="33"/>
      <c r="F157" s="33"/>
      <c r="G157" s="33"/>
      <c r="H157" s="35" t="s">
        <v>81</v>
      </c>
      <c r="I157" s="35" t="s">
        <v>983</v>
      </c>
    </row>
    <row r="158" spans="1:9" ht="60" x14ac:dyDescent="0.25">
      <c r="A158" s="33" t="s">
        <v>214</v>
      </c>
      <c r="B158" s="33" t="s">
        <v>215</v>
      </c>
      <c r="C158" s="33"/>
      <c r="D158" s="33"/>
      <c r="E158" s="33"/>
      <c r="F158" s="33"/>
      <c r="G158" s="33"/>
      <c r="H158" s="35" t="s">
        <v>215</v>
      </c>
      <c r="I158" s="35" t="s">
        <v>984</v>
      </c>
    </row>
    <row r="159" spans="1:9" ht="75" x14ac:dyDescent="0.25">
      <c r="A159" s="33" t="s">
        <v>216</v>
      </c>
      <c r="B159" s="33" t="s">
        <v>83</v>
      </c>
      <c r="C159" s="33"/>
      <c r="D159" s="33"/>
      <c r="E159" s="33"/>
      <c r="F159" s="33"/>
      <c r="G159" s="33"/>
      <c r="H159" s="35" t="s">
        <v>83</v>
      </c>
      <c r="I159" s="35" t="s">
        <v>985</v>
      </c>
    </row>
    <row r="160" spans="1:9" ht="240" x14ac:dyDescent="0.25">
      <c r="A160" s="33" t="s">
        <v>217</v>
      </c>
      <c r="B160" s="33" t="s">
        <v>218</v>
      </c>
      <c r="C160" s="33"/>
      <c r="D160" s="33"/>
      <c r="E160" s="33"/>
      <c r="F160" s="33"/>
      <c r="G160" s="33"/>
      <c r="H160" s="35" t="s">
        <v>961</v>
      </c>
      <c r="I160" s="35" t="s">
        <v>1157</v>
      </c>
    </row>
    <row r="161" spans="1:9" ht="60" x14ac:dyDescent="0.25">
      <c r="A161" s="33" t="s">
        <v>219</v>
      </c>
      <c r="B161" s="33" t="s">
        <v>89</v>
      </c>
      <c r="C161" s="33"/>
      <c r="D161" s="33"/>
      <c r="E161" s="33"/>
      <c r="F161" s="33"/>
      <c r="G161" s="33"/>
      <c r="H161" s="35" t="s">
        <v>89</v>
      </c>
      <c r="I161" s="35" t="s">
        <v>986</v>
      </c>
    </row>
    <row r="162" spans="1:9" x14ac:dyDescent="0.25">
      <c r="E162" s="16" t="s">
        <v>90</v>
      </c>
      <c r="F162" s="16">
        <f>IF((COUNT(C137:C161)&lt;&gt;COUNT(F137:F161)),"", ROUND(SUM(F137:F161),2))</f>
        <v>1263000</v>
      </c>
      <c r="G162" s="14" t="str">
        <f>IF((COUNT(C137:C161)&lt;&gt;COUNT(F137:F161)),"Neužpildytos visų objektų kainos", "")</f>
        <v/>
      </c>
    </row>
    <row r="163" spans="1:9" x14ac:dyDescent="0.25">
      <c r="C163" s="16" t="s">
        <v>91</v>
      </c>
      <c r="D163" s="19">
        <v>5</v>
      </c>
      <c r="E163" s="16" t="s">
        <v>92</v>
      </c>
      <c r="F163" s="16">
        <f>IF(OR(F162="",D163=""),"", ROUND(PRODUCT(D163,F162)/100,2))</f>
        <v>63150</v>
      </c>
      <c r="G163" s="14" t="str">
        <f>IF(D163="", "Nurodykite taikomą PVM dydį", "")</f>
        <v/>
      </c>
    </row>
    <row r="164" spans="1:9" x14ac:dyDescent="0.25">
      <c r="E164" s="16" t="s">
        <v>93</v>
      </c>
      <c r="F164" s="16">
        <f>IF(ISBLANK(F163), "", ROUND(SUM(F162:F163),2))</f>
        <v>1326150</v>
      </c>
    </row>
    <row r="168" spans="1:9" x14ac:dyDescent="0.25">
      <c r="A168" s="12" t="s">
        <v>220</v>
      </c>
      <c r="B168" s="12" t="s">
        <v>221</v>
      </c>
    </row>
    <row r="170" spans="1:9" x14ac:dyDescent="0.25">
      <c r="A170" s="12" t="s">
        <v>28</v>
      </c>
    </row>
    <row r="171" spans="1:9" ht="150" x14ac:dyDescent="0.25">
      <c r="A171" s="27" t="s">
        <v>29</v>
      </c>
      <c r="B171" s="27" t="s">
        <v>30</v>
      </c>
      <c r="C171" s="27" t="s">
        <v>31</v>
      </c>
      <c r="D171" s="27" t="s">
        <v>32</v>
      </c>
      <c r="E171" s="27" t="s">
        <v>33</v>
      </c>
      <c r="F171" s="27" t="s">
        <v>34</v>
      </c>
      <c r="G171" s="27" t="s">
        <v>35</v>
      </c>
      <c r="H171" s="27" t="s">
        <v>36</v>
      </c>
      <c r="I171" s="27" t="s">
        <v>37</v>
      </c>
    </row>
    <row r="172" spans="1:9" ht="45" x14ac:dyDescent="0.25">
      <c r="A172" s="26" t="s">
        <v>222</v>
      </c>
      <c r="B172" s="26" t="s">
        <v>223</v>
      </c>
      <c r="C172" s="33"/>
      <c r="D172" s="33"/>
      <c r="E172" s="33"/>
      <c r="F172" s="33"/>
      <c r="G172" s="33"/>
      <c r="H172" s="33"/>
      <c r="I172" s="33"/>
    </row>
    <row r="173" spans="1:9" ht="45" x14ac:dyDescent="0.25">
      <c r="A173" s="33" t="s">
        <v>224</v>
      </c>
      <c r="B173" s="33" t="s">
        <v>223</v>
      </c>
      <c r="C173" s="36">
        <v>150</v>
      </c>
      <c r="D173" s="36" t="s">
        <v>225</v>
      </c>
      <c r="E173" s="34"/>
      <c r="F173" s="33" t="str">
        <f>IF(ISBLANK(E173),"", PRODUCT(C173,E173))</f>
        <v/>
      </c>
      <c r="G173" s="35"/>
      <c r="H173" s="33"/>
      <c r="I173" s="33"/>
    </row>
    <row r="174" spans="1:9" x14ac:dyDescent="0.25">
      <c r="A174" s="33" t="s">
        <v>226</v>
      </c>
      <c r="B174" s="33" t="s">
        <v>227</v>
      </c>
      <c r="C174" s="33"/>
      <c r="D174" s="33"/>
      <c r="E174" s="33"/>
      <c r="F174" s="33"/>
      <c r="G174" s="33"/>
      <c r="H174" s="35"/>
      <c r="I174" s="35"/>
    </row>
    <row r="175" spans="1:9" x14ac:dyDescent="0.25">
      <c r="A175" s="33" t="s">
        <v>228</v>
      </c>
      <c r="B175" s="33" t="s">
        <v>229</v>
      </c>
      <c r="C175" s="33"/>
      <c r="D175" s="33"/>
      <c r="E175" s="33"/>
      <c r="F175" s="33"/>
      <c r="G175" s="33"/>
      <c r="H175" s="35"/>
      <c r="I175" s="35"/>
    </row>
    <row r="176" spans="1:9" x14ac:dyDescent="0.25">
      <c r="A176" s="33" t="s">
        <v>230</v>
      </c>
      <c r="B176" s="33" t="s">
        <v>231</v>
      </c>
      <c r="C176" s="33"/>
      <c r="D176" s="33"/>
      <c r="E176" s="33"/>
      <c r="F176" s="33"/>
      <c r="G176" s="33"/>
      <c r="H176" s="35"/>
      <c r="I176" s="35"/>
    </row>
    <row r="177" spans="1:9" x14ac:dyDescent="0.25">
      <c r="A177" s="33" t="s">
        <v>232</v>
      </c>
      <c r="B177" s="33" t="s">
        <v>233</v>
      </c>
      <c r="C177" s="33"/>
      <c r="D177" s="33"/>
      <c r="E177" s="33"/>
      <c r="F177" s="33"/>
      <c r="G177" s="33"/>
      <c r="H177" s="35"/>
      <c r="I177" s="35"/>
    </row>
    <row r="178" spans="1:9" x14ac:dyDescent="0.25">
      <c r="A178" s="33" t="s">
        <v>234</v>
      </c>
      <c r="B178" s="33" t="s">
        <v>235</v>
      </c>
      <c r="C178" s="33"/>
      <c r="D178" s="33"/>
      <c r="E178" s="33"/>
      <c r="F178" s="33"/>
      <c r="G178" s="33"/>
      <c r="H178" s="35"/>
      <c r="I178" s="35"/>
    </row>
    <row r="179" spans="1:9" ht="30" x14ac:dyDescent="0.25">
      <c r="A179" s="33" t="s">
        <v>236</v>
      </c>
      <c r="B179" s="33" t="s">
        <v>237</v>
      </c>
      <c r="C179" s="33"/>
      <c r="D179" s="33"/>
      <c r="E179" s="33"/>
      <c r="F179" s="33"/>
      <c r="G179" s="33"/>
      <c r="H179" s="35"/>
      <c r="I179" s="35"/>
    </row>
    <row r="180" spans="1:9" ht="30" x14ac:dyDescent="0.25">
      <c r="A180" s="33" t="s">
        <v>238</v>
      </c>
      <c r="B180" s="33" t="s">
        <v>100</v>
      </c>
      <c r="C180" s="33"/>
      <c r="D180" s="33"/>
      <c r="E180" s="33"/>
      <c r="F180" s="33"/>
      <c r="G180" s="33"/>
      <c r="H180" s="35"/>
      <c r="I180" s="35"/>
    </row>
    <row r="181" spans="1:9" x14ac:dyDescent="0.25">
      <c r="A181" s="33" t="s">
        <v>239</v>
      </c>
      <c r="B181" s="33" t="s">
        <v>153</v>
      </c>
      <c r="C181" s="33"/>
      <c r="D181" s="33"/>
      <c r="E181" s="33"/>
      <c r="F181" s="33"/>
      <c r="G181" s="33"/>
      <c r="H181" s="35"/>
      <c r="I181" s="35"/>
    </row>
    <row r="182" spans="1:9" x14ac:dyDescent="0.25">
      <c r="A182" s="33" t="s">
        <v>240</v>
      </c>
      <c r="B182" s="33" t="s">
        <v>155</v>
      </c>
      <c r="C182" s="33"/>
      <c r="D182" s="33"/>
      <c r="E182" s="33"/>
      <c r="F182" s="33"/>
      <c r="G182" s="33"/>
      <c r="H182" s="35"/>
      <c r="I182" s="35"/>
    </row>
    <row r="183" spans="1:9" ht="30" x14ac:dyDescent="0.25">
      <c r="A183" s="33" t="s">
        <v>241</v>
      </c>
      <c r="B183" s="33" t="s">
        <v>157</v>
      </c>
      <c r="C183" s="33"/>
      <c r="D183" s="33"/>
      <c r="E183" s="33"/>
      <c r="F183" s="33"/>
      <c r="G183" s="33"/>
      <c r="H183" s="35"/>
      <c r="I183" s="35"/>
    </row>
    <row r="184" spans="1:9" ht="30" x14ac:dyDescent="0.25">
      <c r="A184" s="33" t="s">
        <v>242</v>
      </c>
      <c r="B184" s="33" t="s">
        <v>116</v>
      </c>
      <c r="C184" s="33"/>
      <c r="D184" s="33"/>
      <c r="E184" s="33"/>
      <c r="F184" s="33"/>
      <c r="G184" s="33"/>
      <c r="H184" s="35"/>
      <c r="I184" s="35"/>
    </row>
    <row r="185" spans="1:9" ht="30" x14ac:dyDescent="0.25">
      <c r="A185" s="33" t="s">
        <v>243</v>
      </c>
      <c r="B185" s="33" t="s">
        <v>244</v>
      </c>
      <c r="C185" s="33"/>
      <c r="D185" s="33"/>
      <c r="E185" s="33"/>
      <c r="F185" s="33"/>
      <c r="G185" s="33"/>
      <c r="H185" s="35"/>
      <c r="I185" s="35"/>
    </row>
    <row r="186" spans="1:9" x14ac:dyDescent="0.25">
      <c r="A186" s="33" t="s">
        <v>245</v>
      </c>
      <c r="B186" s="33" t="s">
        <v>120</v>
      </c>
      <c r="C186" s="33"/>
      <c r="D186" s="33"/>
      <c r="E186" s="33"/>
      <c r="F186" s="33"/>
      <c r="G186" s="33"/>
      <c r="H186" s="35"/>
      <c r="I186" s="35"/>
    </row>
    <row r="187" spans="1:9" x14ac:dyDescent="0.25">
      <c r="A187" s="33" t="s">
        <v>246</v>
      </c>
      <c r="B187" s="33" t="s">
        <v>162</v>
      </c>
      <c r="C187" s="33"/>
      <c r="D187" s="33"/>
      <c r="E187" s="33"/>
      <c r="F187" s="33"/>
      <c r="G187" s="33"/>
      <c r="H187" s="35"/>
      <c r="I187" s="35"/>
    </row>
    <row r="188" spans="1:9" ht="30" x14ac:dyDescent="0.25">
      <c r="A188" s="33" t="s">
        <v>247</v>
      </c>
      <c r="B188" s="33" t="s">
        <v>124</v>
      </c>
      <c r="C188" s="33"/>
      <c r="D188" s="33"/>
      <c r="E188" s="33"/>
      <c r="F188" s="33"/>
      <c r="G188" s="33"/>
      <c r="H188" s="35"/>
      <c r="I188" s="35"/>
    </row>
    <row r="189" spans="1:9" x14ac:dyDescent="0.25">
      <c r="A189" s="33" t="s">
        <v>248</v>
      </c>
      <c r="B189" s="33" t="s">
        <v>126</v>
      </c>
      <c r="C189" s="33"/>
      <c r="D189" s="33"/>
      <c r="E189" s="33"/>
      <c r="F189" s="33"/>
      <c r="G189" s="33"/>
      <c r="H189" s="35"/>
      <c r="I189" s="35"/>
    </row>
    <row r="190" spans="1:9" ht="30" x14ac:dyDescent="0.25">
      <c r="A190" s="33" t="s">
        <v>249</v>
      </c>
      <c r="B190" s="33" t="s">
        <v>128</v>
      </c>
      <c r="C190" s="33"/>
      <c r="D190" s="33"/>
      <c r="E190" s="33"/>
      <c r="F190" s="33"/>
      <c r="G190" s="33"/>
      <c r="H190" s="35"/>
      <c r="I190" s="35"/>
    </row>
    <row r="191" spans="1:9" ht="30" x14ac:dyDescent="0.25">
      <c r="A191" s="33" t="s">
        <v>250</v>
      </c>
      <c r="B191" s="33" t="s">
        <v>167</v>
      </c>
      <c r="C191" s="33"/>
      <c r="D191" s="33"/>
      <c r="E191" s="33"/>
      <c r="F191" s="33"/>
      <c r="G191" s="33"/>
      <c r="H191" s="35"/>
      <c r="I191" s="35"/>
    </row>
    <row r="192" spans="1:9" ht="30" x14ac:dyDescent="0.25">
      <c r="A192" s="33" t="s">
        <v>251</v>
      </c>
      <c r="B192" s="33" t="s">
        <v>252</v>
      </c>
      <c r="C192" s="33"/>
      <c r="D192" s="33"/>
      <c r="E192" s="33"/>
      <c r="F192" s="33"/>
      <c r="G192" s="33"/>
      <c r="H192" s="35"/>
      <c r="I192" s="35"/>
    </row>
    <row r="193" spans="1:9" x14ac:dyDescent="0.25">
      <c r="A193" s="33" t="s">
        <v>253</v>
      </c>
      <c r="B193" s="33" t="s">
        <v>254</v>
      </c>
      <c r="C193" s="33"/>
      <c r="D193" s="33"/>
      <c r="E193" s="33"/>
      <c r="F193" s="33"/>
      <c r="G193" s="33"/>
      <c r="H193" s="35"/>
      <c r="I193" s="35"/>
    </row>
    <row r="194" spans="1:9" x14ac:dyDescent="0.25">
      <c r="A194" s="33" t="s">
        <v>255</v>
      </c>
      <c r="B194" s="33" t="s">
        <v>171</v>
      </c>
      <c r="C194" s="33"/>
      <c r="D194" s="33"/>
      <c r="E194" s="33"/>
      <c r="F194" s="33"/>
      <c r="G194" s="33"/>
      <c r="H194" s="35"/>
      <c r="I194" s="35"/>
    </row>
    <row r="195" spans="1:9" ht="30" x14ac:dyDescent="0.25">
      <c r="A195" s="33" t="s">
        <v>256</v>
      </c>
      <c r="B195" s="33" t="s">
        <v>89</v>
      </c>
      <c r="C195" s="33"/>
      <c r="D195" s="33"/>
      <c r="E195" s="33"/>
      <c r="F195" s="33"/>
      <c r="G195" s="33"/>
      <c r="H195" s="35"/>
      <c r="I195" s="35"/>
    </row>
    <row r="196" spans="1:9" x14ac:dyDescent="0.25">
      <c r="E196" s="16" t="s">
        <v>90</v>
      </c>
      <c r="F196" s="16" t="str">
        <f>IF((COUNT(C173:C195)&lt;&gt;COUNT(F173:F195)),"", ROUND(SUM(F173:F195),2))</f>
        <v/>
      </c>
      <c r="G196" s="14" t="str">
        <f>IF((COUNT(C173:C195)&lt;&gt;COUNT(F173:F195)),"Neužpildytos visų objektų kainos", "")</f>
        <v>Neužpildytos visų objektų kainos</v>
      </c>
    </row>
    <row r="197" spans="1:9" x14ac:dyDescent="0.25">
      <c r="C197" s="16" t="s">
        <v>91</v>
      </c>
      <c r="D197" s="19"/>
      <c r="E197" s="16" t="s">
        <v>92</v>
      </c>
      <c r="F197" s="16" t="str">
        <f>IF(OR(F196="",D197=""),"", ROUND(PRODUCT(D197,F196)/100,2))</f>
        <v/>
      </c>
      <c r="G197" s="14" t="str">
        <f>IF(D197="", "Nurodykite taikomą PVM dydį", "")</f>
        <v>Nurodykite taikomą PVM dydį</v>
      </c>
    </row>
    <row r="198" spans="1:9" x14ac:dyDescent="0.25">
      <c r="E198" s="16" t="s">
        <v>93</v>
      </c>
      <c r="F198" s="16">
        <f>IF(ISBLANK(F197), "", ROUND(SUM(F196:F197),2))</f>
        <v>0</v>
      </c>
    </row>
    <row r="202" spans="1:9" x14ac:dyDescent="0.25">
      <c r="A202" s="12" t="s">
        <v>257</v>
      </c>
      <c r="B202" s="12" t="s">
        <v>258</v>
      </c>
    </row>
    <row r="204" spans="1:9" x14ac:dyDescent="0.25">
      <c r="A204" s="12" t="s">
        <v>28</v>
      </c>
    </row>
    <row r="205" spans="1:9" ht="150" x14ac:dyDescent="0.25">
      <c r="A205" s="27" t="s">
        <v>29</v>
      </c>
      <c r="B205" s="27" t="s">
        <v>30</v>
      </c>
      <c r="C205" s="27" t="s">
        <v>31</v>
      </c>
      <c r="D205" s="27" t="s">
        <v>32</v>
      </c>
      <c r="E205" s="27" t="s">
        <v>33</v>
      </c>
      <c r="F205" s="27" t="s">
        <v>34</v>
      </c>
      <c r="G205" s="27" t="s">
        <v>35</v>
      </c>
      <c r="H205" s="27" t="s">
        <v>36</v>
      </c>
      <c r="I205" s="27" t="s">
        <v>37</v>
      </c>
    </row>
    <row r="206" spans="1:9" ht="45" x14ac:dyDescent="0.25">
      <c r="A206" s="25" t="s">
        <v>259</v>
      </c>
      <c r="B206" s="25" t="s">
        <v>260</v>
      </c>
      <c r="C206" s="29"/>
      <c r="D206" s="29"/>
      <c r="E206" s="29"/>
      <c r="F206" s="29"/>
      <c r="G206" s="29"/>
      <c r="H206" s="29"/>
      <c r="I206" s="29"/>
    </row>
    <row r="207" spans="1:9" ht="45" x14ac:dyDescent="0.25">
      <c r="A207" s="29" t="s">
        <v>261</v>
      </c>
      <c r="B207" s="29" t="s">
        <v>260</v>
      </c>
      <c r="C207" s="30">
        <v>60</v>
      </c>
      <c r="D207" s="30" t="s">
        <v>41</v>
      </c>
      <c r="E207" s="31">
        <v>1090</v>
      </c>
      <c r="F207" s="29">
        <f>IF(ISBLANK(E207),"", PRODUCT(C207,E207))</f>
        <v>65400</v>
      </c>
      <c r="G207" s="32" t="s">
        <v>1174</v>
      </c>
      <c r="H207" s="29"/>
      <c r="I207" s="29"/>
    </row>
    <row r="208" spans="1:9" ht="45" x14ac:dyDescent="0.25">
      <c r="A208" s="29" t="s">
        <v>262</v>
      </c>
      <c r="B208" s="29" t="s">
        <v>263</v>
      </c>
      <c r="C208" s="29"/>
      <c r="D208" s="29"/>
      <c r="E208" s="29"/>
      <c r="F208" s="29"/>
      <c r="G208" s="29"/>
      <c r="H208" s="32" t="s">
        <v>263</v>
      </c>
      <c r="I208" s="32" t="s">
        <v>987</v>
      </c>
    </row>
    <row r="209" spans="1:9" ht="45" x14ac:dyDescent="0.25">
      <c r="A209" s="29" t="s">
        <v>264</v>
      </c>
      <c r="B209" s="29" t="s">
        <v>265</v>
      </c>
      <c r="C209" s="29"/>
      <c r="D209" s="29"/>
      <c r="E209" s="29"/>
      <c r="F209" s="29"/>
      <c r="G209" s="29"/>
      <c r="H209" s="32" t="s">
        <v>265</v>
      </c>
      <c r="I209" s="32" t="s">
        <v>988</v>
      </c>
    </row>
    <row r="210" spans="1:9" ht="60" x14ac:dyDescent="0.25">
      <c r="A210" s="29" t="s">
        <v>266</v>
      </c>
      <c r="B210" s="29" t="s">
        <v>267</v>
      </c>
      <c r="C210" s="29"/>
      <c r="D210" s="29"/>
      <c r="E210" s="29"/>
      <c r="F210" s="29"/>
      <c r="G210" s="29"/>
      <c r="H210" s="32" t="s">
        <v>267</v>
      </c>
      <c r="I210" s="32" t="s">
        <v>989</v>
      </c>
    </row>
    <row r="211" spans="1:9" ht="60" x14ac:dyDescent="0.25">
      <c r="A211" s="29" t="s">
        <v>268</v>
      </c>
      <c r="B211" s="29" t="s">
        <v>269</v>
      </c>
      <c r="C211" s="29"/>
      <c r="D211" s="29"/>
      <c r="E211" s="29"/>
      <c r="F211" s="29"/>
      <c r="G211" s="29"/>
      <c r="H211" s="32" t="s">
        <v>269</v>
      </c>
      <c r="I211" s="32" t="s">
        <v>992</v>
      </c>
    </row>
    <row r="212" spans="1:9" ht="45" x14ac:dyDescent="0.25">
      <c r="A212" s="29" t="s">
        <v>270</v>
      </c>
      <c r="B212" s="29" t="s">
        <v>186</v>
      </c>
      <c r="C212" s="29"/>
      <c r="D212" s="29"/>
      <c r="E212" s="29"/>
      <c r="F212" s="29"/>
      <c r="G212" s="29"/>
      <c r="H212" s="32" t="s">
        <v>186</v>
      </c>
      <c r="I212" s="32" t="s">
        <v>990</v>
      </c>
    </row>
    <row r="213" spans="1:9" ht="45" x14ac:dyDescent="0.25">
      <c r="A213" s="29" t="s">
        <v>271</v>
      </c>
      <c r="B213" s="29" t="s">
        <v>272</v>
      </c>
      <c r="C213" s="29"/>
      <c r="D213" s="29"/>
      <c r="E213" s="29"/>
      <c r="F213" s="29"/>
      <c r="G213" s="29"/>
      <c r="H213" s="32" t="s">
        <v>272</v>
      </c>
      <c r="I213" s="32" t="s">
        <v>991</v>
      </c>
    </row>
    <row r="214" spans="1:9" ht="75" x14ac:dyDescent="0.25">
      <c r="A214" s="29" t="s">
        <v>273</v>
      </c>
      <c r="B214" s="29" t="s">
        <v>274</v>
      </c>
      <c r="C214" s="29"/>
      <c r="D214" s="29"/>
      <c r="E214" s="29"/>
      <c r="F214" s="29"/>
      <c r="G214" s="29"/>
      <c r="H214" s="32" t="s">
        <v>274</v>
      </c>
      <c r="I214" s="32" t="s">
        <v>993</v>
      </c>
    </row>
    <row r="215" spans="1:9" ht="30" x14ac:dyDescent="0.25">
      <c r="A215" s="29" t="s">
        <v>275</v>
      </c>
      <c r="B215" s="29" t="s">
        <v>276</v>
      </c>
      <c r="C215" s="29"/>
      <c r="D215" s="29"/>
      <c r="E215" s="29"/>
      <c r="F215" s="29"/>
      <c r="G215" s="29"/>
      <c r="H215" s="32" t="s">
        <v>944</v>
      </c>
      <c r="I215" s="32" t="s">
        <v>995</v>
      </c>
    </row>
    <row r="216" spans="1:9" ht="60" x14ac:dyDescent="0.25">
      <c r="A216" s="29" t="s">
        <v>277</v>
      </c>
      <c r="B216" s="29" t="s">
        <v>278</v>
      </c>
      <c r="C216" s="29"/>
      <c r="D216" s="29"/>
      <c r="E216" s="29"/>
      <c r="F216" s="29"/>
      <c r="G216" s="29"/>
      <c r="H216" s="32" t="s">
        <v>278</v>
      </c>
      <c r="I216" s="32" t="s">
        <v>1151</v>
      </c>
    </row>
    <row r="217" spans="1:9" ht="75" x14ac:dyDescent="0.25">
      <c r="A217" s="29" t="s">
        <v>279</v>
      </c>
      <c r="B217" s="29" t="s">
        <v>280</v>
      </c>
      <c r="C217" s="29"/>
      <c r="D217" s="29"/>
      <c r="E217" s="29"/>
      <c r="F217" s="29"/>
      <c r="G217" s="29"/>
      <c r="H217" s="32" t="s">
        <v>280</v>
      </c>
      <c r="I217" s="32" t="s">
        <v>996</v>
      </c>
    </row>
    <row r="218" spans="1:9" ht="45" x14ac:dyDescent="0.25">
      <c r="A218" s="29" t="s">
        <v>281</v>
      </c>
      <c r="B218" s="29" t="s">
        <v>282</v>
      </c>
      <c r="C218" s="29"/>
      <c r="D218" s="29"/>
      <c r="E218" s="29"/>
      <c r="F218" s="29"/>
      <c r="G218" s="29"/>
      <c r="H218" s="32" t="s">
        <v>282</v>
      </c>
      <c r="I218" s="32" t="s">
        <v>997</v>
      </c>
    </row>
    <row r="219" spans="1:9" ht="75" x14ac:dyDescent="0.25">
      <c r="A219" s="29" t="s">
        <v>283</v>
      </c>
      <c r="B219" s="29" t="s">
        <v>284</v>
      </c>
      <c r="C219" s="29"/>
      <c r="D219" s="29"/>
      <c r="E219" s="29"/>
      <c r="F219" s="29"/>
      <c r="G219" s="29"/>
      <c r="H219" s="32" t="s">
        <v>284</v>
      </c>
      <c r="I219" s="32" t="s">
        <v>994</v>
      </c>
    </row>
    <row r="220" spans="1:9" ht="30" x14ac:dyDescent="0.25">
      <c r="A220" s="29" t="s">
        <v>285</v>
      </c>
      <c r="B220" s="29" t="s">
        <v>286</v>
      </c>
      <c r="C220" s="29"/>
      <c r="D220" s="29"/>
      <c r="E220" s="29"/>
      <c r="F220" s="29"/>
      <c r="G220" s="29"/>
      <c r="H220" s="32" t="s">
        <v>286</v>
      </c>
      <c r="I220" s="32"/>
    </row>
    <row r="221" spans="1:9" ht="105" x14ac:dyDescent="0.25">
      <c r="A221" s="29" t="s">
        <v>287</v>
      </c>
      <c r="B221" s="29" t="s">
        <v>288</v>
      </c>
      <c r="C221" s="29"/>
      <c r="D221" s="29"/>
      <c r="E221" s="29"/>
      <c r="F221" s="29"/>
      <c r="G221" s="29"/>
      <c r="H221" s="32" t="s">
        <v>288</v>
      </c>
      <c r="I221" s="32" t="s">
        <v>998</v>
      </c>
    </row>
    <row r="222" spans="1:9" ht="75" x14ac:dyDescent="0.25">
      <c r="A222" s="29" t="s">
        <v>289</v>
      </c>
      <c r="B222" s="29" t="s">
        <v>290</v>
      </c>
      <c r="C222" s="29"/>
      <c r="D222" s="29"/>
      <c r="E222" s="29"/>
      <c r="F222" s="29"/>
      <c r="G222" s="29"/>
      <c r="H222" s="32" t="s">
        <v>290</v>
      </c>
      <c r="I222" s="32" t="s">
        <v>999</v>
      </c>
    </row>
    <row r="223" spans="1:9" ht="45" x14ac:dyDescent="0.25">
      <c r="A223" s="29" t="s">
        <v>291</v>
      </c>
      <c r="B223" s="29" t="s">
        <v>67</v>
      </c>
      <c r="C223" s="29"/>
      <c r="D223" s="29"/>
      <c r="E223" s="29"/>
      <c r="F223" s="29"/>
      <c r="G223" s="29"/>
      <c r="H223" s="32" t="s">
        <v>67</v>
      </c>
      <c r="I223" s="32" t="s">
        <v>1000</v>
      </c>
    </row>
    <row r="224" spans="1:9" ht="150" x14ac:dyDescent="0.25">
      <c r="A224" s="29" t="s">
        <v>292</v>
      </c>
      <c r="B224" s="29" t="s">
        <v>293</v>
      </c>
      <c r="C224" s="29"/>
      <c r="D224" s="29"/>
      <c r="E224" s="29"/>
      <c r="F224" s="29"/>
      <c r="G224" s="29"/>
      <c r="H224" s="32" t="s">
        <v>293</v>
      </c>
      <c r="I224" s="32" t="s">
        <v>1001</v>
      </c>
    </row>
    <row r="225" spans="1:9" ht="90" x14ac:dyDescent="0.25">
      <c r="A225" s="29" t="s">
        <v>294</v>
      </c>
      <c r="B225" s="29" t="s">
        <v>295</v>
      </c>
      <c r="C225" s="29"/>
      <c r="D225" s="29"/>
      <c r="E225" s="29"/>
      <c r="F225" s="29"/>
      <c r="G225" s="29"/>
      <c r="H225" s="32" t="s">
        <v>295</v>
      </c>
      <c r="I225" s="32" t="s">
        <v>1002</v>
      </c>
    </row>
    <row r="226" spans="1:9" ht="105" x14ac:dyDescent="0.25">
      <c r="A226" s="29" t="s">
        <v>296</v>
      </c>
      <c r="B226" s="29" t="s">
        <v>297</v>
      </c>
      <c r="C226" s="29"/>
      <c r="D226" s="29"/>
      <c r="E226" s="29"/>
      <c r="F226" s="29"/>
      <c r="G226" s="29"/>
      <c r="H226" s="32" t="s">
        <v>297</v>
      </c>
      <c r="I226" s="32" t="s">
        <v>1004</v>
      </c>
    </row>
    <row r="227" spans="1:9" ht="105" x14ac:dyDescent="0.25">
      <c r="A227" s="29" t="s">
        <v>298</v>
      </c>
      <c r="B227" s="29" t="s">
        <v>299</v>
      </c>
      <c r="C227" s="29"/>
      <c r="D227" s="29"/>
      <c r="E227" s="29"/>
      <c r="F227" s="29"/>
      <c r="G227" s="29"/>
      <c r="H227" s="32" t="s">
        <v>299</v>
      </c>
      <c r="I227" s="32" t="s">
        <v>1003</v>
      </c>
    </row>
    <row r="228" spans="1:9" ht="90" x14ac:dyDescent="0.25">
      <c r="A228" s="29" t="s">
        <v>300</v>
      </c>
      <c r="B228" s="29" t="s">
        <v>301</v>
      </c>
      <c r="C228" s="29"/>
      <c r="D228" s="29"/>
      <c r="E228" s="29"/>
      <c r="F228" s="29"/>
      <c r="G228" s="29"/>
      <c r="H228" s="32" t="s">
        <v>301</v>
      </c>
      <c r="I228" s="32" t="s">
        <v>1005</v>
      </c>
    </row>
    <row r="229" spans="1:9" ht="30" x14ac:dyDescent="0.25">
      <c r="A229" s="29" t="s">
        <v>302</v>
      </c>
      <c r="B229" s="29" t="s">
        <v>303</v>
      </c>
      <c r="C229" s="29"/>
      <c r="D229" s="29"/>
      <c r="E229" s="29"/>
      <c r="F229" s="29"/>
      <c r="G229" s="29"/>
      <c r="H229" s="32" t="s">
        <v>303</v>
      </c>
      <c r="I229" s="32" t="s">
        <v>1006</v>
      </c>
    </row>
    <row r="230" spans="1:9" ht="60" x14ac:dyDescent="0.25">
      <c r="A230" s="29" t="s">
        <v>304</v>
      </c>
      <c r="B230" s="29" t="s">
        <v>305</v>
      </c>
      <c r="C230" s="29"/>
      <c r="D230" s="29"/>
      <c r="E230" s="29"/>
      <c r="F230" s="29"/>
      <c r="G230" s="29"/>
      <c r="H230" s="32" t="s">
        <v>305</v>
      </c>
      <c r="I230" s="32" t="s">
        <v>1007</v>
      </c>
    </row>
    <row r="231" spans="1:9" ht="60" x14ac:dyDescent="0.25">
      <c r="A231" s="29" t="s">
        <v>306</v>
      </c>
      <c r="B231" s="29" t="s">
        <v>89</v>
      </c>
      <c r="C231" s="29"/>
      <c r="D231" s="29"/>
      <c r="E231" s="29"/>
      <c r="F231" s="29"/>
      <c r="G231" s="29"/>
      <c r="H231" s="32" t="s">
        <v>89</v>
      </c>
      <c r="I231" s="32" t="s">
        <v>986</v>
      </c>
    </row>
    <row r="232" spans="1:9" x14ac:dyDescent="0.25">
      <c r="E232" s="16" t="s">
        <v>90</v>
      </c>
      <c r="F232" s="16">
        <f>IF((COUNT(C207:C231)&lt;&gt;COUNT(F207:F231)),"", ROUND(SUM(F207:F231),2))</f>
        <v>65400</v>
      </c>
      <c r="G232" s="14" t="str">
        <f>IF((COUNT(C207:C231)&lt;&gt;COUNT(F207:F231)),"Neužpildytos visų objektų kainos", "")</f>
        <v/>
      </c>
    </row>
    <row r="233" spans="1:9" x14ac:dyDescent="0.25">
      <c r="C233" s="16" t="s">
        <v>91</v>
      </c>
      <c r="D233" s="19">
        <v>5</v>
      </c>
      <c r="E233" s="16" t="s">
        <v>92</v>
      </c>
      <c r="F233" s="16">
        <f>IF(OR(F232="",D233=""),"", ROUND(PRODUCT(D233,F232)/100,2))</f>
        <v>3270</v>
      </c>
      <c r="G233" s="14" t="str">
        <f>IF(D233="", "Nurodykite taikomą PVM dydį", "")</f>
        <v/>
      </c>
    </row>
    <row r="234" spans="1:9" x14ac:dyDescent="0.25">
      <c r="E234" s="16" t="s">
        <v>93</v>
      </c>
      <c r="F234" s="16">
        <f>IF(ISBLANK(F233), "", ROUND(SUM(F232:F233),2))</f>
        <v>68670</v>
      </c>
    </row>
    <row r="238" spans="1:9" x14ac:dyDescent="0.25">
      <c r="A238" s="12" t="s">
        <v>307</v>
      </c>
      <c r="B238" s="12" t="s">
        <v>308</v>
      </c>
    </row>
    <row r="240" spans="1:9" x14ac:dyDescent="0.25">
      <c r="A240" s="12" t="s">
        <v>28</v>
      </c>
    </row>
    <row r="241" spans="1:9" ht="150" x14ac:dyDescent="0.25">
      <c r="A241" s="27" t="s">
        <v>29</v>
      </c>
      <c r="B241" s="27" t="s">
        <v>30</v>
      </c>
      <c r="C241" s="27" t="s">
        <v>31</v>
      </c>
      <c r="D241" s="27" t="s">
        <v>32</v>
      </c>
      <c r="E241" s="27" t="s">
        <v>33</v>
      </c>
      <c r="F241" s="27" t="s">
        <v>34</v>
      </c>
      <c r="G241" s="27" t="s">
        <v>35</v>
      </c>
      <c r="H241" s="27" t="s">
        <v>36</v>
      </c>
      <c r="I241" s="27" t="s">
        <v>37</v>
      </c>
    </row>
    <row r="242" spans="1:9" ht="60" x14ac:dyDescent="0.25">
      <c r="A242" s="26" t="s">
        <v>309</v>
      </c>
      <c r="B242" s="26" t="s">
        <v>310</v>
      </c>
      <c r="C242" s="33"/>
      <c r="D242" s="33"/>
      <c r="E242" s="33"/>
      <c r="F242" s="33"/>
      <c r="G242" s="33"/>
      <c r="H242" s="33"/>
      <c r="I242" s="33"/>
    </row>
    <row r="243" spans="1:9" ht="225" x14ac:dyDescent="0.25">
      <c r="A243" s="33" t="s">
        <v>311</v>
      </c>
      <c r="B243" s="33" t="s">
        <v>310</v>
      </c>
      <c r="C243" s="36">
        <v>300</v>
      </c>
      <c r="D243" s="36" t="s">
        <v>41</v>
      </c>
      <c r="E243" s="34">
        <v>1670</v>
      </c>
      <c r="F243" s="33">
        <f>IF(ISBLANK(E243),"", PRODUCT(C243,E243))</f>
        <v>501000</v>
      </c>
      <c r="G243" s="35" t="s">
        <v>1175</v>
      </c>
      <c r="H243" s="33"/>
      <c r="I243" s="33"/>
    </row>
    <row r="244" spans="1:9" ht="45" x14ac:dyDescent="0.25">
      <c r="A244" s="33" t="s">
        <v>312</v>
      </c>
      <c r="B244" s="33" t="s">
        <v>263</v>
      </c>
      <c r="C244" s="33"/>
      <c r="D244" s="33"/>
      <c r="E244" s="33"/>
      <c r="F244" s="33"/>
      <c r="G244" s="33"/>
      <c r="H244" s="35" t="s">
        <v>263</v>
      </c>
      <c r="I244" s="35" t="s">
        <v>1008</v>
      </c>
    </row>
    <row r="245" spans="1:9" ht="45" x14ac:dyDescent="0.25">
      <c r="A245" s="33" t="s">
        <v>313</v>
      </c>
      <c r="B245" s="33" t="s">
        <v>314</v>
      </c>
      <c r="C245" s="33"/>
      <c r="D245" s="33"/>
      <c r="E245" s="33"/>
      <c r="F245" s="33"/>
      <c r="G245" s="33"/>
      <c r="H245" s="35" t="s">
        <v>314</v>
      </c>
      <c r="I245" s="35" t="s">
        <v>1010</v>
      </c>
    </row>
    <row r="246" spans="1:9" ht="45" x14ac:dyDescent="0.25">
      <c r="A246" s="33" t="s">
        <v>315</v>
      </c>
      <c r="B246" s="33" t="s">
        <v>316</v>
      </c>
      <c r="C246" s="33"/>
      <c r="D246" s="33"/>
      <c r="E246" s="33"/>
      <c r="F246" s="33"/>
      <c r="G246" s="33"/>
      <c r="H246" s="35" t="s">
        <v>316</v>
      </c>
      <c r="I246" s="35" t="s">
        <v>1012</v>
      </c>
    </row>
    <row r="247" spans="1:9" ht="45" x14ac:dyDescent="0.25">
      <c r="A247" s="33" t="s">
        <v>317</v>
      </c>
      <c r="B247" s="33" t="s">
        <v>186</v>
      </c>
      <c r="C247" s="33"/>
      <c r="D247" s="33"/>
      <c r="E247" s="33"/>
      <c r="F247" s="33"/>
      <c r="G247" s="33"/>
      <c r="H247" s="35" t="s">
        <v>186</v>
      </c>
      <c r="I247" s="35" t="s">
        <v>1009</v>
      </c>
    </row>
    <row r="248" spans="1:9" ht="45" x14ac:dyDescent="0.25">
      <c r="A248" s="33" t="s">
        <v>318</v>
      </c>
      <c r="B248" s="33" t="s">
        <v>272</v>
      </c>
      <c r="C248" s="33"/>
      <c r="D248" s="33"/>
      <c r="E248" s="33"/>
      <c r="F248" s="33"/>
      <c r="G248" s="33"/>
      <c r="H248" s="35" t="s">
        <v>272</v>
      </c>
      <c r="I248" s="35" t="s">
        <v>1016</v>
      </c>
    </row>
    <row r="249" spans="1:9" ht="30" x14ac:dyDescent="0.25">
      <c r="A249" s="33" t="s">
        <v>319</v>
      </c>
      <c r="B249" s="33" t="s">
        <v>320</v>
      </c>
      <c r="C249" s="33"/>
      <c r="D249" s="33"/>
      <c r="E249" s="33"/>
      <c r="F249" s="33"/>
      <c r="G249" s="33"/>
      <c r="H249" s="35" t="s">
        <v>944</v>
      </c>
      <c r="I249" s="35" t="s">
        <v>1017</v>
      </c>
    </row>
    <row r="250" spans="1:9" ht="60" x14ac:dyDescent="0.25">
      <c r="A250" s="33" t="s">
        <v>321</v>
      </c>
      <c r="B250" s="33" t="s">
        <v>278</v>
      </c>
      <c r="C250" s="33"/>
      <c r="D250" s="33"/>
      <c r="E250" s="33"/>
      <c r="F250" s="33"/>
      <c r="G250" s="33"/>
      <c r="H250" s="35" t="s">
        <v>278</v>
      </c>
      <c r="I250" s="35" t="s">
        <v>1013</v>
      </c>
    </row>
    <row r="251" spans="1:9" ht="75" x14ac:dyDescent="0.25">
      <c r="A251" s="33" t="s">
        <v>322</v>
      </c>
      <c r="B251" s="33" t="s">
        <v>280</v>
      </c>
      <c r="C251" s="33"/>
      <c r="D251" s="33"/>
      <c r="E251" s="33"/>
      <c r="F251" s="33"/>
      <c r="G251" s="33"/>
      <c r="H251" s="35" t="s">
        <v>280</v>
      </c>
      <c r="I251" s="34" t="s">
        <v>1014</v>
      </c>
    </row>
    <row r="252" spans="1:9" ht="60" x14ac:dyDescent="0.25">
      <c r="A252" s="33" t="s">
        <v>323</v>
      </c>
      <c r="B252" s="33" t="s">
        <v>324</v>
      </c>
      <c r="C252" s="33"/>
      <c r="D252" s="33"/>
      <c r="E252" s="33"/>
      <c r="F252" s="33"/>
      <c r="G252" s="33"/>
      <c r="H252" s="35" t="s">
        <v>324</v>
      </c>
      <c r="I252" s="34" t="s">
        <v>1015</v>
      </c>
    </row>
    <row r="253" spans="1:9" ht="105" x14ac:dyDescent="0.25">
      <c r="A253" s="33" t="s">
        <v>325</v>
      </c>
      <c r="B253" s="33" t="s">
        <v>326</v>
      </c>
      <c r="C253" s="33"/>
      <c r="D253" s="33"/>
      <c r="E253" s="33"/>
      <c r="F253" s="33"/>
      <c r="G253" s="33"/>
      <c r="H253" s="35" t="s">
        <v>326</v>
      </c>
      <c r="I253" s="34" t="s">
        <v>1018</v>
      </c>
    </row>
    <row r="254" spans="1:9" ht="30" x14ac:dyDescent="0.25">
      <c r="A254" s="33" t="s">
        <v>327</v>
      </c>
      <c r="B254" s="33" t="s">
        <v>286</v>
      </c>
      <c r="C254" s="33"/>
      <c r="D254" s="33"/>
      <c r="E254" s="33"/>
      <c r="F254" s="33"/>
      <c r="G254" s="33"/>
      <c r="H254" s="35" t="s">
        <v>286</v>
      </c>
      <c r="I254" s="34" t="s">
        <v>1021</v>
      </c>
    </row>
    <row r="255" spans="1:9" ht="105" x14ac:dyDescent="0.25">
      <c r="A255" s="33" t="s">
        <v>328</v>
      </c>
      <c r="B255" s="33" t="s">
        <v>329</v>
      </c>
      <c r="C255" s="33"/>
      <c r="D255" s="33"/>
      <c r="E255" s="33"/>
      <c r="F255" s="33"/>
      <c r="G255" s="33"/>
      <c r="H255" s="35" t="s">
        <v>329</v>
      </c>
      <c r="I255" s="34" t="s">
        <v>1022</v>
      </c>
    </row>
    <row r="256" spans="1:9" ht="60" x14ac:dyDescent="0.25">
      <c r="A256" s="33" t="s">
        <v>330</v>
      </c>
      <c r="B256" s="33" t="s">
        <v>331</v>
      </c>
      <c r="C256" s="33"/>
      <c r="D256" s="33"/>
      <c r="E256" s="33"/>
      <c r="F256" s="33"/>
      <c r="G256" s="33"/>
      <c r="H256" s="35" t="s">
        <v>1023</v>
      </c>
      <c r="I256" s="34" t="s">
        <v>1024</v>
      </c>
    </row>
    <row r="257" spans="1:9" ht="45" x14ac:dyDescent="0.25">
      <c r="A257" s="33" t="s">
        <v>332</v>
      </c>
      <c r="B257" s="33" t="s">
        <v>333</v>
      </c>
      <c r="C257" s="33"/>
      <c r="D257" s="33"/>
      <c r="E257" s="33"/>
      <c r="F257" s="33"/>
      <c r="G257" s="33"/>
      <c r="H257" s="35" t="s">
        <v>333</v>
      </c>
      <c r="I257" s="34" t="s">
        <v>1025</v>
      </c>
    </row>
    <row r="258" spans="1:9" ht="150" x14ac:dyDescent="0.25">
      <c r="A258" s="33" t="s">
        <v>334</v>
      </c>
      <c r="B258" s="33" t="s">
        <v>335</v>
      </c>
      <c r="C258" s="33"/>
      <c r="D258" s="33"/>
      <c r="E258" s="33"/>
      <c r="F258" s="33"/>
      <c r="G258" s="33"/>
      <c r="H258" s="35" t="s">
        <v>335</v>
      </c>
      <c r="I258" s="34" t="s">
        <v>1026</v>
      </c>
    </row>
    <row r="259" spans="1:9" x14ac:dyDescent="0.25">
      <c r="A259" s="33" t="s">
        <v>336</v>
      </c>
      <c r="B259" s="33" t="s">
        <v>337</v>
      </c>
      <c r="C259" s="33"/>
      <c r="D259" s="33"/>
      <c r="E259" s="33"/>
      <c r="F259" s="33"/>
      <c r="G259" s="33"/>
      <c r="H259" s="35" t="s">
        <v>1027</v>
      </c>
      <c r="I259" s="34" t="s">
        <v>1028</v>
      </c>
    </row>
    <row r="260" spans="1:9" ht="60" x14ac:dyDescent="0.25">
      <c r="A260" s="33" t="s">
        <v>338</v>
      </c>
      <c r="B260" s="33" t="s">
        <v>339</v>
      </c>
      <c r="C260" s="33"/>
      <c r="D260" s="33"/>
      <c r="E260" s="33"/>
      <c r="F260" s="33"/>
      <c r="G260" s="33"/>
      <c r="H260" s="35" t="s">
        <v>339</v>
      </c>
      <c r="I260" s="34" t="s">
        <v>1029</v>
      </c>
    </row>
    <row r="261" spans="1:9" ht="60" x14ac:dyDescent="0.25">
      <c r="A261" s="33" t="s">
        <v>340</v>
      </c>
      <c r="B261" s="33" t="s">
        <v>341</v>
      </c>
      <c r="C261" s="33"/>
      <c r="D261" s="33"/>
      <c r="E261" s="33"/>
      <c r="F261" s="33"/>
      <c r="G261" s="33"/>
      <c r="H261" s="35" t="s">
        <v>341</v>
      </c>
      <c r="I261" s="34" t="s">
        <v>1019</v>
      </c>
    </row>
    <row r="262" spans="1:9" ht="105" x14ac:dyDescent="0.25">
      <c r="A262" s="33" t="s">
        <v>342</v>
      </c>
      <c r="B262" s="33" t="s">
        <v>343</v>
      </c>
      <c r="C262" s="33"/>
      <c r="D262" s="33"/>
      <c r="E262" s="33"/>
      <c r="F262" s="33"/>
      <c r="G262" s="33"/>
      <c r="H262" s="35" t="s">
        <v>343</v>
      </c>
      <c r="I262" s="34" t="s">
        <v>1020</v>
      </c>
    </row>
    <row r="263" spans="1:9" ht="105" x14ac:dyDescent="0.25">
      <c r="A263" s="33" t="s">
        <v>344</v>
      </c>
      <c r="B263" s="33" t="s">
        <v>345</v>
      </c>
      <c r="C263" s="33"/>
      <c r="D263" s="33"/>
      <c r="E263" s="33"/>
      <c r="F263" s="33"/>
      <c r="G263" s="33"/>
      <c r="H263" s="35" t="s">
        <v>345</v>
      </c>
      <c r="I263" s="34" t="s">
        <v>1030</v>
      </c>
    </row>
    <row r="264" spans="1:9" ht="45" x14ac:dyDescent="0.25">
      <c r="A264" s="33" t="s">
        <v>346</v>
      </c>
      <c r="B264" s="33" t="s">
        <v>347</v>
      </c>
      <c r="C264" s="33"/>
      <c r="D264" s="33"/>
      <c r="E264" s="33"/>
      <c r="F264" s="33"/>
      <c r="G264" s="33"/>
      <c r="H264" s="35" t="s">
        <v>347</v>
      </c>
      <c r="I264" s="34" t="s">
        <v>1031</v>
      </c>
    </row>
    <row r="265" spans="1:9" ht="90" x14ac:dyDescent="0.25">
      <c r="A265" s="33" t="s">
        <v>348</v>
      </c>
      <c r="B265" s="33" t="s">
        <v>349</v>
      </c>
      <c r="C265" s="33"/>
      <c r="D265" s="33"/>
      <c r="E265" s="33"/>
      <c r="F265" s="33"/>
      <c r="G265" s="33"/>
      <c r="H265" s="35" t="s">
        <v>349</v>
      </c>
      <c r="I265" s="34" t="s">
        <v>1032</v>
      </c>
    </row>
    <row r="266" spans="1:9" ht="30" x14ac:dyDescent="0.25">
      <c r="A266" s="33" t="s">
        <v>350</v>
      </c>
      <c r="B266" s="33" t="s">
        <v>303</v>
      </c>
      <c r="C266" s="33"/>
      <c r="D266" s="33"/>
      <c r="E266" s="33"/>
      <c r="F266" s="33"/>
      <c r="G266" s="33"/>
      <c r="H266" s="35" t="s">
        <v>303</v>
      </c>
      <c r="I266" s="34" t="s">
        <v>1033</v>
      </c>
    </row>
    <row r="267" spans="1:9" ht="45" x14ac:dyDescent="0.25">
      <c r="A267" s="33" t="s">
        <v>351</v>
      </c>
      <c r="B267" s="33" t="s">
        <v>352</v>
      </c>
      <c r="C267" s="33"/>
      <c r="D267" s="33"/>
      <c r="E267" s="33"/>
      <c r="F267" s="33"/>
      <c r="G267" s="33"/>
      <c r="H267" s="35" t="s">
        <v>352</v>
      </c>
      <c r="I267" s="34" t="s">
        <v>1034</v>
      </c>
    </row>
    <row r="268" spans="1:9" ht="45" x14ac:dyDescent="0.25">
      <c r="A268" s="33" t="s">
        <v>353</v>
      </c>
      <c r="B268" s="33" t="s">
        <v>354</v>
      </c>
      <c r="C268" s="33"/>
      <c r="D268" s="33"/>
      <c r="E268" s="33"/>
      <c r="F268" s="33"/>
      <c r="G268" s="33"/>
      <c r="H268" s="35" t="s">
        <v>354</v>
      </c>
      <c r="I268" s="34" t="s">
        <v>1035</v>
      </c>
    </row>
    <row r="269" spans="1:9" ht="90" x14ac:dyDescent="0.25">
      <c r="A269" s="33" t="s">
        <v>355</v>
      </c>
      <c r="B269" s="33" t="s">
        <v>356</v>
      </c>
      <c r="C269" s="33"/>
      <c r="D269" s="33"/>
      <c r="E269" s="33"/>
      <c r="F269" s="33"/>
      <c r="G269" s="33"/>
      <c r="H269" s="35" t="s">
        <v>356</v>
      </c>
      <c r="I269" s="34" t="s">
        <v>1036</v>
      </c>
    </row>
    <row r="270" spans="1:9" ht="409.5" x14ac:dyDescent="0.25">
      <c r="A270" s="33" t="s">
        <v>357</v>
      </c>
      <c r="B270" s="33" t="s">
        <v>358</v>
      </c>
      <c r="C270" s="33"/>
      <c r="D270" s="33"/>
      <c r="E270" s="33"/>
      <c r="F270" s="33"/>
      <c r="G270" s="33"/>
      <c r="H270" s="35" t="s">
        <v>961</v>
      </c>
      <c r="I270" s="35" t="s">
        <v>1158</v>
      </c>
    </row>
    <row r="271" spans="1:9" ht="60" x14ac:dyDescent="0.25">
      <c r="A271" s="33" t="s">
        <v>359</v>
      </c>
      <c r="B271" s="33" t="s">
        <v>89</v>
      </c>
      <c r="C271" s="33"/>
      <c r="D271" s="33"/>
      <c r="E271" s="33"/>
      <c r="F271" s="33"/>
      <c r="G271" s="33"/>
      <c r="H271" s="35" t="s">
        <v>89</v>
      </c>
      <c r="I271" s="34" t="s">
        <v>986</v>
      </c>
    </row>
    <row r="272" spans="1:9" x14ac:dyDescent="0.25">
      <c r="E272" s="16" t="s">
        <v>90</v>
      </c>
      <c r="F272" s="16">
        <f>IF((COUNT(C243:C271)&lt;&gt;COUNT(F243:F271)),"", ROUND(SUM(F243:F271),2))</f>
        <v>501000</v>
      </c>
      <c r="G272" s="14" t="str">
        <f>IF((COUNT(C243:C271)&lt;&gt;COUNT(F243:F271)),"Neužpildytos visų objektų kainos", "")</f>
        <v/>
      </c>
    </row>
    <row r="273" spans="1:9" x14ac:dyDescent="0.25">
      <c r="C273" s="16" t="s">
        <v>91</v>
      </c>
      <c r="D273" s="19">
        <v>5</v>
      </c>
      <c r="E273" s="16" t="s">
        <v>92</v>
      </c>
      <c r="F273" s="16">
        <f>IF(OR(F272="",D273=""),"", ROUND(PRODUCT(D273,F272)/100,2))</f>
        <v>25050</v>
      </c>
      <c r="G273" s="14" t="str">
        <f>IF(D273="", "Nurodykite taikomą PVM dydį", "")</f>
        <v/>
      </c>
    </row>
    <row r="274" spans="1:9" x14ac:dyDescent="0.25">
      <c r="E274" s="16" t="s">
        <v>93</v>
      </c>
      <c r="F274" s="16">
        <f>IF(ISBLANK(F273), "", ROUND(SUM(F272:F273),2))</f>
        <v>526050</v>
      </c>
    </row>
    <row r="278" spans="1:9" x14ac:dyDescent="0.25">
      <c r="A278" s="12" t="s">
        <v>360</v>
      </c>
      <c r="B278" s="12" t="s">
        <v>361</v>
      </c>
    </row>
    <row r="280" spans="1:9" x14ac:dyDescent="0.25">
      <c r="A280" s="12" t="s">
        <v>28</v>
      </c>
    </row>
    <row r="281" spans="1:9" ht="150" x14ac:dyDescent="0.25">
      <c r="A281" s="27" t="s">
        <v>29</v>
      </c>
      <c r="B281" s="27" t="s">
        <v>30</v>
      </c>
      <c r="C281" s="27" t="s">
        <v>31</v>
      </c>
      <c r="D281" s="27" t="s">
        <v>32</v>
      </c>
      <c r="E281" s="27" t="s">
        <v>33</v>
      </c>
      <c r="F281" s="27" t="s">
        <v>34</v>
      </c>
      <c r="G281" s="27" t="s">
        <v>35</v>
      </c>
      <c r="H281" s="27" t="s">
        <v>36</v>
      </c>
      <c r="I281" s="27" t="s">
        <v>37</v>
      </c>
    </row>
    <row r="282" spans="1:9" ht="60" x14ac:dyDescent="0.25">
      <c r="A282" s="26" t="s">
        <v>362</v>
      </c>
      <c r="B282" s="26" t="s">
        <v>363</v>
      </c>
      <c r="C282" s="33"/>
      <c r="D282" s="33"/>
      <c r="E282" s="33"/>
      <c r="F282" s="33"/>
      <c r="G282" s="33"/>
      <c r="H282" s="33"/>
      <c r="I282" s="33"/>
    </row>
    <row r="283" spans="1:9" ht="270" x14ac:dyDescent="0.25">
      <c r="A283" s="33" t="s">
        <v>364</v>
      </c>
      <c r="B283" s="33" t="s">
        <v>363</v>
      </c>
      <c r="C283" s="36">
        <v>120</v>
      </c>
      <c r="D283" s="36" t="s">
        <v>365</v>
      </c>
      <c r="E283" s="34">
        <v>3850</v>
      </c>
      <c r="F283" s="33">
        <f>IF(ISBLANK(E283),"", PRODUCT(C283,E283))</f>
        <v>462000</v>
      </c>
      <c r="G283" s="35" t="s">
        <v>1176</v>
      </c>
      <c r="H283" s="33"/>
      <c r="I283" s="33"/>
    </row>
    <row r="284" spans="1:9" ht="30" x14ac:dyDescent="0.25">
      <c r="A284" s="33" t="s">
        <v>366</v>
      </c>
      <c r="B284" s="33" t="s">
        <v>367</v>
      </c>
      <c r="C284" s="33"/>
      <c r="D284" s="33"/>
      <c r="E284" s="33"/>
      <c r="F284" s="33"/>
      <c r="G284" s="33"/>
      <c r="H284" s="35" t="s">
        <v>1037</v>
      </c>
      <c r="I284" s="35" t="s">
        <v>1039</v>
      </c>
    </row>
    <row r="285" spans="1:9" ht="90" x14ac:dyDescent="0.25">
      <c r="A285" s="33" t="s">
        <v>368</v>
      </c>
      <c r="B285" s="33" t="s">
        <v>369</v>
      </c>
      <c r="C285" s="33"/>
      <c r="D285" s="33"/>
      <c r="E285" s="33"/>
      <c r="F285" s="33"/>
      <c r="G285" s="33"/>
      <c r="H285" s="35" t="s">
        <v>369</v>
      </c>
      <c r="I285" s="35" t="s">
        <v>1040</v>
      </c>
    </row>
    <row r="286" spans="1:9" ht="45" x14ac:dyDescent="0.25">
      <c r="A286" s="33" t="s">
        <v>370</v>
      </c>
      <c r="B286" s="33" t="s">
        <v>371</v>
      </c>
      <c r="C286" s="33"/>
      <c r="D286" s="33"/>
      <c r="E286" s="33"/>
      <c r="F286" s="33"/>
      <c r="G286" s="33"/>
      <c r="H286" s="35" t="s">
        <v>371</v>
      </c>
      <c r="I286" s="35" t="s">
        <v>1041</v>
      </c>
    </row>
    <row r="287" spans="1:9" ht="75" x14ac:dyDescent="0.25">
      <c r="A287" s="33" t="s">
        <v>372</v>
      </c>
      <c r="B287" s="33" t="s">
        <v>373</v>
      </c>
      <c r="C287" s="33"/>
      <c r="D287" s="33"/>
      <c r="E287" s="33"/>
      <c r="F287" s="33"/>
      <c r="G287" s="33"/>
      <c r="H287" s="35" t="s">
        <v>373</v>
      </c>
      <c r="I287" s="35" t="s">
        <v>1042</v>
      </c>
    </row>
    <row r="288" spans="1:9" ht="75" x14ac:dyDescent="0.25">
      <c r="A288" s="33" t="s">
        <v>374</v>
      </c>
      <c r="B288" s="33" t="s">
        <v>375</v>
      </c>
      <c r="C288" s="33"/>
      <c r="D288" s="33"/>
      <c r="E288" s="33"/>
      <c r="F288" s="33"/>
      <c r="G288" s="33"/>
      <c r="H288" s="35" t="s">
        <v>375</v>
      </c>
      <c r="I288" s="35" t="s">
        <v>1043</v>
      </c>
    </row>
    <row r="289" spans="1:9" ht="60" x14ac:dyDescent="0.25">
      <c r="A289" s="33" t="s">
        <v>376</v>
      </c>
      <c r="B289" s="33" t="s">
        <v>377</v>
      </c>
      <c r="C289" s="33"/>
      <c r="D289" s="33"/>
      <c r="E289" s="33"/>
      <c r="F289" s="33"/>
      <c r="G289" s="33"/>
      <c r="H289" s="35" t="s">
        <v>377</v>
      </c>
      <c r="I289" s="35" t="s">
        <v>1044</v>
      </c>
    </row>
    <row r="290" spans="1:9" ht="60" x14ac:dyDescent="0.25">
      <c r="A290" s="33" t="s">
        <v>378</v>
      </c>
      <c r="B290" s="33" t="s">
        <v>379</v>
      </c>
      <c r="C290" s="33"/>
      <c r="D290" s="33"/>
      <c r="E290" s="33"/>
      <c r="F290" s="33"/>
      <c r="G290" s="33"/>
      <c r="H290" s="35" t="s">
        <v>379</v>
      </c>
      <c r="I290" s="35" t="s">
        <v>1045</v>
      </c>
    </row>
    <row r="291" spans="1:9" ht="45" x14ac:dyDescent="0.25">
      <c r="A291" s="33" t="s">
        <v>380</v>
      </c>
      <c r="B291" s="33" t="s">
        <v>381</v>
      </c>
      <c r="C291" s="33"/>
      <c r="D291" s="33"/>
      <c r="E291" s="33"/>
      <c r="F291" s="33"/>
      <c r="G291" s="33"/>
      <c r="H291" s="35" t="s">
        <v>381</v>
      </c>
      <c r="I291" s="35" t="s">
        <v>1046</v>
      </c>
    </row>
    <row r="292" spans="1:9" ht="75" x14ac:dyDescent="0.25">
      <c r="A292" s="33" t="s">
        <v>382</v>
      </c>
      <c r="B292" s="33" t="s">
        <v>383</v>
      </c>
      <c r="C292" s="33"/>
      <c r="D292" s="33"/>
      <c r="E292" s="33"/>
      <c r="F292" s="33"/>
      <c r="G292" s="33"/>
      <c r="H292" s="35" t="s">
        <v>383</v>
      </c>
      <c r="I292" s="35" t="s">
        <v>1047</v>
      </c>
    </row>
    <row r="293" spans="1:9" ht="45" x14ac:dyDescent="0.25">
      <c r="A293" s="33" t="s">
        <v>384</v>
      </c>
      <c r="B293" s="33" t="s">
        <v>385</v>
      </c>
      <c r="C293" s="33"/>
      <c r="D293" s="33"/>
      <c r="E293" s="33"/>
      <c r="F293" s="33"/>
      <c r="G293" s="33"/>
      <c r="H293" s="35" t="s">
        <v>385</v>
      </c>
      <c r="I293" s="35" t="s">
        <v>1048</v>
      </c>
    </row>
    <row r="294" spans="1:9" ht="45" x14ac:dyDescent="0.25">
      <c r="A294" s="33" t="s">
        <v>386</v>
      </c>
      <c r="B294" s="33" t="s">
        <v>387</v>
      </c>
      <c r="C294" s="33"/>
      <c r="D294" s="33"/>
      <c r="E294" s="33"/>
      <c r="F294" s="33"/>
      <c r="G294" s="33"/>
      <c r="H294" s="35" t="s">
        <v>387</v>
      </c>
      <c r="I294" s="35" t="s">
        <v>1049</v>
      </c>
    </row>
    <row r="295" spans="1:9" ht="60" x14ac:dyDescent="0.25">
      <c r="A295" s="33" t="s">
        <v>388</v>
      </c>
      <c r="B295" s="33" t="s">
        <v>389</v>
      </c>
      <c r="C295" s="33"/>
      <c r="D295" s="33"/>
      <c r="E295" s="33"/>
      <c r="F295" s="33"/>
      <c r="G295" s="33"/>
      <c r="H295" s="35" t="s">
        <v>389</v>
      </c>
      <c r="I295" s="35" t="s">
        <v>1038</v>
      </c>
    </row>
    <row r="296" spans="1:9" ht="60" x14ac:dyDescent="0.25">
      <c r="A296" s="33" t="s">
        <v>390</v>
      </c>
      <c r="B296" s="33" t="s">
        <v>391</v>
      </c>
      <c r="C296" s="33"/>
      <c r="D296" s="33"/>
      <c r="E296" s="33"/>
      <c r="F296" s="33"/>
      <c r="G296" s="33"/>
      <c r="H296" s="35" t="s">
        <v>391</v>
      </c>
      <c r="I296" s="35" t="s">
        <v>1094</v>
      </c>
    </row>
    <row r="297" spans="1:9" ht="75" x14ac:dyDescent="0.25">
      <c r="A297" s="33" t="s">
        <v>392</v>
      </c>
      <c r="B297" s="33" t="s">
        <v>280</v>
      </c>
      <c r="C297" s="33"/>
      <c r="D297" s="33"/>
      <c r="E297" s="33"/>
      <c r="F297" s="33"/>
      <c r="G297" s="33"/>
      <c r="H297" s="35" t="s">
        <v>280</v>
      </c>
      <c r="I297" s="35" t="s">
        <v>1050</v>
      </c>
    </row>
    <row r="298" spans="1:9" ht="75" x14ac:dyDescent="0.25">
      <c r="A298" s="33" t="s">
        <v>393</v>
      </c>
      <c r="B298" s="33" t="s">
        <v>394</v>
      </c>
      <c r="C298" s="33"/>
      <c r="D298" s="33"/>
      <c r="E298" s="33"/>
      <c r="F298" s="33"/>
      <c r="G298" s="33"/>
      <c r="H298" s="35" t="s">
        <v>394</v>
      </c>
      <c r="I298" s="35" t="s">
        <v>1051</v>
      </c>
    </row>
    <row r="299" spans="1:9" ht="90" x14ac:dyDescent="0.25">
      <c r="A299" s="33" t="s">
        <v>395</v>
      </c>
      <c r="B299" s="33" t="s">
        <v>396</v>
      </c>
      <c r="C299" s="33"/>
      <c r="D299" s="33"/>
      <c r="E299" s="33"/>
      <c r="F299" s="33"/>
      <c r="G299" s="33"/>
      <c r="H299" s="35" t="s">
        <v>396</v>
      </c>
      <c r="I299" s="35" t="s">
        <v>1052</v>
      </c>
    </row>
    <row r="300" spans="1:9" ht="75" x14ac:dyDescent="0.25">
      <c r="A300" s="33" t="s">
        <v>397</v>
      </c>
      <c r="B300" s="33" t="s">
        <v>398</v>
      </c>
      <c r="C300" s="33"/>
      <c r="D300" s="33"/>
      <c r="E300" s="33"/>
      <c r="F300" s="33"/>
      <c r="G300" s="33"/>
      <c r="H300" s="35" t="s">
        <v>398</v>
      </c>
      <c r="I300" s="35" t="s">
        <v>1053</v>
      </c>
    </row>
    <row r="301" spans="1:9" ht="90" x14ac:dyDescent="0.25">
      <c r="A301" s="33" t="s">
        <v>399</v>
      </c>
      <c r="B301" s="33" t="s">
        <v>69</v>
      </c>
      <c r="C301" s="33"/>
      <c r="D301" s="33"/>
      <c r="E301" s="33"/>
      <c r="F301" s="33"/>
      <c r="G301" s="33"/>
      <c r="H301" s="35" t="s">
        <v>69</v>
      </c>
      <c r="I301" s="35" t="s">
        <v>1055</v>
      </c>
    </row>
    <row r="302" spans="1:9" ht="75" x14ac:dyDescent="0.25">
      <c r="A302" s="33" t="s">
        <v>400</v>
      </c>
      <c r="B302" s="33" t="s">
        <v>401</v>
      </c>
      <c r="C302" s="33"/>
      <c r="D302" s="33"/>
      <c r="E302" s="33"/>
      <c r="F302" s="33"/>
      <c r="G302" s="33"/>
      <c r="H302" s="35" t="s">
        <v>401</v>
      </c>
      <c r="I302" s="35" t="s">
        <v>1054</v>
      </c>
    </row>
    <row r="303" spans="1:9" ht="45" x14ac:dyDescent="0.25">
      <c r="A303" s="33" t="s">
        <v>402</v>
      </c>
      <c r="B303" s="33" t="s">
        <v>303</v>
      </c>
      <c r="C303" s="33"/>
      <c r="D303" s="33"/>
      <c r="E303" s="33"/>
      <c r="F303" s="33"/>
      <c r="G303" s="33"/>
      <c r="H303" s="35" t="s">
        <v>303</v>
      </c>
      <c r="I303" s="35" t="s">
        <v>1056</v>
      </c>
    </row>
    <row r="304" spans="1:9" ht="60" x14ac:dyDescent="0.25">
      <c r="A304" s="33" t="s">
        <v>403</v>
      </c>
      <c r="B304" s="33" t="s">
        <v>282</v>
      </c>
      <c r="C304" s="33"/>
      <c r="D304" s="33"/>
      <c r="E304" s="33"/>
      <c r="F304" s="33"/>
      <c r="G304" s="33"/>
      <c r="H304" s="35" t="s">
        <v>282</v>
      </c>
      <c r="I304" s="35" t="s">
        <v>1057</v>
      </c>
    </row>
    <row r="305" spans="1:9" ht="60" x14ac:dyDescent="0.25">
      <c r="A305" s="33" t="s">
        <v>404</v>
      </c>
      <c r="B305" s="33" t="s">
        <v>405</v>
      </c>
      <c r="C305" s="33"/>
      <c r="D305" s="33"/>
      <c r="E305" s="33"/>
      <c r="F305" s="33"/>
      <c r="G305" s="33"/>
      <c r="H305" s="35" t="s">
        <v>405</v>
      </c>
      <c r="I305" s="35" t="s">
        <v>1058</v>
      </c>
    </row>
    <row r="306" spans="1:9" ht="45" x14ac:dyDescent="0.25">
      <c r="A306" s="33" t="s">
        <v>406</v>
      </c>
      <c r="B306" s="33" t="s">
        <v>286</v>
      </c>
      <c r="C306" s="33"/>
      <c r="D306" s="33"/>
      <c r="E306" s="33"/>
      <c r="F306" s="33"/>
      <c r="G306" s="33"/>
      <c r="H306" s="35" t="s">
        <v>286</v>
      </c>
      <c r="I306" s="35" t="s">
        <v>1059</v>
      </c>
    </row>
    <row r="307" spans="1:9" ht="75" x14ac:dyDescent="0.25">
      <c r="A307" s="33" t="s">
        <v>407</v>
      </c>
      <c r="B307" s="33" t="s">
        <v>290</v>
      </c>
      <c r="C307" s="33"/>
      <c r="D307" s="33"/>
      <c r="E307" s="33"/>
      <c r="F307" s="33"/>
      <c r="G307" s="33"/>
      <c r="H307" s="35" t="s">
        <v>290</v>
      </c>
      <c r="I307" s="35" t="s">
        <v>1060</v>
      </c>
    </row>
    <row r="308" spans="1:9" ht="45" x14ac:dyDescent="0.25">
      <c r="A308" s="33" t="s">
        <v>408</v>
      </c>
      <c r="B308" s="33" t="s">
        <v>67</v>
      </c>
      <c r="C308" s="33"/>
      <c r="D308" s="33"/>
      <c r="E308" s="33"/>
      <c r="F308" s="33"/>
      <c r="G308" s="33"/>
      <c r="H308" s="35" t="s">
        <v>67</v>
      </c>
      <c r="I308" s="35" t="s">
        <v>1061</v>
      </c>
    </row>
    <row r="309" spans="1:9" ht="150" x14ac:dyDescent="0.25">
      <c r="A309" s="33" t="s">
        <v>409</v>
      </c>
      <c r="B309" s="33" t="s">
        <v>410</v>
      </c>
      <c r="C309" s="33"/>
      <c r="D309" s="33"/>
      <c r="E309" s="33"/>
      <c r="F309" s="33"/>
      <c r="G309" s="33"/>
      <c r="H309" s="35" t="s">
        <v>410</v>
      </c>
      <c r="I309" s="35" t="s">
        <v>1095</v>
      </c>
    </row>
    <row r="310" spans="1:9" ht="90" x14ac:dyDescent="0.25">
      <c r="A310" s="33" t="s">
        <v>411</v>
      </c>
      <c r="B310" s="33" t="s">
        <v>301</v>
      </c>
      <c r="C310" s="33"/>
      <c r="D310" s="33"/>
      <c r="E310" s="33"/>
      <c r="F310" s="33"/>
      <c r="G310" s="33"/>
      <c r="H310" s="35" t="s">
        <v>301</v>
      </c>
      <c r="I310" s="35" t="s">
        <v>1062</v>
      </c>
    </row>
    <row r="311" spans="1:9" ht="105" x14ac:dyDescent="0.25">
      <c r="A311" s="33" t="s">
        <v>412</v>
      </c>
      <c r="B311" s="33" t="s">
        <v>413</v>
      </c>
      <c r="C311" s="33"/>
      <c r="D311" s="33"/>
      <c r="E311" s="33"/>
      <c r="F311" s="33"/>
      <c r="G311" s="33"/>
      <c r="H311" s="35" t="s">
        <v>413</v>
      </c>
      <c r="I311" s="35" t="s">
        <v>1063</v>
      </c>
    </row>
    <row r="312" spans="1:9" ht="75" x14ac:dyDescent="0.25">
      <c r="A312" s="33" t="s">
        <v>414</v>
      </c>
      <c r="B312" s="33" t="s">
        <v>415</v>
      </c>
      <c r="C312" s="33"/>
      <c r="D312" s="33"/>
      <c r="E312" s="33"/>
      <c r="F312" s="33"/>
      <c r="G312" s="33"/>
      <c r="H312" s="35" t="s">
        <v>415</v>
      </c>
      <c r="I312" s="35" t="s">
        <v>1064</v>
      </c>
    </row>
    <row r="313" spans="1:9" ht="105" x14ac:dyDescent="0.25">
      <c r="A313" s="33" t="s">
        <v>416</v>
      </c>
      <c r="B313" s="33" t="s">
        <v>417</v>
      </c>
      <c r="C313" s="33"/>
      <c r="D313" s="33"/>
      <c r="E313" s="33"/>
      <c r="F313" s="33"/>
      <c r="G313" s="33"/>
      <c r="H313" s="35" t="s">
        <v>417</v>
      </c>
      <c r="I313" s="35" t="s">
        <v>1066</v>
      </c>
    </row>
    <row r="314" spans="1:9" ht="75" x14ac:dyDescent="0.25">
      <c r="A314" s="33" t="s">
        <v>418</v>
      </c>
      <c r="B314" s="33" t="s">
        <v>419</v>
      </c>
      <c r="C314" s="33"/>
      <c r="D314" s="33"/>
      <c r="E314" s="33"/>
      <c r="F314" s="33"/>
      <c r="G314" s="33"/>
      <c r="H314" s="35" t="s">
        <v>419</v>
      </c>
      <c r="I314" s="35" t="s">
        <v>1065</v>
      </c>
    </row>
    <row r="315" spans="1:9" ht="409.5" x14ac:dyDescent="0.25">
      <c r="A315" s="33" t="s">
        <v>420</v>
      </c>
      <c r="B315" s="33" t="s">
        <v>421</v>
      </c>
      <c r="C315" s="33"/>
      <c r="D315" s="33"/>
      <c r="E315" s="33"/>
      <c r="F315" s="33"/>
      <c r="G315" s="33"/>
      <c r="H315" s="35" t="s">
        <v>961</v>
      </c>
      <c r="I315" s="35" t="s">
        <v>1159</v>
      </c>
    </row>
    <row r="316" spans="1:9" ht="60" x14ac:dyDescent="0.25">
      <c r="A316" s="33" t="s">
        <v>422</v>
      </c>
      <c r="B316" s="33" t="s">
        <v>89</v>
      </c>
      <c r="C316" s="33"/>
      <c r="D316" s="33"/>
      <c r="E316" s="33"/>
      <c r="F316" s="33"/>
      <c r="G316" s="33"/>
      <c r="H316" s="35" t="s">
        <v>89</v>
      </c>
      <c r="I316" s="35" t="s">
        <v>986</v>
      </c>
    </row>
    <row r="317" spans="1:9" x14ac:dyDescent="0.25">
      <c r="E317" s="16" t="s">
        <v>90</v>
      </c>
      <c r="F317" s="16">
        <f>IF((COUNT(C283:C316)&lt;&gt;COUNT(F283:F316)),"", ROUND(SUM(F283:F316),2))</f>
        <v>462000</v>
      </c>
      <c r="G317" s="14" t="str">
        <f>IF((COUNT(C283:C316)&lt;&gt;COUNT(F283:F316)),"Neužpildytos visų objektų kainos", "")</f>
        <v/>
      </c>
    </row>
    <row r="318" spans="1:9" x14ac:dyDescent="0.25">
      <c r="C318" s="16" t="s">
        <v>91</v>
      </c>
      <c r="D318" s="19">
        <v>5</v>
      </c>
      <c r="E318" s="16" t="s">
        <v>92</v>
      </c>
      <c r="F318" s="16">
        <f>IF(OR(F317="",D318=""),"", ROUND(PRODUCT(D318,F317)/100,2))</f>
        <v>23100</v>
      </c>
      <c r="G318" s="14" t="str">
        <f>IF(D318="", "Nurodykite taikomą PVM dydį", "")</f>
        <v/>
      </c>
    </row>
    <row r="319" spans="1:9" x14ac:dyDescent="0.25">
      <c r="E319" s="16" t="s">
        <v>93</v>
      </c>
      <c r="F319" s="16">
        <f>IF(ISBLANK(F318), "", ROUND(SUM(F317:F318),2))</f>
        <v>485100</v>
      </c>
    </row>
    <row r="323" spans="1:9" x14ac:dyDescent="0.25">
      <c r="A323" s="12" t="s">
        <v>423</v>
      </c>
      <c r="B323" s="12" t="s">
        <v>424</v>
      </c>
    </row>
    <row r="325" spans="1:9" x14ac:dyDescent="0.25">
      <c r="A325" s="12" t="s">
        <v>28</v>
      </c>
    </row>
    <row r="326" spans="1:9" ht="150" x14ac:dyDescent="0.25">
      <c r="A326" s="27" t="s">
        <v>29</v>
      </c>
      <c r="B326" s="27" t="s">
        <v>30</v>
      </c>
      <c r="C326" s="27" t="s">
        <v>31</v>
      </c>
      <c r="D326" s="27" t="s">
        <v>32</v>
      </c>
      <c r="E326" s="27" t="s">
        <v>33</v>
      </c>
      <c r="F326" s="27" t="s">
        <v>34</v>
      </c>
      <c r="G326" s="27" t="s">
        <v>35</v>
      </c>
      <c r="H326" s="27" t="s">
        <v>36</v>
      </c>
      <c r="I326" s="27" t="s">
        <v>37</v>
      </c>
    </row>
    <row r="327" spans="1:9" ht="60" x14ac:dyDescent="0.25">
      <c r="A327" s="25" t="s">
        <v>425</v>
      </c>
      <c r="B327" s="25" t="s">
        <v>426</v>
      </c>
      <c r="C327" s="29"/>
      <c r="D327" s="29"/>
      <c r="E327" s="29"/>
      <c r="F327" s="29"/>
      <c r="G327" s="29"/>
      <c r="H327" s="29"/>
      <c r="I327" s="29"/>
    </row>
    <row r="328" spans="1:9" ht="60" x14ac:dyDescent="0.25">
      <c r="A328" s="29" t="s">
        <v>427</v>
      </c>
      <c r="B328" s="29" t="s">
        <v>426</v>
      </c>
      <c r="C328" s="30">
        <v>30</v>
      </c>
      <c r="D328" s="30" t="s">
        <v>365</v>
      </c>
      <c r="E328" s="31">
        <v>2800</v>
      </c>
      <c r="F328" s="29">
        <f>IF(ISBLANK(E328),"", PRODUCT(C328,E328))</f>
        <v>84000</v>
      </c>
      <c r="G328" s="32" t="s">
        <v>1177</v>
      </c>
      <c r="H328" s="29"/>
      <c r="I328" s="29"/>
    </row>
    <row r="329" spans="1:9" x14ac:dyDescent="0.25">
      <c r="A329" s="29" t="s">
        <v>428</v>
      </c>
      <c r="B329" s="29" t="s">
        <v>429</v>
      </c>
      <c r="C329" s="29"/>
      <c r="D329" s="29"/>
      <c r="E329" s="29"/>
      <c r="F329" s="29"/>
      <c r="G329" s="29"/>
      <c r="H329" s="32" t="s">
        <v>944</v>
      </c>
      <c r="I329" s="32" t="s">
        <v>1067</v>
      </c>
    </row>
    <row r="330" spans="1:9" ht="90" x14ac:dyDescent="0.25">
      <c r="A330" s="29" t="s">
        <v>430</v>
      </c>
      <c r="B330" s="29" t="s">
        <v>369</v>
      </c>
      <c r="C330" s="29"/>
      <c r="D330" s="29"/>
      <c r="E330" s="29"/>
      <c r="F330" s="29"/>
      <c r="G330" s="29"/>
      <c r="H330" s="32" t="s">
        <v>369</v>
      </c>
      <c r="I330" s="32" t="s">
        <v>1068</v>
      </c>
    </row>
    <row r="331" spans="1:9" ht="45" x14ac:dyDescent="0.25">
      <c r="A331" s="29" t="s">
        <v>431</v>
      </c>
      <c r="B331" s="29" t="s">
        <v>371</v>
      </c>
      <c r="C331" s="29"/>
      <c r="D331" s="29"/>
      <c r="E331" s="29"/>
      <c r="F331" s="29"/>
      <c r="G331" s="29"/>
      <c r="H331" s="32" t="s">
        <v>371</v>
      </c>
      <c r="I331" s="32" t="s">
        <v>1069</v>
      </c>
    </row>
    <row r="332" spans="1:9" ht="60" x14ac:dyDescent="0.25">
      <c r="A332" s="29" t="s">
        <v>432</v>
      </c>
      <c r="B332" s="29" t="s">
        <v>373</v>
      </c>
      <c r="C332" s="29"/>
      <c r="D332" s="29"/>
      <c r="E332" s="29"/>
      <c r="F332" s="29"/>
      <c r="G332" s="29"/>
      <c r="H332" s="32" t="s">
        <v>373</v>
      </c>
      <c r="I332" s="32" t="s">
        <v>1070</v>
      </c>
    </row>
    <row r="333" spans="1:9" ht="75" x14ac:dyDescent="0.25">
      <c r="A333" s="29" t="s">
        <v>433</v>
      </c>
      <c r="B333" s="29" t="s">
        <v>375</v>
      </c>
      <c r="C333" s="29"/>
      <c r="D333" s="29"/>
      <c r="E333" s="29"/>
      <c r="F333" s="29"/>
      <c r="G333" s="29"/>
      <c r="H333" s="32" t="s">
        <v>375</v>
      </c>
      <c r="I333" s="32" t="s">
        <v>1071</v>
      </c>
    </row>
    <row r="334" spans="1:9" ht="45" x14ac:dyDescent="0.25">
      <c r="A334" s="29" t="s">
        <v>434</v>
      </c>
      <c r="B334" s="29" t="s">
        <v>435</v>
      </c>
      <c r="C334" s="29"/>
      <c r="D334" s="29"/>
      <c r="E334" s="29"/>
      <c r="F334" s="29"/>
      <c r="G334" s="29"/>
      <c r="H334" s="32" t="s">
        <v>435</v>
      </c>
      <c r="I334" s="32" t="s">
        <v>1072</v>
      </c>
    </row>
    <row r="335" spans="1:9" ht="60" x14ac:dyDescent="0.25">
      <c r="A335" s="29" t="s">
        <v>436</v>
      </c>
      <c r="B335" s="29" t="s">
        <v>379</v>
      </c>
      <c r="C335" s="29"/>
      <c r="D335" s="29"/>
      <c r="E335" s="29"/>
      <c r="F335" s="29"/>
      <c r="G335" s="29"/>
      <c r="H335" s="32" t="s">
        <v>379</v>
      </c>
      <c r="I335" s="32" t="s">
        <v>1073</v>
      </c>
    </row>
    <row r="336" spans="1:9" ht="45" x14ac:dyDescent="0.25">
      <c r="A336" s="29" t="s">
        <v>437</v>
      </c>
      <c r="B336" s="29" t="s">
        <v>438</v>
      </c>
      <c r="C336" s="29"/>
      <c r="D336" s="29"/>
      <c r="E336" s="29"/>
      <c r="F336" s="29"/>
      <c r="G336" s="29"/>
      <c r="H336" s="32" t="s">
        <v>438</v>
      </c>
      <c r="I336" s="32" t="s">
        <v>1074</v>
      </c>
    </row>
    <row r="337" spans="1:9" ht="75" x14ac:dyDescent="0.25">
      <c r="A337" s="29" t="s">
        <v>439</v>
      </c>
      <c r="B337" s="29" t="s">
        <v>383</v>
      </c>
      <c r="C337" s="29"/>
      <c r="D337" s="29"/>
      <c r="E337" s="29"/>
      <c r="F337" s="29"/>
      <c r="G337" s="29"/>
      <c r="H337" s="32" t="s">
        <v>383</v>
      </c>
      <c r="I337" s="32" t="s">
        <v>1075</v>
      </c>
    </row>
    <row r="338" spans="1:9" ht="45" x14ac:dyDescent="0.25">
      <c r="A338" s="29" t="s">
        <v>440</v>
      </c>
      <c r="B338" s="29" t="s">
        <v>385</v>
      </c>
      <c r="C338" s="29"/>
      <c r="D338" s="29"/>
      <c r="E338" s="29"/>
      <c r="F338" s="29"/>
      <c r="G338" s="29"/>
      <c r="H338" s="32" t="s">
        <v>385</v>
      </c>
      <c r="I338" s="32" t="s">
        <v>1076</v>
      </c>
    </row>
    <row r="339" spans="1:9" ht="45" x14ac:dyDescent="0.25">
      <c r="A339" s="29" t="s">
        <v>441</v>
      </c>
      <c r="B339" s="29" t="s">
        <v>387</v>
      </c>
      <c r="C339" s="29"/>
      <c r="D339" s="29"/>
      <c r="E339" s="29"/>
      <c r="F339" s="29"/>
      <c r="G339" s="29"/>
      <c r="H339" s="32" t="s">
        <v>387</v>
      </c>
      <c r="I339" s="32" t="s">
        <v>1077</v>
      </c>
    </row>
    <row r="340" spans="1:9" ht="60" x14ac:dyDescent="0.25">
      <c r="A340" s="29" t="s">
        <v>442</v>
      </c>
      <c r="B340" s="29" t="s">
        <v>389</v>
      </c>
      <c r="C340" s="29"/>
      <c r="D340" s="29"/>
      <c r="E340" s="29"/>
      <c r="F340" s="29"/>
      <c r="G340" s="29"/>
      <c r="H340" s="32" t="s">
        <v>389</v>
      </c>
      <c r="I340" s="32" t="s">
        <v>1078</v>
      </c>
    </row>
    <row r="341" spans="1:9" ht="60" x14ac:dyDescent="0.25">
      <c r="A341" s="29" t="s">
        <v>443</v>
      </c>
      <c r="B341" s="29" t="s">
        <v>391</v>
      </c>
      <c r="C341" s="29"/>
      <c r="D341" s="29"/>
      <c r="E341" s="29"/>
      <c r="F341" s="29"/>
      <c r="G341" s="29"/>
      <c r="H341" s="32" t="s">
        <v>391</v>
      </c>
      <c r="I341" s="32" t="s">
        <v>1093</v>
      </c>
    </row>
    <row r="342" spans="1:9" ht="75" x14ac:dyDescent="0.25">
      <c r="A342" s="29" t="s">
        <v>444</v>
      </c>
      <c r="B342" s="29" t="s">
        <v>280</v>
      </c>
      <c r="C342" s="29"/>
      <c r="D342" s="29"/>
      <c r="E342" s="29"/>
      <c r="F342" s="29"/>
      <c r="G342" s="29"/>
      <c r="H342" s="32" t="s">
        <v>280</v>
      </c>
      <c r="I342" s="32" t="s">
        <v>1079</v>
      </c>
    </row>
    <row r="343" spans="1:9" ht="75" x14ac:dyDescent="0.25">
      <c r="A343" s="29" t="s">
        <v>445</v>
      </c>
      <c r="B343" s="29" t="s">
        <v>394</v>
      </c>
      <c r="C343" s="29"/>
      <c r="D343" s="29"/>
      <c r="E343" s="29"/>
      <c r="F343" s="29"/>
      <c r="G343" s="29"/>
      <c r="H343" s="32" t="s">
        <v>394</v>
      </c>
      <c r="I343" s="32" t="s">
        <v>1080</v>
      </c>
    </row>
    <row r="344" spans="1:9" ht="75" x14ac:dyDescent="0.25">
      <c r="A344" s="29" t="s">
        <v>446</v>
      </c>
      <c r="B344" s="29" t="s">
        <v>396</v>
      </c>
      <c r="C344" s="29"/>
      <c r="D344" s="29"/>
      <c r="E344" s="29"/>
      <c r="F344" s="29"/>
      <c r="G344" s="29"/>
      <c r="H344" s="32" t="s">
        <v>396</v>
      </c>
      <c r="I344" s="32" t="s">
        <v>1081</v>
      </c>
    </row>
    <row r="345" spans="1:9" ht="90" x14ac:dyDescent="0.25">
      <c r="A345" s="29" t="s">
        <v>447</v>
      </c>
      <c r="B345" s="29" t="s">
        <v>448</v>
      </c>
      <c r="C345" s="29"/>
      <c r="D345" s="29"/>
      <c r="E345" s="29"/>
      <c r="F345" s="29"/>
      <c r="G345" s="29"/>
      <c r="H345" s="32" t="s">
        <v>448</v>
      </c>
      <c r="I345" s="32" t="s">
        <v>1082</v>
      </c>
    </row>
    <row r="346" spans="1:9" ht="75" x14ac:dyDescent="0.25">
      <c r="A346" s="29" t="s">
        <v>449</v>
      </c>
      <c r="B346" s="29" t="s">
        <v>69</v>
      </c>
      <c r="C346" s="29"/>
      <c r="D346" s="29"/>
      <c r="E346" s="29"/>
      <c r="F346" s="29"/>
      <c r="G346" s="29"/>
      <c r="H346" s="32" t="s">
        <v>69</v>
      </c>
      <c r="I346" s="32" t="s">
        <v>1083</v>
      </c>
    </row>
    <row r="347" spans="1:9" ht="60" x14ac:dyDescent="0.25">
      <c r="A347" s="29" t="s">
        <v>450</v>
      </c>
      <c r="B347" s="29" t="s">
        <v>278</v>
      </c>
      <c r="C347" s="29"/>
      <c r="D347" s="29"/>
      <c r="E347" s="29"/>
      <c r="F347" s="29"/>
      <c r="G347" s="29"/>
      <c r="H347" s="32" t="s">
        <v>278</v>
      </c>
      <c r="I347" s="32" t="s">
        <v>1084</v>
      </c>
    </row>
    <row r="348" spans="1:9" ht="30" x14ac:dyDescent="0.25">
      <c r="A348" s="29" t="s">
        <v>451</v>
      </c>
      <c r="B348" s="29" t="s">
        <v>303</v>
      </c>
      <c r="C348" s="29"/>
      <c r="D348" s="29"/>
      <c r="E348" s="29"/>
      <c r="F348" s="29"/>
      <c r="G348" s="29"/>
      <c r="H348" s="32" t="s">
        <v>303</v>
      </c>
      <c r="I348" s="32" t="s">
        <v>1085</v>
      </c>
    </row>
    <row r="349" spans="1:9" ht="45" x14ac:dyDescent="0.25">
      <c r="A349" s="29" t="s">
        <v>452</v>
      </c>
      <c r="B349" s="29" t="s">
        <v>282</v>
      </c>
      <c r="C349" s="29"/>
      <c r="D349" s="29"/>
      <c r="E349" s="29"/>
      <c r="F349" s="29"/>
      <c r="G349" s="29"/>
      <c r="H349" s="32" t="s">
        <v>282</v>
      </c>
      <c r="I349" s="32" t="s">
        <v>1086</v>
      </c>
    </row>
    <row r="350" spans="1:9" ht="30" x14ac:dyDescent="0.25">
      <c r="A350" s="29" t="s">
        <v>453</v>
      </c>
      <c r="B350" s="29" t="s">
        <v>286</v>
      </c>
      <c r="C350" s="29"/>
      <c r="D350" s="29"/>
      <c r="E350" s="29"/>
      <c r="F350" s="29"/>
      <c r="G350" s="29"/>
      <c r="H350" s="32" t="s">
        <v>286</v>
      </c>
      <c r="I350" s="32" t="s">
        <v>1087</v>
      </c>
    </row>
    <row r="351" spans="1:9" ht="75" x14ac:dyDescent="0.25">
      <c r="A351" s="29" t="s">
        <v>454</v>
      </c>
      <c r="B351" s="29" t="s">
        <v>290</v>
      </c>
      <c r="C351" s="29"/>
      <c r="D351" s="29"/>
      <c r="E351" s="29"/>
      <c r="F351" s="29"/>
      <c r="G351" s="29"/>
      <c r="H351" s="32" t="s">
        <v>290</v>
      </c>
      <c r="I351" s="32" t="s">
        <v>1088</v>
      </c>
    </row>
    <row r="352" spans="1:9" ht="45" x14ac:dyDescent="0.25">
      <c r="A352" s="29" t="s">
        <v>455</v>
      </c>
      <c r="B352" s="29" t="s">
        <v>67</v>
      </c>
      <c r="C352" s="29"/>
      <c r="D352" s="29"/>
      <c r="E352" s="29"/>
      <c r="F352" s="29"/>
      <c r="G352" s="29"/>
      <c r="H352" s="32" t="s">
        <v>67</v>
      </c>
      <c r="I352" s="32" t="s">
        <v>1154</v>
      </c>
    </row>
    <row r="353" spans="1:9" ht="120" x14ac:dyDescent="0.25">
      <c r="A353" s="29" t="s">
        <v>456</v>
      </c>
      <c r="B353" s="29" t="s">
        <v>457</v>
      </c>
      <c r="C353" s="29"/>
      <c r="D353" s="29"/>
      <c r="E353" s="29"/>
      <c r="F353" s="29"/>
      <c r="G353" s="29"/>
      <c r="H353" s="32" t="s">
        <v>457</v>
      </c>
      <c r="I353" s="32" t="s">
        <v>1153</v>
      </c>
    </row>
    <row r="354" spans="1:9" ht="90" x14ac:dyDescent="0.25">
      <c r="A354" s="29" t="s">
        <v>458</v>
      </c>
      <c r="B354" s="29" t="s">
        <v>301</v>
      </c>
      <c r="C354" s="29"/>
      <c r="D354" s="29"/>
      <c r="E354" s="29"/>
      <c r="F354" s="29"/>
      <c r="G354" s="29"/>
      <c r="H354" s="32" t="s">
        <v>301</v>
      </c>
      <c r="I354" s="32" t="s">
        <v>1089</v>
      </c>
    </row>
    <row r="355" spans="1:9" ht="60" x14ac:dyDescent="0.25">
      <c r="A355" s="29" t="s">
        <v>459</v>
      </c>
      <c r="B355" s="29" t="s">
        <v>415</v>
      </c>
      <c r="C355" s="29"/>
      <c r="D355" s="29"/>
      <c r="E355" s="29"/>
      <c r="F355" s="29"/>
      <c r="G355" s="29"/>
      <c r="H355" s="32" t="s">
        <v>415</v>
      </c>
      <c r="I355" s="32" t="s">
        <v>1152</v>
      </c>
    </row>
    <row r="356" spans="1:9" ht="105" x14ac:dyDescent="0.25">
      <c r="A356" s="29" t="s">
        <v>460</v>
      </c>
      <c r="B356" s="29" t="s">
        <v>417</v>
      </c>
      <c r="C356" s="29"/>
      <c r="D356" s="29"/>
      <c r="E356" s="29"/>
      <c r="F356" s="29"/>
      <c r="G356" s="29"/>
      <c r="H356" s="32" t="s">
        <v>417</v>
      </c>
      <c r="I356" s="32" t="s">
        <v>1090</v>
      </c>
    </row>
    <row r="357" spans="1:9" ht="75" x14ac:dyDescent="0.25">
      <c r="A357" s="29" t="s">
        <v>461</v>
      </c>
      <c r="B357" s="29" t="s">
        <v>419</v>
      </c>
      <c r="C357" s="29"/>
      <c r="D357" s="29"/>
      <c r="E357" s="29"/>
      <c r="F357" s="29"/>
      <c r="G357" s="29"/>
      <c r="H357" s="32" t="s">
        <v>419</v>
      </c>
      <c r="I357" s="32" t="s">
        <v>1091</v>
      </c>
    </row>
    <row r="358" spans="1:9" ht="60" x14ac:dyDescent="0.25">
      <c r="A358" s="29" t="s">
        <v>462</v>
      </c>
      <c r="B358" s="29" t="s">
        <v>89</v>
      </c>
      <c r="C358" s="29"/>
      <c r="D358" s="29"/>
      <c r="E358" s="29"/>
      <c r="F358" s="29"/>
      <c r="G358" s="29"/>
      <c r="H358" s="32" t="s">
        <v>89</v>
      </c>
      <c r="I358" s="32" t="s">
        <v>986</v>
      </c>
    </row>
    <row r="359" spans="1:9" x14ac:dyDescent="0.25">
      <c r="E359" s="16" t="s">
        <v>90</v>
      </c>
      <c r="F359" s="16">
        <f>IF((COUNT(C328:C358)&lt;&gt;COUNT(F328:F358)),"", ROUND(SUM(F328:F358),2))</f>
        <v>84000</v>
      </c>
      <c r="G359" s="14" t="str">
        <f>IF((COUNT(C328:C358)&lt;&gt;COUNT(F328:F358)),"Neužpildytos visų objektų kainos", "")</f>
        <v/>
      </c>
    </row>
    <row r="360" spans="1:9" x14ac:dyDescent="0.25">
      <c r="C360" s="16" t="s">
        <v>91</v>
      </c>
      <c r="D360" s="19">
        <v>5</v>
      </c>
      <c r="E360" s="16" t="s">
        <v>92</v>
      </c>
      <c r="F360" s="16">
        <f>IF(OR(F359="",D360=""),"", ROUND(PRODUCT(D360,F359)/100,2))</f>
        <v>4200</v>
      </c>
      <c r="G360" s="14" t="str">
        <f>IF(D360="", "Nurodykite taikomą PVM dydį", "")</f>
        <v/>
      </c>
    </row>
    <row r="361" spans="1:9" x14ac:dyDescent="0.25">
      <c r="E361" s="16" t="s">
        <v>93</v>
      </c>
      <c r="F361" s="16">
        <f>IF(ISBLANK(F360), "", ROUND(SUM(F359:F360),2))</f>
        <v>88200</v>
      </c>
    </row>
    <row r="365" spans="1:9" x14ac:dyDescent="0.25">
      <c r="A365" s="12" t="s">
        <v>463</v>
      </c>
      <c r="B365" s="12" t="s">
        <v>464</v>
      </c>
    </row>
    <row r="367" spans="1:9" x14ac:dyDescent="0.25">
      <c r="A367" s="12" t="s">
        <v>28</v>
      </c>
    </row>
    <row r="368" spans="1:9" ht="150" x14ac:dyDescent="0.25">
      <c r="A368" s="27" t="s">
        <v>29</v>
      </c>
      <c r="B368" s="27" t="s">
        <v>30</v>
      </c>
      <c r="C368" s="27" t="s">
        <v>31</v>
      </c>
      <c r="D368" s="27" t="s">
        <v>32</v>
      </c>
      <c r="E368" s="27" t="s">
        <v>33</v>
      </c>
      <c r="F368" s="27" t="s">
        <v>34</v>
      </c>
      <c r="G368" s="27" t="s">
        <v>35</v>
      </c>
      <c r="H368" s="27" t="s">
        <v>36</v>
      </c>
      <c r="I368" s="27" t="s">
        <v>37</v>
      </c>
    </row>
    <row r="369" spans="1:9" ht="60" x14ac:dyDescent="0.25">
      <c r="A369" s="26" t="s">
        <v>465</v>
      </c>
      <c r="B369" s="26" t="s">
        <v>466</v>
      </c>
      <c r="C369" s="33"/>
      <c r="D369" s="33"/>
      <c r="E369" s="33"/>
      <c r="F369" s="33"/>
      <c r="G369" s="33"/>
      <c r="H369" s="33"/>
      <c r="I369" s="33"/>
    </row>
    <row r="370" spans="1:9" ht="60" x14ac:dyDescent="0.25">
      <c r="A370" s="33" t="s">
        <v>467</v>
      </c>
      <c r="B370" s="33" t="s">
        <v>466</v>
      </c>
      <c r="C370" s="36">
        <v>90</v>
      </c>
      <c r="D370" s="36" t="s">
        <v>365</v>
      </c>
      <c r="E370" s="34"/>
      <c r="F370" s="33" t="str">
        <f>IF(ISBLANK(E370),"", PRODUCT(C370,E370))</f>
        <v/>
      </c>
      <c r="G370" s="35"/>
      <c r="H370" s="33"/>
      <c r="I370" s="33"/>
    </row>
    <row r="371" spans="1:9" x14ac:dyDescent="0.25">
      <c r="A371" s="33" t="s">
        <v>468</v>
      </c>
      <c r="B371" s="33" t="s">
        <v>469</v>
      </c>
      <c r="C371" s="33"/>
      <c r="D371" s="33"/>
      <c r="E371" s="33"/>
      <c r="F371" s="33"/>
      <c r="G371" s="33"/>
      <c r="H371" s="35"/>
      <c r="I371" s="35"/>
    </row>
    <row r="372" spans="1:9" x14ac:dyDescent="0.25">
      <c r="A372" s="33" t="s">
        <v>470</v>
      </c>
      <c r="B372" s="33" t="s">
        <v>471</v>
      </c>
      <c r="C372" s="33"/>
      <c r="D372" s="33"/>
      <c r="E372" s="33"/>
      <c r="F372" s="33"/>
      <c r="G372" s="33"/>
      <c r="H372" s="35"/>
      <c r="I372" s="35"/>
    </row>
    <row r="373" spans="1:9" ht="30" x14ac:dyDescent="0.25">
      <c r="A373" s="33" t="s">
        <v>472</v>
      </c>
      <c r="B373" s="33" t="s">
        <v>473</v>
      </c>
      <c r="C373" s="33"/>
      <c r="D373" s="33"/>
      <c r="E373" s="33"/>
      <c r="F373" s="33"/>
      <c r="G373" s="33"/>
      <c r="H373" s="35"/>
      <c r="I373" s="35"/>
    </row>
    <row r="374" spans="1:9" ht="30" x14ac:dyDescent="0.25">
      <c r="A374" s="33" t="s">
        <v>474</v>
      </c>
      <c r="B374" s="33" t="s">
        <v>475</v>
      </c>
      <c r="C374" s="33"/>
      <c r="D374" s="33"/>
      <c r="E374" s="33"/>
      <c r="F374" s="33"/>
      <c r="G374" s="33"/>
      <c r="H374" s="35"/>
      <c r="I374" s="35"/>
    </row>
    <row r="375" spans="1:9" x14ac:dyDescent="0.25">
      <c r="A375" s="33" t="s">
        <v>476</v>
      </c>
      <c r="B375" s="33" t="s">
        <v>477</v>
      </c>
      <c r="C375" s="33"/>
      <c r="D375" s="33"/>
      <c r="E375" s="33"/>
      <c r="F375" s="33"/>
      <c r="G375" s="33"/>
      <c r="H375" s="35"/>
      <c r="I375" s="35"/>
    </row>
    <row r="376" spans="1:9" x14ac:dyDescent="0.25">
      <c r="A376" s="33" t="s">
        <v>478</v>
      </c>
      <c r="B376" s="33" t="s">
        <v>155</v>
      </c>
      <c r="C376" s="33"/>
      <c r="D376" s="33"/>
      <c r="E376" s="33"/>
      <c r="F376" s="33"/>
      <c r="G376" s="33"/>
      <c r="H376" s="35"/>
      <c r="I376" s="35"/>
    </row>
    <row r="377" spans="1:9" x14ac:dyDescent="0.25">
      <c r="A377" s="33" t="s">
        <v>479</v>
      </c>
      <c r="B377" s="33" t="s">
        <v>480</v>
      </c>
      <c r="C377" s="33"/>
      <c r="D377" s="33"/>
      <c r="E377" s="33"/>
      <c r="F377" s="33"/>
      <c r="G377" s="33"/>
      <c r="H377" s="35"/>
      <c r="I377" s="35"/>
    </row>
    <row r="378" spans="1:9" ht="30" x14ac:dyDescent="0.25">
      <c r="A378" s="33" t="s">
        <v>481</v>
      </c>
      <c r="B378" s="33" t="s">
        <v>122</v>
      </c>
      <c r="C378" s="33"/>
      <c r="D378" s="33"/>
      <c r="E378" s="33"/>
      <c r="F378" s="33"/>
      <c r="G378" s="33"/>
      <c r="H378" s="35"/>
      <c r="I378" s="35"/>
    </row>
    <row r="379" spans="1:9" ht="30" x14ac:dyDescent="0.25">
      <c r="A379" s="33" t="s">
        <v>482</v>
      </c>
      <c r="B379" s="33" t="s">
        <v>124</v>
      </c>
      <c r="C379" s="33"/>
      <c r="D379" s="33"/>
      <c r="E379" s="33"/>
      <c r="F379" s="33"/>
      <c r="G379" s="33"/>
      <c r="H379" s="35"/>
      <c r="I379" s="35"/>
    </row>
    <row r="380" spans="1:9" x14ac:dyDescent="0.25">
      <c r="A380" s="33" t="s">
        <v>483</v>
      </c>
      <c r="B380" s="33" t="s">
        <v>126</v>
      </c>
      <c r="C380" s="33"/>
      <c r="D380" s="33"/>
      <c r="E380" s="33"/>
      <c r="F380" s="33"/>
      <c r="G380" s="33"/>
      <c r="H380" s="35"/>
      <c r="I380" s="35"/>
    </row>
    <row r="381" spans="1:9" ht="30" x14ac:dyDescent="0.25">
      <c r="A381" s="33" t="s">
        <v>484</v>
      </c>
      <c r="B381" s="33" t="s">
        <v>128</v>
      </c>
      <c r="C381" s="33"/>
      <c r="D381" s="33"/>
      <c r="E381" s="33"/>
      <c r="F381" s="33"/>
      <c r="G381" s="33"/>
      <c r="H381" s="35"/>
      <c r="I381" s="35"/>
    </row>
    <row r="382" spans="1:9" ht="30" x14ac:dyDescent="0.25">
      <c r="A382" s="33" t="s">
        <v>485</v>
      </c>
      <c r="B382" s="33" t="s">
        <v>486</v>
      </c>
      <c r="C382" s="33"/>
      <c r="D382" s="33"/>
      <c r="E382" s="33"/>
      <c r="F382" s="33"/>
      <c r="G382" s="33"/>
      <c r="H382" s="35"/>
      <c r="I382" s="35"/>
    </row>
    <row r="383" spans="1:9" x14ac:dyDescent="0.25">
      <c r="A383" s="33" t="s">
        <v>487</v>
      </c>
      <c r="B383" s="33" t="s">
        <v>488</v>
      </c>
      <c r="C383" s="33"/>
      <c r="D383" s="33"/>
      <c r="E383" s="33"/>
      <c r="F383" s="33"/>
      <c r="G383" s="33"/>
      <c r="H383" s="35"/>
      <c r="I383" s="35"/>
    </row>
    <row r="384" spans="1:9" x14ac:dyDescent="0.25">
      <c r="A384" s="33" t="s">
        <v>489</v>
      </c>
      <c r="B384" s="33" t="s">
        <v>490</v>
      </c>
      <c r="C384" s="33"/>
      <c r="D384" s="33"/>
      <c r="E384" s="33"/>
      <c r="F384" s="33"/>
      <c r="G384" s="33"/>
      <c r="H384" s="35"/>
      <c r="I384" s="35"/>
    </row>
    <row r="385" spans="1:9" x14ac:dyDescent="0.25">
      <c r="A385" s="33" t="s">
        <v>491</v>
      </c>
      <c r="B385" s="33" t="s">
        <v>492</v>
      </c>
      <c r="C385" s="33"/>
      <c r="D385" s="33"/>
      <c r="E385" s="33"/>
      <c r="F385" s="33"/>
      <c r="G385" s="33"/>
      <c r="H385" s="35"/>
      <c r="I385" s="35"/>
    </row>
    <row r="386" spans="1:9" ht="30" x14ac:dyDescent="0.25">
      <c r="A386" s="33" t="s">
        <v>493</v>
      </c>
      <c r="B386" s="33" t="s">
        <v>494</v>
      </c>
      <c r="C386" s="33"/>
      <c r="D386" s="33"/>
      <c r="E386" s="33"/>
      <c r="F386" s="33"/>
      <c r="G386" s="33"/>
      <c r="H386" s="35"/>
      <c r="I386" s="35"/>
    </row>
    <row r="387" spans="1:9" ht="30" x14ac:dyDescent="0.25">
      <c r="A387" s="33" t="s">
        <v>495</v>
      </c>
      <c r="B387" s="33" t="s">
        <v>496</v>
      </c>
      <c r="C387" s="33"/>
      <c r="D387" s="33"/>
      <c r="E387" s="33"/>
      <c r="F387" s="33"/>
      <c r="G387" s="33"/>
      <c r="H387" s="35"/>
      <c r="I387" s="35"/>
    </row>
    <row r="388" spans="1:9" x14ac:dyDescent="0.25">
      <c r="A388" s="33" t="s">
        <v>497</v>
      </c>
      <c r="B388" s="33" t="s">
        <v>498</v>
      </c>
      <c r="C388" s="33"/>
      <c r="D388" s="33"/>
      <c r="E388" s="33"/>
      <c r="F388" s="33"/>
      <c r="G388" s="33"/>
      <c r="H388" s="35"/>
      <c r="I388" s="35"/>
    </row>
    <row r="389" spans="1:9" x14ac:dyDescent="0.25">
      <c r="A389" s="33" t="s">
        <v>499</v>
      </c>
      <c r="B389" s="33" t="s">
        <v>500</v>
      </c>
      <c r="C389" s="33"/>
      <c r="D389" s="33"/>
      <c r="E389" s="33"/>
      <c r="F389" s="33"/>
      <c r="G389" s="33"/>
      <c r="H389" s="35"/>
      <c r="I389" s="35"/>
    </row>
    <row r="390" spans="1:9" ht="60" x14ac:dyDescent="0.25">
      <c r="A390" s="33" t="s">
        <v>501</v>
      </c>
      <c r="B390" s="33" t="s">
        <v>502</v>
      </c>
      <c r="C390" s="33"/>
      <c r="D390" s="33"/>
      <c r="E390" s="33"/>
      <c r="F390" s="33"/>
      <c r="G390" s="33"/>
      <c r="H390" s="35"/>
      <c r="I390" s="35"/>
    </row>
    <row r="391" spans="1:9" ht="30" x14ac:dyDescent="0.25">
      <c r="A391" s="33" t="s">
        <v>503</v>
      </c>
      <c r="B391" s="33" t="s">
        <v>89</v>
      </c>
      <c r="C391" s="33"/>
      <c r="D391" s="33"/>
      <c r="E391" s="33"/>
      <c r="F391" s="33"/>
      <c r="G391" s="33"/>
      <c r="H391" s="35"/>
      <c r="I391" s="35"/>
    </row>
    <row r="392" spans="1:9" x14ac:dyDescent="0.25">
      <c r="E392" s="16" t="s">
        <v>90</v>
      </c>
      <c r="F392" s="16" t="str">
        <f>IF((COUNT(C370:C391)&lt;&gt;COUNT(F370:F391)),"", ROUND(SUM(F370:F391),2))</f>
        <v/>
      </c>
      <c r="G392" s="14" t="str">
        <f>IF((COUNT(C370:C391)&lt;&gt;COUNT(F370:F391)),"Neužpildytos visų objektų kainos", "")</f>
        <v>Neužpildytos visų objektų kainos</v>
      </c>
    </row>
    <row r="393" spans="1:9" x14ac:dyDescent="0.25">
      <c r="C393" s="16" t="s">
        <v>91</v>
      </c>
      <c r="D393" s="19"/>
      <c r="E393" s="16" t="s">
        <v>92</v>
      </c>
      <c r="F393" s="16" t="str">
        <f>IF(OR(F392="",D393=""),"", ROUND(PRODUCT(D393,F392)/100,2))</f>
        <v/>
      </c>
      <c r="G393" s="14" t="str">
        <f>IF(D393="", "Nurodykite taikomą PVM dydį", "")</f>
        <v>Nurodykite taikomą PVM dydį</v>
      </c>
    </row>
    <row r="394" spans="1:9" x14ac:dyDescent="0.25">
      <c r="E394" s="16" t="s">
        <v>93</v>
      </c>
      <c r="F394" s="16">
        <f>IF(ISBLANK(F393), "", ROUND(SUM(F392:F393),2))</f>
        <v>0</v>
      </c>
    </row>
    <row r="398" spans="1:9" x14ac:dyDescent="0.25">
      <c r="A398" s="12" t="s">
        <v>504</v>
      </c>
      <c r="B398" s="12" t="s">
        <v>505</v>
      </c>
    </row>
    <row r="400" spans="1:9" x14ac:dyDescent="0.25">
      <c r="A400" s="12" t="s">
        <v>28</v>
      </c>
    </row>
    <row r="401" spans="1:9" ht="150" x14ac:dyDescent="0.25">
      <c r="A401" s="27" t="s">
        <v>29</v>
      </c>
      <c r="B401" s="27" t="s">
        <v>30</v>
      </c>
      <c r="C401" s="27" t="s">
        <v>31</v>
      </c>
      <c r="D401" s="27" t="s">
        <v>32</v>
      </c>
      <c r="E401" s="27" t="s">
        <v>33</v>
      </c>
      <c r="F401" s="27" t="s">
        <v>34</v>
      </c>
      <c r="G401" s="27" t="s">
        <v>35</v>
      </c>
      <c r="H401" s="27" t="s">
        <v>36</v>
      </c>
      <c r="I401" s="27" t="s">
        <v>37</v>
      </c>
    </row>
    <row r="402" spans="1:9" ht="60" x14ac:dyDescent="0.25">
      <c r="A402" s="26" t="s">
        <v>506</v>
      </c>
      <c r="B402" s="26" t="s">
        <v>507</v>
      </c>
      <c r="C402" s="33"/>
      <c r="D402" s="33"/>
      <c r="E402" s="33"/>
      <c r="F402" s="33"/>
      <c r="G402" s="33"/>
      <c r="H402" s="33"/>
      <c r="I402" s="33"/>
    </row>
    <row r="403" spans="1:9" ht="60" x14ac:dyDescent="0.25">
      <c r="A403" s="33" t="s">
        <v>508</v>
      </c>
      <c r="B403" s="33" t="s">
        <v>507</v>
      </c>
      <c r="C403" s="36">
        <v>15</v>
      </c>
      <c r="D403" s="36" t="s">
        <v>365</v>
      </c>
      <c r="E403" s="34"/>
      <c r="F403" s="33" t="str">
        <f>IF(ISBLANK(E403),"", PRODUCT(C403,E403))</f>
        <v/>
      </c>
      <c r="G403" s="35"/>
      <c r="H403" s="33"/>
      <c r="I403" s="33"/>
    </row>
    <row r="404" spans="1:9" x14ac:dyDescent="0.25">
      <c r="A404" s="33" t="s">
        <v>509</v>
      </c>
      <c r="B404" s="33" t="s">
        <v>510</v>
      </c>
      <c r="C404" s="33"/>
      <c r="D404" s="33"/>
      <c r="E404" s="33"/>
      <c r="F404" s="33"/>
      <c r="G404" s="33"/>
      <c r="H404" s="35"/>
      <c r="I404" s="35"/>
    </row>
    <row r="405" spans="1:9" x14ac:dyDescent="0.25">
      <c r="A405" s="33" t="s">
        <v>511</v>
      </c>
      <c r="B405" s="33" t="s">
        <v>512</v>
      </c>
      <c r="C405" s="33"/>
      <c r="D405" s="33"/>
      <c r="E405" s="33"/>
      <c r="F405" s="33"/>
      <c r="G405" s="33"/>
      <c r="H405" s="35"/>
      <c r="I405" s="35"/>
    </row>
    <row r="406" spans="1:9" x14ac:dyDescent="0.25">
      <c r="A406" s="33" t="s">
        <v>513</v>
      </c>
      <c r="B406" s="33" t="s">
        <v>514</v>
      </c>
      <c r="C406" s="33"/>
      <c r="D406" s="33"/>
      <c r="E406" s="33"/>
      <c r="F406" s="33"/>
      <c r="G406" s="33"/>
      <c r="H406" s="35"/>
      <c r="I406" s="35"/>
    </row>
    <row r="407" spans="1:9" x14ac:dyDescent="0.25">
      <c r="A407" s="33" t="s">
        <v>515</v>
      </c>
      <c r="B407" s="33" t="s">
        <v>516</v>
      </c>
      <c r="C407" s="33"/>
      <c r="D407" s="33"/>
      <c r="E407" s="33"/>
      <c r="F407" s="33"/>
      <c r="G407" s="33"/>
      <c r="H407" s="35"/>
      <c r="I407" s="35"/>
    </row>
    <row r="408" spans="1:9" x14ac:dyDescent="0.25">
      <c r="A408" s="33" t="s">
        <v>517</v>
      </c>
      <c r="B408" s="33" t="s">
        <v>518</v>
      </c>
      <c r="C408" s="33"/>
      <c r="D408" s="33"/>
      <c r="E408" s="33"/>
      <c r="F408" s="33"/>
      <c r="G408" s="33"/>
      <c r="H408" s="35"/>
      <c r="I408" s="35"/>
    </row>
    <row r="409" spans="1:9" x14ac:dyDescent="0.25">
      <c r="A409" s="33" t="s">
        <v>519</v>
      </c>
      <c r="B409" s="33" t="s">
        <v>520</v>
      </c>
      <c r="C409" s="33"/>
      <c r="D409" s="33"/>
      <c r="E409" s="33"/>
      <c r="F409" s="33"/>
      <c r="G409" s="33"/>
      <c r="H409" s="35"/>
      <c r="I409" s="35"/>
    </row>
    <row r="410" spans="1:9" ht="45" x14ac:dyDescent="0.25">
      <c r="A410" s="33" t="s">
        <v>521</v>
      </c>
      <c r="B410" s="33" t="s">
        <v>522</v>
      </c>
      <c r="C410" s="33"/>
      <c r="D410" s="33"/>
      <c r="E410" s="33"/>
      <c r="F410" s="33"/>
      <c r="G410" s="33"/>
      <c r="H410" s="35"/>
      <c r="I410" s="35"/>
    </row>
    <row r="411" spans="1:9" ht="30" x14ac:dyDescent="0.25">
      <c r="A411" s="33" t="s">
        <v>523</v>
      </c>
      <c r="B411" s="33" t="s">
        <v>89</v>
      </c>
      <c r="C411" s="33"/>
      <c r="D411" s="33"/>
      <c r="E411" s="33"/>
      <c r="F411" s="33"/>
      <c r="G411" s="33"/>
      <c r="H411" s="35"/>
      <c r="I411" s="35"/>
    </row>
    <row r="412" spans="1:9" x14ac:dyDescent="0.25">
      <c r="E412" s="16" t="s">
        <v>90</v>
      </c>
      <c r="F412" s="16" t="str">
        <f>IF((COUNT(C403:C411)&lt;&gt;COUNT(F403:F411)),"", ROUND(SUM(F403:F411),2))</f>
        <v/>
      </c>
      <c r="G412" s="14" t="str">
        <f>IF((COUNT(C403:C411)&lt;&gt;COUNT(F403:F411)),"Neužpildytos visų objektų kainos", "")</f>
        <v>Neužpildytos visų objektų kainos</v>
      </c>
    </row>
    <row r="413" spans="1:9" x14ac:dyDescent="0.25">
      <c r="C413" s="16" t="s">
        <v>91</v>
      </c>
      <c r="D413" s="19"/>
      <c r="E413" s="16" t="s">
        <v>92</v>
      </c>
      <c r="F413" s="16" t="str">
        <f>IF(OR(F412="",D413=""),"", ROUND(PRODUCT(D413,F412)/100,2))</f>
        <v/>
      </c>
      <c r="G413" s="14" t="str">
        <f>IF(D413="", "Nurodykite taikomą PVM dydį", "")</f>
        <v>Nurodykite taikomą PVM dydį</v>
      </c>
    </row>
    <row r="414" spans="1:9" x14ac:dyDescent="0.25">
      <c r="E414" s="16" t="s">
        <v>93</v>
      </c>
      <c r="F414" s="16">
        <f>IF(ISBLANK(F413), "", ROUND(SUM(F412:F413),2))</f>
        <v>0</v>
      </c>
    </row>
    <row r="418" spans="1:9" x14ac:dyDescent="0.25">
      <c r="A418" s="12" t="s">
        <v>524</v>
      </c>
      <c r="B418" s="12" t="s">
        <v>525</v>
      </c>
    </row>
    <row r="420" spans="1:9" x14ac:dyDescent="0.25">
      <c r="A420" s="12" t="s">
        <v>28</v>
      </c>
    </row>
    <row r="421" spans="1:9" ht="150" x14ac:dyDescent="0.25">
      <c r="A421" s="27" t="s">
        <v>29</v>
      </c>
      <c r="B421" s="27" t="s">
        <v>30</v>
      </c>
      <c r="C421" s="27" t="s">
        <v>31</v>
      </c>
      <c r="D421" s="27" t="s">
        <v>32</v>
      </c>
      <c r="E421" s="27" t="s">
        <v>33</v>
      </c>
      <c r="F421" s="27" t="s">
        <v>34</v>
      </c>
      <c r="G421" s="27" t="s">
        <v>35</v>
      </c>
      <c r="H421" s="27" t="s">
        <v>36</v>
      </c>
      <c r="I421" s="27" t="s">
        <v>37</v>
      </c>
    </row>
    <row r="422" spans="1:9" ht="60" x14ac:dyDescent="0.25">
      <c r="A422" s="26" t="s">
        <v>526</v>
      </c>
      <c r="B422" s="26" t="s">
        <v>527</v>
      </c>
      <c r="C422" s="33"/>
      <c r="D422" s="33"/>
      <c r="E422" s="33"/>
      <c r="F422" s="33"/>
      <c r="G422" s="33"/>
      <c r="H422" s="33"/>
      <c r="I422" s="33"/>
    </row>
    <row r="423" spans="1:9" ht="60" x14ac:dyDescent="0.25">
      <c r="A423" s="33" t="s">
        <v>528</v>
      </c>
      <c r="B423" s="33" t="s">
        <v>527</v>
      </c>
      <c r="C423" s="36">
        <v>90</v>
      </c>
      <c r="D423" s="36" t="s">
        <v>365</v>
      </c>
      <c r="E423" s="34"/>
      <c r="F423" s="33" t="str">
        <f>IF(ISBLANK(E423),"", PRODUCT(C423,E423))</f>
        <v/>
      </c>
      <c r="G423" s="35"/>
      <c r="H423" s="33"/>
      <c r="I423" s="33"/>
    </row>
    <row r="424" spans="1:9" x14ac:dyDescent="0.25">
      <c r="A424" s="33" t="s">
        <v>529</v>
      </c>
      <c r="B424" s="33" t="s">
        <v>469</v>
      </c>
      <c r="C424" s="33"/>
      <c r="D424" s="33"/>
      <c r="E424" s="33"/>
      <c r="F424" s="33"/>
      <c r="G424" s="33"/>
      <c r="H424" s="35"/>
      <c r="I424" s="35"/>
    </row>
    <row r="425" spans="1:9" x14ac:dyDescent="0.25">
      <c r="A425" s="33" t="s">
        <v>530</v>
      </c>
      <c r="B425" s="33" t="s">
        <v>471</v>
      </c>
      <c r="C425" s="33"/>
      <c r="D425" s="33"/>
      <c r="E425" s="33"/>
      <c r="F425" s="33"/>
      <c r="G425" s="33"/>
      <c r="H425" s="35"/>
      <c r="I425" s="35"/>
    </row>
    <row r="426" spans="1:9" x14ac:dyDescent="0.25">
      <c r="A426" s="33" t="s">
        <v>531</v>
      </c>
      <c r="B426" s="33" t="s">
        <v>532</v>
      </c>
      <c r="C426" s="33"/>
      <c r="D426" s="33"/>
      <c r="E426" s="33"/>
      <c r="F426" s="33"/>
      <c r="G426" s="33"/>
      <c r="H426" s="35"/>
      <c r="I426" s="35"/>
    </row>
    <row r="427" spans="1:9" x14ac:dyDescent="0.25">
      <c r="A427" s="33" t="s">
        <v>533</v>
      </c>
      <c r="B427" s="33" t="s">
        <v>518</v>
      </c>
      <c r="C427" s="33"/>
      <c r="D427" s="33"/>
      <c r="E427" s="33"/>
      <c r="F427" s="33"/>
      <c r="G427" s="33"/>
      <c r="H427" s="35"/>
      <c r="I427" s="35"/>
    </row>
    <row r="428" spans="1:9" x14ac:dyDescent="0.25">
      <c r="A428" s="33" t="s">
        <v>534</v>
      </c>
      <c r="B428" s="33" t="s">
        <v>535</v>
      </c>
      <c r="C428" s="33"/>
      <c r="D428" s="33"/>
      <c r="E428" s="33"/>
      <c r="F428" s="33"/>
      <c r="G428" s="33"/>
      <c r="H428" s="35"/>
      <c r="I428" s="35"/>
    </row>
    <row r="429" spans="1:9" x14ac:dyDescent="0.25">
      <c r="A429" s="33" t="s">
        <v>536</v>
      </c>
      <c r="B429" s="33" t="s">
        <v>110</v>
      </c>
      <c r="C429" s="33"/>
      <c r="D429" s="33"/>
      <c r="E429" s="33"/>
      <c r="F429" s="33"/>
      <c r="G429" s="33"/>
      <c r="H429" s="35"/>
      <c r="I429" s="35"/>
    </row>
    <row r="430" spans="1:9" x14ac:dyDescent="0.25">
      <c r="A430" s="33" t="s">
        <v>537</v>
      </c>
      <c r="B430" s="33" t="s">
        <v>480</v>
      </c>
      <c r="C430" s="33"/>
      <c r="D430" s="33"/>
      <c r="E430" s="33"/>
      <c r="F430" s="33"/>
      <c r="G430" s="33"/>
      <c r="H430" s="35"/>
      <c r="I430" s="35"/>
    </row>
    <row r="431" spans="1:9" ht="30" x14ac:dyDescent="0.25">
      <c r="A431" s="33" t="s">
        <v>538</v>
      </c>
      <c r="B431" s="33" t="s">
        <v>122</v>
      </c>
      <c r="C431" s="33"/>
      <c r="D431" s="33"/>
      <c r="E431" s="33"/>
      <c r="F431" s="33"/>
      <c r="G431" s="33"/>
      <c r="H431" s="35"/>
      <c r="I431" s="35"/>
    </row>
    <row r="432" spans="1:9" x14ac:dyDescent="0.25">
      <c r="A432" s="33" t="s">
        <v>539</v>
      </c>
      <c r="B432" s="33" t="s">
        <v>540</v>
      </c>
      <c r="C432" s="33"/>
      <c r="D432" s="33"/>
      <c r="E432" s="33"/>
      <c r="F432" s="33"/>
      <c r="G432" s="33"/>
      <c r="H432" s="35"/>
      <c r="I432" s="35"/>
    </row>
    <row r="433" spans="1:9" x14ac:dyDescent="0.25">
      <c r="A433" s="33" t="s">
        <v>541</v>
      </c>
      <c r="B433" s="33" t="s">
        <v>542</v>
      </c>
      <c r="C433" s="33"/>
      <c r="D433" s="33"/>
      <c r="E433" s="33"/>
      <c r="F433" s="33"/>
      <c r="G433" s="33"/>
      <c r="H433" s="35"/>
      <c r="I433" s="35"/>
    </row>
    <row r="434" spans="1:9" x14ac:dyDescent="0.25">
      <c r="A434" s="33" t="s">
        <v>543</v>
      </c>
      <c r="B434" s="33" t="s">
        <v>126</v>
      </c>
      <c r="C434" s="33"/>
      <c r="D434" s="33"/>
      <c r="E434" s="33"/>
      <c r="F434" s="33"/>
      <c r="G434" s="33"/>
      <c r="H434" s="35"/>
      <c r="I434" s="35"/>
    </row>
    <row r="435" spans="1:9" ht="30" x14ac:dyDescent="0.25">
      <c r="A435" s="33" t="s">
        <v>544</v>
      </c>
      <c r="B435" s="33" t="s">
        <v>128</v>
      </c>
      <c r="C435" s="33"/>
      <c r="D435" s="33"/>
      <c r="E435" s="33"/>
      <c r="F435" s="33"/>
      <c r="G435" s="33"/>
      <c r="H435" s="35"/>
      <c r="I435" s="35"/>
    </row>
    <row r="436" spans="1:9" ht="30" x14ac:dyDescent="0.25">
      <c r="A436" s="33" t="s">
        <v>545</v>
      </c>
      <c r="B436" s="33" t="s">
        <v>486</v>
      </c>
      <c r="C436" s="33"/>
      <c r="D436" s="33"/>
      <c r="E436" s="33"/>
      <c r="F436" s="33"/>
      <c r="G436" s="33"/>
      <c r="H436" s="35"/>
      <c r="I436" s="35"/>
    </row>
    <row r="437" spans="1:9" x14ac:dyDescent="0.25">
      <c r="A437" s="33" t="s">
        <v>546</v>
      </c>
      <c r="B437" s="33" t="s">
        <v>488</v>
      </c>
      <c r="C437" s="33"/>
      <c r="D437" s="33"/>
      <c r="E437" s="33"/>
      <c r="F437" s="33"/>
      <c r="G437" s="33"/>
      <c r="H437" s="35"/>
      <c r="I437" s="35"/>
    </row>
    <row r="438" spans="1:9" x14ac:dyDescent="0.25">
      <c r="A438" s="33" t="s">
        <v>547</v>
      </c>
      <c r="B438" s="33" t="s">
        <v>490</v>
      </c>
      <c r="C438" s="33"/>
      <c r="D438" s="33"/>
      <c r="E438" s="33"/>
      <c r="F438" s="33"/>
      <c r="G438" s="33"/>
      <c r="H438" s="35"/>
      <c r="I438" s="35"/>
    </row>
    <row r="439" spans="1:9" x14ac:dyDescent="0.25">
      <c r="A439" s="33" t="s">
        <v>548</v>
      </c>
      <c r="B439" s="33" t="s">
        <v>492</v>
      </c>
      <c r="C439" s="33"/>
      <c r="D439" s="33"/>
      <c r="E439" s="33"/>
      <c r="F439" s="33"/>
      <c r="G439" s="33"/>
      <c r="H439" s="35"/>
      <c r="I439" s="35"/>
    </row>
    <row r="440" spans="1:9" ht="30" x14ac:dyDescent="0.25">
      <c r="A440" s="33" t="s">
        <v>549</v>
      </c>
      <c r="B440" s="33" t="s">
        <v>494</v>
      </c>
      <c r="C440" s="33"/>
      <c r="D440" s="33"/>
      <c r="E440" s="33"/>
      <c r="F440" s="33"/>
      <c r="G440" s="33"/>
      <c r="H440" s="35"/>
      <c r="I440" s="35"/>
    </row>
    <row r="441" spans="1:9" ht="30" x14ac:dyDescent="0.25">
      <c r="A441" s="33" t="s">
        <v>550</v>
      </c>
      <c r="B441" s="33" t="s">
        <v>496</v>
      </c>
      <c r="C441" s="33"/>
      <c r="D441" s="33"/>
      <c r="E441" s="33"/>
      <c r="F441" s="33"/>
      <c r="G441" s="33"/>
      <c r="H441" s="35"/>
      <c r="I441" s="35"/>
    </row>
    <row r="442" spans="1:9" x14ac:dyDescent="0.25">
      <c r="A442" s="33" t="s">
        <v>551</v>
      </c>
      <c r="B442" s="33" t="s">
        <v>498</v>
      </c>
      <c r="C442" s="33"/>
      <c r="D442" s="33"/>
      <c r="E442" s="33"/>
      <c r="F442" s="33"/>
      <c r="G442" s="33"/>
      <c r="H442" s="35"/>
      <c r="I442" s="35"/>
    </row>
    <row r="443" spans="1:9" x14ac:dyDescent="0.25">
      <c r="A443" s="33" t="s">
        <v>552</v>
      </c>
      <c r="B443" s="33" t="s">
        <v>553</v>
      </c>
      <c r="C443" s="33"/>
      <c r="D443" s="33"/>
      <c r="E443" s="33"/>
      <c r="F443" s="33"/>
      <c r="G443" s="33"/>
      <c r="H443" s="35"/>
      <c r="I443" s="35"/>
    </row>
    <row r="444" spans="1:9" ht="30" x14ac:dyDescent="0.25">
      <c r="A444" s="33" t="s">
        <v>554</v>
      </c>
      <c r="B444" s="33" t="s">
        <v>555</v>
      </c>
      <c r="C444" s="33"/>
      <c r="D444" s="33"/>
      <c r="E444" s="33"/>
      <c r="F444" s="33"/>
      <c r="G444" s="33"/>
      <c r="H444" s="35"/>
      <c r="I444" s="35"/>
    </row>
    <row r="445" spans="1:9" ht="105" x14ac:dyDescent="0.25">
      <c r="A445" s="33" t="s">
        <v>556</v>
      </c>
      <c r="B445" s="33" t="s">
        <v>557</v>
      </c>
      <c r="C445" s="33"/>
      <c r="D445" s="33"/>
      <c r="E445" s="33"/>
      <c r="F445" s="33"/>
      <c r="G445" s="33"/>
      <c r="H445" s="35"/>
      <c r="I445" s="35"/>
    </row>
    <row r="446" spans="1:9" ht="30" x14ac:dyDescent="0.25">
      <c r="A446" s="33" t="s">
        <v>558</v>
      </c>
      <c r="B446" s="33" t="s">
        <v>89</v>
      </c>
      <c r="C446" s="33"/>
      <c r="D446" s="33"/>
      <c r="E446" s="33"/>
      <c r="F446" s="33"/>
      <c r="G446" s="33"/>
      <c r="H446" s="35"/>
      <c r="I446" s="35"/>
    </row>
    <row r="447" spans="1:9" x14ac:dyDescent="0.25">
      <c r="E447" s="16" t="s">
        <v>90</v>
      </c>
      <c r="F447" s="16" t="str">
        <f>IF((COUNT(C423:C446)&lt;&gt;COUNT(F423:F446)),"", ROUND(SUM(F423:F446),2))</f>
        <v/>
      </c>
      <c r="G447" s="14" t="str">
        <f>IF((COUNT(C423:C446)&lt;&gt;COUNT(F423:F446)),"Neužpildytos visų objektų kainos", "")</f>
        <v>Neužpildytos visų objektų kainos</v>
      </c>
    </row>
    <row r="448" spans="1:9" x14ac:dyDescent="0.25">
      <c r="C448" s="16" t="s">
        <v>91</v>
      </c>
      <c r="D448" s="19"/>
      <c r="E448" s="16" t="s">
        <v>92</v>
      </c>
      <c r="F448" s="16" t="str">
        <f>IF(OR(F447="",D448=""),"", ROUND(PRODUCT(D448,F447)/100,2))</f>
        <v/>
      </c>
      <c r="G448" s="14" t="str">
        <f>IF(D448="", "Nurodykite taikomą PVM dydį", "")</f>
        <v>Nurodykite taikomą PVM dydį</v>
      </c>
    </row>
    <row r="449" spans="1:9" x14ac:dyDescent="0.25">
      <c r="E449" s="16" t="s">
        <v>93</v>
      </c>
      <c r="F449" s="16">
        <f>IF(ISBLANK(F448), "", ROUND(SUM(F447:F448),2))</f>
        <v>0</v>
      </c>
    </row>
    <row r="453" spans="1:9" x14ac:dyDescent="0.25">
      <c r="A453" s="12" t="s">
        <v>559</v>
      </c>
      <c r="B453" s="12" t="s">
        <v>560</v>
      </c>
    </row>
    <row r="455" spans="1:9" x14ac:dyDescent="0.25">
      <c r="A455" s="12" t="s">
        <v>28</v>
      </c>
    </row>
    <row r="456" spans="1:9" ht="150" x14ac:dyDescent="0.25">
      <c r="A456" s="27" t="s">
        <v>29</v>
      </c>
      <c r="B456" s="27" t="s">
        <v>30</v>
      </c>
      <c r="C456" s="27" t="s">
        <v>31</v>
      </c>
      <c r="D456" s="27" t="s">
        <v>32</v>
      </c>
      <c r="E456" s="27" t="s">
        <v>33</v>
      </c>
      <c r="F456" s="27" t="s">
        <v>34</v>
      </c>
      <c r="G456" s="27" t="s">
        <v>35</v>
      </c>
      <c r="H456" s="27" t="s">
        <v>36</v>
      </c>
      <c r="I456" s="27" t="s">
        <v>37</v>
      </c>
    </row>
    <row r="457" spans="1:9" ht="45" x14ac:dyDescent="0.25">
      <c r="A457" s="26" t="s">
        <v>561</v>
      </c>
      <c r="B457" s="26" t="s">
        <v>562</v>
      </c>
      <c r="C457" s="33"/>
      <c r="D457" s="33"/>
      <c r="E457" s="33"/>
      <c r="F457" s="33"/>
      <c r="G457" s="33"/>
      <c r="H457" s="33"/>
      <c r="I457" s="33"/>
    </row>
    <row r="458" spans="1:9" ht="45" x14ac:dyDescent="0.25">
      <c r="A458" s="33" t="s">
        <v>563</v>
      </c>
      <c r="B458" s="33" t="s">
        <v>562</v>
      </c>
      <c r="C458" s="36">
        <v>15</v>
      </c>
      <c r="D458" s="36" t="s">
        <v>365</v>
      </c>
      <c r="E458" s="34"/>
      <c r="F458" s="33" t="str">
        <f>IF(ISBLANK(E458),"", PRODUCT(C458,E458))</f>
        <v/>
      </c>
      <c r="G458" s="35"/>
      <c r="H458" s="33"/>
      <c r="I458" s="33"/>
    </row>
    <row r="459" spans="1:9" x14ac:dyDescent="0.25">
      <c r="A459" s="33" t="s">
        <v>564</v>
      </c>
      <c r="B459" s="33" t="s">
        <v>510</v>
      </c>
      <c r="C459" s="33"/>
      <c r="D459" s="33"/>
      <c r="E459" s="33"/>
      <c r="F459" s="33"/>
      <c r="G459" s="33"/>
      <c r="H459" s="35"/>
      <c r="I459" s="35"/>
    </row>
    <row r="460" spans="1:9" x14ac:dyDescent="0.25">
      <c r="A460" s="33" t="s">
        <v>565</v>
      </c>
      <c r="B460" s="33" t="s">
        <v>512</v>
      </c>
      <c r="C460" s="33"/>
      <c r="D460" s="33"/>
      <c r="E460" s="33"/>
      <c r="F460" s="33"/>
      <c r="G460" s="33"/>
      <c r="H460" s="35"/>
      <c r="I460" s="35"/>
    </row>
    <row r="461" spans="1:9" x14ac:dyDescent="0.25">
      <c r="A461" s="33" t="s">
        <v>566</v>
      </c>
      <c r="B461" s="33" t="s">
        <v>514</v>
      </c>
      <c r="C461" s="33"/>
      <c r="D461" s="33"/>
      <c r="E461" s="33"/>
      <c r="F461" s="33"/>
      <c r="G461" s="33"/>
      <c r="H461" s="35"/>
      <c r="I461" s="35"/>
    </row>
    <row r="462" spans="1:9" x14ac:dyDescent="0.25">
      <c r="A462" s="33" t="s">
        <v>567</v>
      </c>
      <c r="B462" s="33" t="s">
        <v>516</v>
      </c>
      <c r="C462" s="33"/>
      <c r="D462" s="33"/>
      <c r="E462" s="33"/>
      <c r="F462" s="33"/>
      <c r="G462" s="33"/>
      <c r="H462" s="35"/>
      <c r="I462" s="35"/>
    </row>
    <row r="463" spans="1:9" x14ac:dyDescent="0.25">
      <c r="A463" s="33" t="s">
        <v>568</v>
      </c>
      <c r="B463" s="33" t="s">
        <v>518</v>
      </c>
      <c r="C463" s="33"/>
      <c r="D463" s="33"/>
      <c r="E463" s="33"/>
      <c r="F463" s="33"/>
      <c r="G463" s="33"/>
      <c r="H463" s="35"/>
      <c r="I463" s="35"/>
    </row>
    <row r="464" spans="1:9" x14ac:dyDescent="0.25">
      <c r="A464" s="33" t="s">
        <v>569</v>
      </c>
      <c r="B464" s="33" t="s">
        <v>570</v>
      </c>
      <c r="C464" s="33"/>
      <c r="D464" s="33"/>
      <c r="E464" s="33"/>
      <c r="F464" s="33"/>
      <c r="G464" s="33"/>
      <c r="H464" s="35"/>
      <c r="I464" s="35"/>
    </row>
    <row r="465" spans="1:9" ht="90" x14ac:dyDescent="0.25">
      <c r="A465" s="33" t="s">
        <v>571</v>
      </c>
      <c r="B465" s="33" t="s">
        <v>572</v>
      </c>
      <c r="C465" s="33"/>
      <c r="D465" s="33"/>
      <c r="E465" s="33"/>
      <c r="F465" s="33"/>
      <c r="G465" s="33"/>
      <c r="H465" s="35"/>
      <c r="I465" s="35"/>
    </row>
    <row r="466" spans="1:9" ht="30" x14ac:dyDescent="0.25">
      <c r="A466" s="33" t="s">
        <v>573</v>
      </c>
      <c r="B466" s="33" t="s">
        <v>89</v>
      </c>
      <c r="C466" s="33"/>
      <c r="D466" s="33"/>
      <c r="E466" s="33"/>
      <c r="F466" s="33"/>
      <c r="G466" s="33"/>
      <c r="H466" s="35"/>
      <c r="I466" s="35"/>
    </row>
    <row r="467" spans="1:9" x14ac:dyDescent="0.25">
      <c r="E467" s="16" t="s">
        <v>90</v>
      </c>
      <c r="F467" s="16" t="str">
        <f>IF((COUNT(C458:C466)&lt;&gt;COUNT(F458:F466)),"", ROUND(SUM(F458:F466),2))</f>
        <v/>
      </c>
      <c r="G467" s="14" t="str">
        <f>IF((COUNT(C458:C466)&lt;&gt;COUNT(F458:F466)),"Neužpildytos visų objektų kainos", "")</f>
        <v>Neužpildytos visų objektų kainos</v>
      </c>
    </row>
    <row r="468" spans="1:9" x14ac:dyDescent="0.25">
      <c r="C468" s="16" t="s">
        <v>91</v>
      </c>
      <c r="D468" s="19"/>
      <c r="E468" s="16" t="s">
        <v>92</v>
      </c>
      <c r="F468" s="16" t="str">
        <f>IF(OR(F467="",D468=""),"", ROUND(PRODUCT(D468,F467)/100,2))</f>
        <v/>
      </c>
      <c r="G468" s="14" t="str">
        <f>IF(D468="", "Nurodykite taikomą PVM dydį", "")</f>
        <v>Nurodykite taikomą PVM dydį</v>
      </c>
    </row>
    <row r="469" spans="1:9" x14ac:dyDescent="0.25">
      <c r="E469" s="16" t="s">
        <v>93</v>
      </c>
      <c r="F469" s="16">
        <f>IF(ISBLANK(F468), "", ROUND(SUM(F467:F468),2))</f>
        <v>0</v>
      </c>
    </row>
    <row r="473" spans="1:9" x14ac:dyDescent="0.25">
      <c r="A473" s="12" t="s">
        <v>574</v>
      </c>
      <c r="B473" s="12" t="s">
        <v>575</v>
      </c>
    </row>
    <row r="475" spans="1:9" x14ac:dyDescent="0.25">
      <c r="A475" s="12" t="s">
        <v>28</v>
      </c>
    </row>
    <row r="476" spans="1:9" ht="150" x14ac:dyDescent="0.25">
      <c r="A476" s="27" t="s">
        <v>29</v>
      </c>
      <c r="B476" s="27" t="s">
        <v>30</v>
      </c>
      <c r="C476" s="27" t="s">
        <v>31</v>
      </c>
      <c r="D476" s="27" t="s">
        <v>32</v>
      </c>
      <c r="E476" s="27" t="s">
        <v>33</v>
      </c>
      <c r="F476" s="27" t="s">
        <v>34</v>
      </c>
      <c r="G476" s="27" t="s">
        <v>35</v>
      </c>
      <c r="H476" s="27" t="s">
        <v>36</v>
      </c>
      <c r="I476" s="27" t="s">
        <v>37</v>
      </c>
    </row>
    <row r="477" spans="1:9" ht="60" x14ac:dyDescent="0.25">
      <c r="A477" s="26" t="s">
        <v>576</v>
      </c>
      <c r="B477" s="26" t="s">
        <v>577</v>
      </c>
      <c r="C477" s="33"/>
      <c r="D477" s="33"/>
      <c r="E477" s="33"/>
      <c r="F477" s="33"/>
      <c r="G477" s="33"/>
      <c r="H477" s="33"/>
      <c r="I477" s="33"/>
    </row>
    <row r="478" spans="1:9" ht="120" x14ac:dyDescent="0.25">
      <c r="A478" s="33" t="s">
        <v>578</v>
      </c>
      <c r="B478" s="33" t="s">
        <v>577</v>
      </c>
      <c r="C478" s="36">
        <v>30</v>
      </c>
      <c r="D478" s="36" t="s">
        <v>365</v>
      </c>
      <c r="E478" s="34">
        <v>3200</v>
      </c>
      <c r="F478" s="33">
        <f>IF(ISBLANK(E478),"", PRODUCT(C478,E478))</f>
        <v>96000</v>
      </c>
      <c r="G478" s="35" t="s">
        <v>1178</v>
      </c>
      <c r="H478" s="33"/>
      <c r="I478" s="33"/>
    </row>
    <row r="479" spans="1:9" ht="30" x14ac:dyDescent="0.25">
      <c r="A479" s="33" t="s">
        <v>579</v>
      </c>
      <c r="B479" s="33" t="s">
        <v>580</v>
      </c>
      <c r="C479" s="33"/>
      <c r="D479" s="33"/>
      <c r="E479" s="33"/>
      <c r="F479" s="33"/>
      <c r="G479" s="33"/>
      <c r="H479" s="35" t="s">
        <v>1096</v>
      </c>
      <c r="I479" s="35" t="s">
        <v>1097</v>
      </c>
    </row>
    <row r="480" spans="1:9" x14ac:dyDescent="0.25">
      <c r="A480" s="33" t="s">
        <v>581</v>
      </c>
      <c r="B480" s="33" t="s">
        <v>582</v>
      </c>
      <c r="C480" s="33"/>
      <c r="D480" s="33"/>
      <c r="E480" s="33"/>
      <c r="F480" s="33"/>
      <c r="G480" s="33"/>
      <c r="H480" s="35" t="s">
        <v>582</v>
      </c>
      <c r="I480" s="35" t="s">
        <v>582</v>
      </c>
    </row>
    <row r="481" spans="1:9" ht="90" x14ac:dyDescent="0.25">
      <c r="A481" s="33" t="s">
        <v>583</v>
      </c>
      <c r="B481" s="33" t="s">
        <v>584</v>
      </c>
      <c r="C481" s="33"/>
      <c r="D481" s="33"/>
      <c r="E481" s="33"/>
      <c r="F481" s="33"/>
      <c r="G481" s="33"/>
      <c r="H481" s="35" t="s">
        <v>584</v>
      </c>
      <c r="I481" s="35" t="s">
        <v>1098</v>
      </c>
    </row>
    <row r="482" spans="1:9" ht="45" x14ac:dyDescent="0.25">
      <c r="A482" s="33" t="s">
        <v>585</v>
      </c>
      <c r="B482" s="33" t="s">
        <v>371</v>
      </c>
      <c r="C482" s="33"/>
      <c r="D482" s="33"/>
      <c r="E482" s="33"/>
      <c r="F482" s="33"/>
      <c r="G482" s="33"/>
      <c r="H482" s="35" t="s">
        <v>371</v>
      </c>
      <c r="I482" s="35" t="s">
        <v>1099</v>
      </c>
    </row>
    <row r="483" spans="1:9" ht="75" x14ac:dyDescent="0.25">
      <c r="A483" s="33" t="s">
        <v>586</v>
      </c>
      <c r="B483" s="33" t="s">
        <v>373</v>
      </c>
      <c r="C483" s="33"/>
      <c r="D483" s="33"/>
      <c r="E483" s="33"/>
      <c r="F483" s="33"/>
      <c r="G483" s="33"/>
      <c r="H483" s="35" t="s">
        <v>373</v>
      </c>
      <c r="I483" s="35" t="s">
        <v>1100</v>
      </c>
    </row>
    <row r="484" spans="1:9" ht="75" x14ac:dyDescent="0.25">
      <c r="A484" s="33" t="s">
        <v>587</v>
      </c>
      <c r="B484" s="33" t="s">
        <v>375</v>
      </c>
      <c r="C484" s="33"/>
      <c r="D484" s="33"/>
      <c r="E484" s="33"/>
      <c r="F484" s="33"/>
      <c r="G484" s="33"/>
      <c r="H484" s="35" t="s">
        <v>375</v>
      </c>
      <c r="I484" s="35" t="s">
        <v>1101</v>
      </c>
    </row>
    <row r="485" spans="1:9" ht="60" x14ac:dyDescent="0.25">
      <c r="A485" s="33" t="s">
        <v>588</v>
      </c>
      <c r="B485" s="33" t="s">
        <v>377</v>
      </c>
      <c r="C485" s="33"/>
      <c r="D485" s="33"/>
      <c r="E485" s="33"/>
      <c r="F485" s="33"/>
      <c r="G485" s="33"/>
      <c r="H485" s="35" t="s">
        <v>377</v>
      </c>
      <c r="I485" s="35" t="s">
        <v>1102</v>
      </c>
    </row>
    <row r="486" spans="1:9" ht="60" x14ac:dyDescent="0.25">
      <c r="A486" s="33" t="s">
        <v>589</v>
      </c>
      <c r="B486" s="33" t="s">
        <v>379</v>
      </c>
      <c r="C486" s="33"/>
      <c r="D486" s="33"/>
      <c r="E486" s="33"/>
      <c r="F486" s="33"/>
      <c r="G486" s="33"/>
      <c r="H486" s="35" t="s">
        <v>379</v>
      </c>
      <c r="I486" s="35" t="s">
        <v>1103</v>
      </c>
    </row>
    <row r="487" spans="1:9" ht="45" x14ac:dyDescent="0.25">
      <c r="A487" s="33" t="s">
        <v>590</v>
      </c>
      <c r="B487" s="33" t="s">
        <v>381</v>
      </c>
      <c r="C487" s="33"/>
      <c r="D487" s="33"/>
      <c r="E487" s="33"/>
      <c r="F487" s="33"/>
      <c r="G487" s="33"/>
      <c r="H487" s="35" t="s">
        <v>381</v>
      </c>
      <c r="I487" s="35" t="s">
        <v>1104</v>
      </c>
    </row>
    <row r="488" spans="1:9" ht="75" x14ac:dyDescent="0.25">
      <c r="A488" s="33" t="s">
        <v>591</v>
      </c>
      <c r="B488" s="33" t="s">
        <v>383</v>
      </c>
      <c r="C488" s="33"/>
      <c r="D488" s="33"/>
      <c r="E488" s="33"/>
      <c r="F488" s="33"/>
      <c r="G488" s="33"/>
      <c r="H488" s="35" t="s">
        <v>383</v>
      </c>
      <c r="I488" s="35" t="s">
        <v>1105</v>
      </c>
    </row>
    <row r="489" spans="1:9" ht="45" x14ac:dyDescent="0.25">
      <c r="A489" s="33" t="s">
        <v>592</v>
      </c>
      <c r="B489" s="33" t="s">
        <v>385</v>
      </c>
      <c r="C489" s="33"/>
      <c r="D489" s="33"/>
      <c r="E489" s="33"/>
      <c r="F489" s="33"/>
      <c r="G489" s="33"/>
      <c r="H489" s="35" t="s">
        <v>385</v>
      </c>
      <c r="I489" s="35" t="s">
        <v>1106</v>
      </c>
    </row>
    <row r="490" spans="1:9" ht="45" x14ac:dyDescent="0.25">
      <c r="A490" s="33" t="s">
        <v>593</v>
      </c>
      <c r="B490" s="33" t="s">
        <v>387</v>
      </c>
      <c r="C490" s="33"/>
      <c r="D490" s="33"/>
      <c r="E490" s="33"/>
      <c r="F490" s="33"/>
      <c r="G490" s="33"/>
      <c r="H490" s="35" t="s">
        <v>387</v>
      </c>
      <c r="I490" s="35" t="s">
        <v>1107</v>
      </c>
    </row>
    <row r="491" spans="1:9" ht="60" x14ac:dyDescent="0.25">
      <c r="A491" s="33" t="s">
        <v>594</v>
      </c>
      <c r="B491" s="33" t="s">
        <v>389</v>
      </c>
      <c r="C491" s="33"/>
      <c r="D491" s="33"/>
      <c r="E491" s="33"/>
      <c r="F491" s="33"/>
      <c r="G491" s="33"/>
      <c r="H491" s="35" t="s">
        <v>389</v>
      </c>
      <c r="I491" s="35" t="s">
        <v>1108</v>
      </c>
    </row>
    <row r="492" spans="1:9" ht="75" x14ac:dyDescent="0.25">
      <c r="A492" s="33" t="s">
        <v>595</v>
      </c>
      <c r="B492" s="33" t="s">
        <v>596</v>
      </c>
      <c r="C492" s="33"/>
      <c r="D492" s="33"/>
      <c r="E492" s="33"/>
      <c r="F492" s="33"/>
      <c r="G492" s="33"/>
      <c r="H492" s="35" t="s">
        <v>596</v>
      </c>
      <c r="I492" s="35" t="s">
        <v>1109</v>
      </c>
    </row>
    <row r="493" spans="1:9" ht="60" x14ac:dyDescent="0.25">
      <c r="A493" s="33" t="s">
        <v>597</v>
      </c>
      <c r="B493" s="33" t="s">
        <v>391</v>
      </c>
      <c r="C493" s="33"/>
      <c r="D493" s="33"/>
      <c r="E493" s="33"/>
      <c r="F493" s="33"/>
      <c r="G493" s="33"/>
      <c r="H493" s="35" t="s">
        <v>391</v>
      </c>
      <c r="I493" s="35" t="s">
        <v>1110</v>
      </c>
    </row>
    <row r="494" spans="1:9" ht="75" x14ac:dyDescent="0.25">
      <c r="A494" s="33" t="s">
        <v>598</v>
      </c>
      <c r="B494" s="33" t="s">
        <v>599</v>
      </c>
      <c r="C494" s="33"/>
      <c r="D494" s="33"/>
      <c r="E494" s="33"/>
      <c r="F494" s="33"/>
      <c r="G494" s="33"/>
      <c r="H494" s="35" t="s">
        <v>599</v>
      </c>
      <c r="I494" s="35" t="s">
        <v>1111</v>
      </c>
    </row>
    <row r="495" spans="1:9" ht="75" x14ac:dyDescent="0.25">
      <c r="A495" s="33" t="s">
        <v>600</v>
      </c>
      <c r="B495" s="33" t="s">
        <v>396</v>
      </c>
      <c r="C495" s="33"/>
      <c r="D495" s="33"/>
      <c r="E495" s="33"/>
      <c r="F495" s="33"/>
      <c r="G495" s="33"/>
      <c r="H495" s="35" t="s">
        <v>396</v>
      </c>
      <c r="I495" s="35" t="s">
        <v>1112</v>
      </c>
    </row>
    <row r="496" spans="1:9" ht="90" x14ac:dyDescent="0.25">
      <c r="A496" s="33" t="s">
        <v>601</v>
      </c>
      <c r="B496" s="33" t="s">
        <v>59</v>
      </c>
      <c r="C496" s="33"/>
      <c r="D496" s="33"/>
      <c r="E496" s="33"/>
      <c r="F496" s="33"/>
      <c r="G496" s="33"/>
      <c r="H496" s="35" t="s">
        <v>59</v>
      </c>
      <c r="I496" s="35" t="s">
        <v>1113</v>
      </c>
    </row>
    <row r="497" spans="1:9" ht="60" x14ac:dyDescent="0.25">
      <c r="A497" s="33" t="s">
        <v>602</v>
      </c>
      <c r="B497" s="33" t="s">
        <v>603</v>
      </c>
      <c r="C497" s="33"/>
      <c r="D497" s="33"/>
      <c r="E497" s="33"/>
      <c r="F497" s="33"/>
      <c r="G497" s="33"/>
      <c r="H497" s="35" t="s">
        <v>603</v>
      </c>
      <c r="I497" s="35" t="s">
        <v>1114</v>
      </c>
    </row>
    <row r="498" spans="1:9" ht="90" x14ac:dyDescent="0.25">
      <c r="A498" s="33" t="s">
        <v>604</v>
      </c>
      <c r="B498" s="33" t="s">
        <v>69</v>
      </c>
      <c r="C498" s="33"/>
      <c r="D498" s="33"/>
      <c r="E498" s="33"/>
      <c r="F498" s="33"/>
      <c r="G498" s="33"/>
      <c r="H498" s="35" t="s">
        <v>69</v>
      </c>
      <c r="I498" s="35" t="s">
        <v>1115</v>
      </c>
    </row>
    <row r="499" spans="1:9" ht="60" x14ac:dyDescent="0.25">
      <c r="A499" s="33" t="s">
        <v>605</v>
      </c>
      <c r="B499" s="33" t="s">
        <v>606</v>
      </c>
      <c r="C499" s="33"/>
      <c r="D499" s="33"/>
      <c r="E499" s="33"/>
      <c r="F499" s="33"/>
      <c r="G499" s="33"/>
      <c r="H499" s="35" t="s">
        <v>606</v>
      </c>
      <c r="I499" s="35" t="s">
        <v>1116</v>
      </c>
    </row>
    <row r="500" spans="1:9" ht="30" x14ac:dyDescent="0.25">
      <c r="A500" s="33" t="s">
        <v>607</v>
      </c>
      <c r="B500" s="33" t="s">
        <v>608</v>
      </c>
      <c r="C500" s="33"/>
      <c r="D500" s="33"/>
      <c r="E500" s="33"/>
      <c r="F500" s="33"/>
      <c r="G500" s="33"/>
      <c r="H500" s="35" t="s">
        <v>608</v>
      </c>
      <c r="I500" s="35" t="s">
        <v>1117</v>
      </c>
    </row>
    <row r="501" spans="1:9" ht="90" x14ac:dyDescent="0.25">
      <c r="A501" s="33" t="s">
        <v>609</v>
      </c>
      <c r="B501" s="33" t="s">
        <v>301</v>
      </c>
      <c r="C501" s="33"/>
      <c r="D501" s="33"/>
      <c r="E501" s="33"/>
      <c r="F501" s="33"/>
      <c r="G501" s="33"/>
      <c r="H501" s="35" t="s">
        <v>301</v>
      </c>
      <c r="I501" s="35" t="s">
        <v>1119</v>
      </c>
    </row>
    <row r="502" spans="1:9" ht="45" x14ac:dyDescent="0.25">
      <c r="A502" s="33" t="s">
        <v>610</v>
      </c>
      <c r="B502" s="33" t="s">
        <v>611</v>
      </c>
      <c r="C502" s="33"/>
      <c r="D502" s="33"/>
      <c r="E502" s="33"/>
      <c r="F502" s="33"/>
      <c r="G502" s="33"/>
      <c r="H502" s="35" t="s">
        <v>611</v>
      </c>
      <c r="I502" s="35" t="s">
        <v>1120</v>
      </c>
    </row>
    <row r="503" spans="1:9" ht="45" x14ac:dyDescent="0.25">
      <c r="A503" s="33" t="s">
        <v>612</v>
      </c>
      <c r="B503" s="33" t="s">
        <v>352</v>
      </c>
      <c r="C503" s="33"/>
      <c r="D503" s="33"/>
      <c r="E503" s="33"/>
      <c r="F503" s="33"/>
      <c r="G503" s="33"/>
      <c r="H503" s="35" t="s">
        <v>352</v>
      </c>
      <c r="I503" s="35" t="s">
        <v>1121</v>
      </c>
    </row>
    <row r="504" spans="1:9" ht="135" x14ac:dyDescent="0.25">
      <c r="A504" s="33" t="s">
        <v>613</v>
      </c>
      <c r="B504" s="33" t="s">
        <v>614</v>
      </c>
      <c r="C504" s="33"/>
      <c r="D504" s="33"/>
      <c r="E504" s="33"/>
      <c r="F504" s="33"/>
      <c r="G504" s="33"/>
      <c r="H504" s="35" t="s">
        <v>614</v>
      </c>
      <c r="I504" s="35" t="s">
        <v>1118</v>
      </c>
    </row>
    <row r="505" spans="1:9" ht="75" x14ac:dyDescent="0.25">
      <c r="A505" s="33" t="s">
        <v>615</v>
      </c>
      <c r="B505" s="33" t="s">
        <v>396</v>
      </c>
      <c r="C505" s="33"/>
      <c r="D505" s="33"/>
      <c r="E505" s="33"/>
      <c r="F505" s="33"/>
      <c r="G505" s="33"/>
      <c r="H505" s="35" t="s">
        <v>396</v>
      </c>
      <c r="I505" s="35" t="s">
        <v>1112</v>
      </c>
    </row>
    <row r="506" spans="1:9" ht="75" x14ac:dyDescent="0.25">
      <c r="A506" s="33" t="s">
        <v>616</v>
      </c>
      <c r="B506" s="33" t="s">
        <v>419</v>
      </c>
      <c r="C506" s="33"/>
      <c r="D506" s="33"/>
      <c r="E506" s="33"/>
      <c r="F506" s="33"/>
      <c r="G506" s="33"/>
      <c r="H506" s="35" t="s">
        <v>419</v>
      </c>
      <c r="I506" s="35" t="s">
        <v>1122</v>
      </c>
    </row>
    <row r="507" spans="1:9" ht="210" x14ac:dyDescent="0.25">
      <c r="A507" s="33" t="s">
        <v>617</v>
      </c>
      <c r="B507" s="33" t="s">
        <v>618</v>
      </c>
      <c r="C507" s="33"/>
      <c r="D507" s="33"/>
      <c r="E507" s="33"/>
      <c r="F507" s="33"/>
      <c r="G507" s="33"/>
      <c r="H507" s="35" t="s">
        <v>1123</v>
      </c>
      <c r="I507" s="35" t="s">
        <v>1160</v>
      </c>
    </row>
    <row r="508" spans="1:9" ht="60" x14ac:dyDescent="0.25">
      <c r="A508" s="33" t="s">
        <v>619</v>
      </c>
      <c r="B508" s="33" t="s">
        <v>89</v>
      </c>
      <c r="C508" s="33"/>
      <c r="D508" s="33"/>
      <c r="E508" s="33"/>
      <c r="F508" s="33"/>
      <c r="G508" s="33"/>
      <c r="H508" s="35" t="s">
        <v>89</v>
      </c>
      <c r="I508" s="35" t="s">
        <v>986</v>
      </c>
    </row>
    <row r="509" spans="1:9" x14ac:dyDescent="0.25">
      <c r="E509" s="16" t="s">
        <v>90</v>
      </c>
      <c r="F509" s="16">
        <f>IF((COUNT(C478:C508)&lt;&gt;COUNT(F478:F508)),"", ROUND(SUM(F478:F508),2))</f>
        <v>96000</v>
      </c>
      <c r="G509" s="14" t="str">
        <f>IF((COUNT(C478:C508)&lt;&gt;COUNT(F478:F508)),"Neužpildytos visų objektų kainos", "")</f>
        <v/>
      </c>
    </row>
    <row r="510" spans="1:9" x14ac:dyDescent="0.25">
      <c r="C510" s="16" t="s">
        <v>91</v>
      </c>
      <c r="D510" s="19">
        <v>5</v>
      </c>
      <c r="E510" s="16" t="s">
        <v>92</v>
      </c>
      <c r="F510" s="16">
        <f>IF(OR(F509="",D510=""),"", ROUND(PRODUCT(D510,F509)/100,2))</f>
        <v>4800</v>
      </c>
      <c r="G510" s="14" t="str">
        <f>IF(D510="", "Nurodykite taikomą PVM dydį", "")</f>
        <v/>
      </c>
    </row>
    <row r="511" spans="1:9" x14ac:dyDescent="0.25">
      <c r="E511" s="16" t="s">
        <v>93</v>
      </c>
      <c r="F511" s="16">
        <f>IF(ISBLANK(F510), "", ROUND(SUM(F509:F510),2))</f>
        <v>100800</v>
      </c>
    </row>
    <row r="515" spans="1:9" x14ac:dyDescent="0.25">
      <c r="A515" s="12" t="s">
        <v>620</v>
      </c>
      <c r="B515" s="12" t="s">
        <v>621</v>
      </c>
    </row>
    <row r="517" spans="1:9" x14ac:dyDescent="0.25">
      <c r="A517" s="12" t="s">
        <v>28</v>
      </c>
    </row>
    <row r="518" spans="1:9" ht="150" x14ac:dyDescent="0.25">
      <c r="A518" s="27" t="s">
        <v>29</v>
      </c>
      <c r="B518" s="27" t="s">
        <v>30</v>
      </c>
      <c r="C518" s="27" t="s">
        <v>31</v>
      </c>
      <c r="D518" s="27" t="s">
        <v>32</v>
      </c>
      <c r="E518" s="27" t="s">
        <v>33</v>
      </c>
      <c r="F518" s="27" t="s">
        <v>34</v>
      </c>
      <c r="G518" s="27" t="s">
        <v>35</v>
      </c>
      <c r="H518" s="27" t="s">
        <v>36</v>
      </c>
      <c r="I518" s="27" t="s">
        <v>37</v>
      </c>
    </row>
    <row r="519" spans="1:9" x14ac:dyDescent="0.25">
      <c r="A519" s="26" t="s">
        <v>622</v>
      </c>
      <c r="B519" s="26" t="s">
        <v>623</v>
      </c>
      <c r="C519" s="33"/>
      <c r="D519" s="33"/>
      <c r="E519" s="33"/>
      <c r="F519" s="33"/>
      <c r="G519" s="33"/>
      <c r="H519" s="33"/>
      <c r="I519" s="33"/>
    </row>
    <row r="520" spans="1:9" ht="45" x14ac:dyDescent="0.25">
      <c r="A520" s="33" t="s">
        <v>624</v>
      </c>
      <c r="B520" s="33" t="s">
        <v>623</v>
      </c>
      <c r="C520" s="36">
        <v>150</v>
      </c>
      <c r="D520" s="36" t="s">
        <v>365</v>
      </c>
      <c r="E520" s="34">
        <v>430</v>
      </c>
      <c r="F520" s="33">
        <f>IF(ISBLANK(E520),"", PRODUCT(C520,E520))</f>
        <v>64500</v>
      </c>
      <c r="G520" s="35" t="s">
        <v>1179</v>
      </c>
      <c r="H520" s="33"/>
      <c r="I520" s="33"/>
    </row>
    <row r="521" spans="1:9" ht="60" x14ac:dyDescent="0.25">
      <c r="A521" s="33" t="s">
        <v>625</v>
      </c>
      <c r="B521" s="33" t="s">
        <v>626</v>
      </c>
      <c r="C521" s="33"/>
      <c r="D521" s="33"/>
      <c r="E521" s="33"/>
      <c r="F521" s="33"/>
      <c r="G521" s="33"/>
      <c r="H521" s="35" t="s">
        <v>626</v>
      </c>
      <c r="I521" s="35" t="s">
        <v>1124</v>
      </c>
    </row>
    <row r="522" spans="1:9" ht="105" x14ac:dyDescent="0.25">
      <c r="A522" s="33" t="s">
        <v>627</v>
      </c>
      <c r="B522" s="33" t="s">
        <v>628</v>
      </c>
      <c r="C522" s="33"/>
      <c r="D522" s="33"/>
      <c r="E522" s="33"/>
      <c r="F522" s="33"/>
      <c r="G522" s="33"/>
      <c r="H522" s="35" t="s">
        <v>628</v>
      </c>
      <c r="I522" s="35" t="s">
        <v>1125</v>
      </c>
    </row>
    <row r="523" spans="1:9" ht="45" x14ac:dyDescent="0.25">
      <c r="A523" s="33" t="s">
        <v>629</v>
      </c>
      <c r="B523" s="33" t="s">
        <v>630</v>
      </c>
      <c r="C523" s="33"/>
      <c r="D523" s="33"/>
      <c r="E523" s="33"/>
      <c r="F523" s="33"/>
      <c r="G523" s="33"/>
      <c r="H523" s="35" t="s">
        <v>630</v>
      </c>
      <c r="I523" s="35" t="s">
        <v>1126</v>
      </c>
    </row>
    <row r="524" spans="1:9" ht="60" x14ac:dyDescent="0.25">
      <c r="A524" s="33" t="s">
        <v>631</v>
      </c>
      <c r="B524" s="33" t="s">
        <v>89</v>
      </c>
      <c r="C524" s="33"/>
      <c r="D524" s="33"/>
      <c r="E524" s="33"/>
      <c r="F524" s="33"/>
      <c r="G524" s="33"/>
      <c r="H524" s="35" t="s">
        <v>89</v>
      </c>
      <c r="I524" s="35" t="s">
        <v>986</v>
      </c>
    </row>
    <row r="525" spans="1:9" x14ac:dyDescent="0.25">
      <c r="E525" s="16" t="s">
        <v>90</v>
      </c>
      <c r="F525" s="16">
        <f>IF((COUNT(C520:C524)&lt;&gt;COUNT(F520:F524)),"", ROUND(SUM(F520:F524),2))</f>
        <v>64500</v>
      </c>
      <c r="G525" s="14" t="str">
        <f>IF((COUNT(C520:C524)&lt;&gt;COUNT(F520:F524)),"Neužpildytos visų objektų kainos", "")</f>
        <v/>
      </c>
    </row>
    <row r="526" spans="1:9" x14ac:dyDescent="0.25">
      <c r="C526" s="16" t="s">
        <v>91</v>
      </c>
      <c r="D526" s="19">
        <v>5</v>
      </c>
      <c r="E526" s="16" t="s">
        <v>92</v>
      </c>
      <c r="F526" s="16">
        <f>IF(OR(F525="",D526=""),"", ROUND(PRODUCT(D526,F525)/100,2))</f>
        <v>3225</v>
      </c>
      <c r="G526" s="14" t="str">
        <f>IF(D526="", "Nurodykite taikomą PVM dydį", "")</f>
        <v/>
      </c>
    </row>
    <row r="527" spans="1:9" x14ac:dyDescent="0.25">
      <c r="E527" s="16" t="s">
        <v>93</v>
      </c>
      <c r="F527" s="16">
        <f>IF(ISBLANK(F526), "", ROUND(SUM(F525:F526),2))</f>
        <v>67725</v>
      </c>
    </row>
    <row r="531" spans="1:9" x14ac:dyDescent="0.25">
      <c r="A531" s="12" t="s">
        <v>632</v>
      </c>
      <c r="B531" s="12" t="s">
        <v>633</v>
      </c>
    </row>
    <row r="533" spans="1:9" x14ac:dyDescent="0.25">
      <c r="A533" s="12" t="s">
        <v>28</v>
      </c>
    </row>
    <row r="534" spans="1:9" ht="150" x14ac:dyDescent="0.25">
      <c r="A534" s="27" t="s">
        <v>29</v>
      </c>
      <c r="B534" s="27" t="s">
        <v>30</v>
      </c>
      <c r="C534" s="27" t="s">
        <v>31</v>
      </c>
      <c r="D534" s="27" t="s">
        <v>32</v>
      </c>
      <c r="E534" s="27" t="s">
        <v>33</v>
      </c>
      <c r="F534" s="27" t="s">
        <v>34</v>
      </c>
      <c r="G534" s="27" t="s">
        <v>35</v>
      </c>
      <c r="H534" s="27" t="s">
        <v>36</v>
      </c>
      <c r="I534" s="27" t="s">
        <v>37</v>
      </c>
    </row>
    <row r="535" spans="1:9" x14ac:dyDescent="0.25">
      <c r="A535" s="26" t="s">
        <v>634</v>
      </c>
      <c r="B535" s="26" t="s">
        <v>635</v>
      </c>
      <c r="C535" s="33"/>
      <c r="D535" s="33"/>
      <c r="E535" s="33"/>
      <c r="F535" s="33"/>
      <c r="G535" s="33"/>
      <c r="H535" s="33"/>
      <c r="I535" s="33"/>
    </row>
    <row r="536" spans="1:9" ht="45" x14ac:dyDescent="0.25">
      <c r="A536" s="33" t="s">
        <v>636</v>
      </c>
      <c r="B536" s="33" t="s">
        <v>635</v>
      </c>
      <c r="C536" s="36">
        <v>60</v>
      </c>
      <c r="D536" s="36" t="s">
        <v>41</v>
      </c>
      <c r="E536" s="34">
        <v>600</v>
      </c>
      <c r="F536" s="33">
        <f>IF(ISBLANK(E536),"", PRODUCT(C536,E536))</f>
        <v>36000</v>
      </c>
      <c r="G536" s="35" t="s">
        <v>1180</v>
      </c>
      <c r="H536" s="33"/>
      <c r="I536" s="33"/>
    </row>
    <row r="537" spans="1:9" ht="150" x14ac:dyDescent="0.25">
      <c r="A537" s="33" t="s">
        <v>637</v>
      </c>
      <c r="B537" s="33" t="s">
        <v>638</v>
      </c>
      <c r="C537" s="33"/>
      <c r="D537" s="33"/>
      <c r="E537" s="33"/>
      <c r="F537" s="33"/>
      <c r="G537" s="33"/>
      <c r="H537" s="35" t="s">
        <v>638</v>
      </c>
      <c r="I537" s="35" t="s">
        <v>1127</v>
      </c>
    </row>
    <row r="538" spans="1:9" ht="60" x14ac:dyDescent="0.25">
      <c r="A538" s="33" t="s">
        <v>639</v>
      </c>
      <c r="B538" s="33" t="s">
        <v>89</v>
      </c>
      <c r="C538" s="33"/>
      <c r="D538" s="33"/>
      <c r="E538" s="33"/>
      <c r="F538" s="33"/>
      <c r="G538" s="33"/>
      <c r="H538" s="35" t="s">
        <v>89</v>
      </c>
      <c r="I538" s="35" t="s">
        <v>986</v>
      </c>
    </row>
    <row r="539" spans="1:9" x14ac:dyDescent="0.25">
      <c r="E539" s="16" t="s">
        <v>90</v>
      </c>
      <c r="F539" s="16">
        <f>IF((COUNT(C536:C538)&lt;&gt;COUNT(F536:F538)),"", ROUND(SUM(F536:F538),2))</f>
        <v>36000</v>
      </c>
      <c r="G539" s="14" t="str">
        <f>IF((COUNT(C536:C538)&lt;&gt;COUNT(F536:F538)),"Neužpildytos visų objektų kainos", "")</f>
        <v/>
      </c>
    </row>
    <row r="540" spans="1:9" x14ac:dyDescent="0.25">
      <c r="C540" s="16" t="s">
        <v>91</v>
      </c>
      <c r="D540" s="19">
        <v>5</v>
      </c>
      <c r="E540" s="16" t="s">
        <v>92</v>
      </c>
      <c r="F540" s="16">
        <f>IF(OR(F539="",D540=""),"", ROUND(PRODUCT(D540,F539)/100,2))</f>
        <v>1800</v>
      </c>
      <c r="G540" s="14" t="str">
        <f>IF(D540="", "Nurodykite taikomą PVM dydį", "")</f>
        <v/>
      </c>
    </row>
    <row r="541" spans="1:9" x14ac:dyDescent="0.25">
      <c r="E541" s="16" t="s">
        <v>93</v>
      </c>
      <c r="F541" s="16">
        <f>IF(ISBLANK(F540), "", ROUND(SUM(F539:F540),2))</f>
        <v>37800</v>
      </c>
    </row>
    <row r="545" spans="1:9" x14ac:dyDescent="0.25">
      <c r="A545" s="12" t="s">
        <v>640</v>
      </c>
      <c r="B545" s="12" t="s">
        <v>641</v>
      </c>
    </row>
    <row r="547" spans="1:9" x14ac:dyDescent="0.25">
      <c r="A547" s="12" t="s">
        <v>28</v>
      </c>
    </row>
    <row r="548" spans="1:9" ht="150" x14ac:dyDescent="0.25">
      <c r="A548" s="27" t="s">
        <v>29</v>
      </c>
      <c r="B548" s="27" t="s">
        <v>30</v>
      </c>
      <c r="C548" s="27" t="s">
        <v>31</v>
      </c>
      <c r="D548" s="27" t="s">
        <v>32</v>
      </c>
      <c r="E548" s="27" t="s">
        <v>33</v>
      </c>
      <c r="F548" s="27" t="s">
        <v>34</v>
      </c>
      <c r="G548" s="27" t="s">
        <v>35</v>
      </c>
      <c r="H548" s="27" t="s">
        <v>36</v>
      </c>
      <c r="I548" s="27" t="s">
        <v>37</v>
      </c>
    </row>
    <row r="549" spans="1:9" ht="30" x14ac:dyDescent="0.25">
      <c r="A549" s="26" t="s">
        <v>642</v>
      </c>
      <c r="B549" s="26" t="s">
        <v>643</v>
      </c>
      <c r="C549" s="33"/>
      <c r="D549" s="33"/>
      <c r="E549" s="33"/>
      <c r="F549" s="33"/>
      <c r="G549" s="33"/>
      <c r="H549" s="33"/>
      <c r="I549" s="33"/>
    </row>
    <row r="550" spans="1:9" ht="90" x14ac:dyDescent="0.25">
      <c r="A550" s="33" t="s">
        <v>644</v>
      </c>
      <c r="B550" s="33" t="s">
        <v>643</v>
      </c>
      <c r="C550" s="36">
        <v>150</v>
      </c>
      <c r="D550" s="36" t="s">
        <v>41</v>
      </c>
      <c r="E550" s="34">
        <v>136</v>
      </c>
      <c r="F550" s="33">
        <f>IF(ISBLANK(E550),"", PRODUCT(C550,E550))</f>
        <v>20400</v>
      </c>
      <c r="G550" s="35" t="s">
        <v>1181</v>
      </c>
      <c r="H550" s="33"/>
      <c r="I550" s="33"/>
    </row>
    <row r="551" spans="1:9" ht="105" x14ac:dyDescent="0.25">
      <c r="A551" s="33" t="s">
        <v>645</v>
      </c>
      <c r="B551" s="33" t="s">
        <v>646</v>
      </c>
      <c r="C551" s="33"/>
      <c r="D551" s="33"/>
      <c r="E551" s="33"/>
      <c r="F551" s="33"/>
      <c r="G551" s="33"/>
      <c r="H551" s="35" t="s">
        <v>646</v>
      </c>
      <c r="I551" s="35" t="s">
        <v>1129</v>
      </c>
    </row>
    <row r="552" spans="1:9" ht="45" x14ac:dyDescent="0.25">
      <c r="A552" s="33" t="s">
        <v>647</v>
      </c>
      <c r="B552" s="33" t="s">
        <v>648</v>
      </c>
      <c r="C552" s="33"/>
      <c r="D552" s="33"/>
      <c r="E552" s="33"/>
      <c r="F552" s="33"/>
      <c r="G552" s="33"/>
      <c r="H552" s="35" t="s">
        <v>648</v>
      </c>
      <c r="I552" s="35" t="s">
        <v>1130</v>
      </c>
    </row>
    <row r="553" spans="1:9" ht="60" x14ac:dyDescent="0.25">
      <c r="A553" s="33" t="s">
        <v>649</v>
      </c>
      <c r="B553" s="33" t="s">
        <v>89</v>
      </c>
      <c r="C553" s="33"/>
      <c r="D553" s="33"/>
      <c r="E553" s="33"/>
      <c r="F553" s="33"/>
      <c r="G553" s="33"/>
      <c r="H553" s="35" t="s">
        <v>89</v>
      </c>
      <c r="I553" s="35" t="s">
        <v>1128</v>
      </c>
    </row>
    <row r="554" spans="1:9" x14ac:dyDescent="0.25">
      <c r="E554" s="16" t="s">
        <v>90</v>
      </c>
      <c r="F554" s="16">
        <f>IF((COUNT(C550:C553)&lt;&gt;COUNT(F550:F553)),"", ROUND(SUM(F550:F553),2))</f>
        <v>20400</v>
      </c>
      <c r="G554" s="14" t="str">
        <f>IF((COUNT(C550:C553)&lt;&gt;COUNT(F550:F553)),"Neužpildytos visų objektų kainos", "")</f>
        <v/>
      </c>
    </row>
    <row r="555" spans="1:9" x14ac:dyDescent="0.25">
      <c r="C555" s="16" t="s">
        <v>91</v>
      </c>
      <c r="D555" s="19">
        <v>5</v>
      </c>
      <c r="E555" s="16" t="s">
        <v>92</v>
      </c>
      <c r="F555" s="16">
        <f>IF(OR(F554="",D555=""),"", ROUND(PRODUCT(D555,F554)/100,2))</f>
        <v>1020</v>
      </c>
      <c r="G555" s="14" t="str">
        <f>IF(D555="", "Nurodykite taikomą PVM dydį", "")</f>
        <v/>
      </c>
    </row>
    <row r="556" spans="1:9" x14ac:dyDescent="0.25">
      <c r="E556" s="16" t="s">
        <v>93</v>
      </c>
      <c r="F556" s="16">
        <f>IF(ISBLANK(F555), "", ROUND(SUM(F554:F555),2))</f>
        <v>21420</v>
      </c>
    </row>
    <row r="560" spans="1:9" x14ac:dyDescent="0.25">
      <c r="A560" s="12" t="s">
        <v>650</v>
      </c>
      <c r="B560" s="12" t="s">
        <v>651</v>
      </c>
    </row>
    <row r="562" spans="1:9" x14ac:dyDescent="0.25">
      <c r="A562" s="12" t="s">
        <v>28</v>
      </c>
    </row>
    <row r="563" spans="1:9" ht="150" x14ac:dyDescent="0.25">
      <c r="A563" s="27" t="s">
        <v>29</v>
      </c>
      <c r="B563" s="27" t="s">
        <v>30</v>
      </c>
      <c r="C563" s="27" t="s">
        <v>31</v>
      </c>
      <c r="D563" s="27" t="s">
        <v>32</v>
      </c>
      <c r="E563" s="27" t="s">
        <v>33</v>
      </c>
      <c r="F563" s="27" t="s">
        <v>34</v>
      </c>
      <c r="G563" s="27" t="s">
        <v>35</v>
      </c>
      <c r="H563" s="27" t="s">
        <v>36</v>
      </c>
      <c r="I563" s="27" t="s">
        <v>37</v>
      </c>
    </row>
    <row r="564" spans="1:9" ht="30" x14ac:dyDescent="0.25">
      <c r="A564" s="26" t="s">
        <v>652</v>
      </c>
      <c r="B564" s="26" t="s">
        <v>653</v>
      </c>
      <c r="C564" s="33"/>
      <c r="D564" s="33"/>
      <c r="E564" s="33"/>
      <c r="F564" s="33"/>
      <c r="G564" s="33"/>
      <c r="H564" s="33"/>
      <c r="I564" s="33"/>
    </row>
    <row r="565" spans="1:9" ht="30" x14ac:dyDescent="0.25">
      <c r="A565" s="33" t="s">
        <v>654</v>
      </c>
      <c r="B565" s="33" t="s">
        <v>653</v>
      </c>
      <c r="C565" s="36">
        <v>120</v>
      </c>
      <c r="D565" s="36" t="s">
        <v>41</v>
      </c>
      <c r="E565" s="34"/>
      <c r="F565" s="33" t="str">
        <f>IF(ISBLANK(E565),"", PRODUCT(C565,E565))</f>
        <v/>
      </c>
      <c r="G565" s="35"/>
      <c r="H565" s="33"/>
      <c r="I565" s="33"/>
    </row>
    <row r="566" spans="1:9" ht="75" x14ac:dyDescent="0.25">
      <c r="A566" s="33" t="s">
        <v>655</v>
      </c>
      <c r="B566" s="33" t="s">
        <v>656</v>
      </c>
      <c r="C566" s="33"/>
      <c r="D566" s="33"/>
      <c r="E566" s="33"/>
      <c r="F566" s="33"/>
      <c r="G566" s="33"/>
      <c r="H566" s="35"/>
      <c r="I566" s="35"/>
    </row>
    <row r="567" spans="1:9" ht="30" x14ac:dyDescent="0.25">
      <c r="A567" s="33" t="s">
        <v>657</v>
      </c>
      <c r="B567" s="33" t="s">
        <v>89</v>
      </c>
      <c r="C567" s="33"/>
      <c r="D567" s="33"/>
      <c r="E567" s="33"/>
      <c r="F567" s="33"/>
      <c r="G567" s="33"/>
      <c r="H567" s="35"/>
      <c r="I567" s="35"/>
    </row>
    <row r="568" spans="1:9" x14ac:dyDescent="0.25">
      <c r="E568" s="16" t="s">
        <v>90</v>
      </c>
      <c r="F568" s="16" t="str">
        <f>IF((COUNT(C565:C567)&lt;&gt;COUNT(F565:F567)),"", ROUND(SUM(F565:F567),2))</f>
        <v/>
      </c>
      <c r="G568" s="14" t="str">
        <f>IF((COUNT(C565:C567)&lt;&gt;COUNT(F565:F567)),"Neužpildytos visų objektų kainos", "")</f>
        <v>Neužpildytos visų objektų kainos</v>
      </c>
    </row>
    <row r="569" spans="1:9" x14ac:dyDescent="0.25">
      <c r="C569" s="16" t="s">
        <v>91</v>
      </c>
      <c r="D569" s="19"/>
      <c r="E569" s="16" t="s">
        <v>92</v>
      </c>
      <c r="F569" s="16" t="str">
        <f>IF(OR(F568="",D569=""),"", ROUND(PRODUCT(D569,F568)/100,2))</f>
        <v/>
      </c>
      <c r="G569" s="14" t="str">
        <f>IF(D569="", "Nurodykite taikomą PVM dydį", "")</f>
        <v>Nurodykite taikomą PVM dydį</v>
      </c>
    </row>
    <row r="570" spans="1:9" x14ac:dyDescent="0.25">
      <c r="E570" s="16" t="s">
        <v>93</v>
      </c>
      <c r="F570" s="16">
        <f>IF(ISBLANK(F569), "", ROUND(SUM(F568:F569),2))</f>
        <v>0</v>
      </c>
    </row>
    <row r="574" spans="1:9" x14ac:dyDescent="0.25">
      <c r="A574" s="12" t="s">
        <v>658</v>
      </c>
      <c r="B574" s="12" t="s">
        <v>659</v>
      </c>
    </row>
    <row r="576" spans="1:9" x14ac:dyDescent="0.25">
      <c r="A576" s="12" t="s">
        <v>28</v>
      </c>
    </row>
    <row r="577" spans="1:9" ht="150" x14ac:dyDescent="0.25">
      <c r="A577" s="27" t="s">
        <v>29</v>
      </c>
      <c r="B577" s="27" t="s">
        <v>30</v>
      </c>
      <c r="C577" s="27" t="s">
        <v>31</v>
      </c>
      <c r="D577" s="27" t="s">
        <v>32</v>
      </c>
      <c r="E577" s="27" t="s">
        <v>33</v>
      </c>
      <c r="F577" s="27" t="s">
        <v>34</v>
      </c>
      <c r="G577" s="27" t="s">
        <v>35</v>
      </c>
      <c r="H577" s="27" t="s">
        <v>36</v>
      </c>
      <c r="I577" s="27" t="s">
        <v>37</v>
      </c>
    </row>
    <row r="578" spans="1:9" ht="30" x14ac:dyDescent="0.25">
      <c r="A578" s="26" t="s">
        <v>660</v>
      </c>
      <c r="B578" s="26" t="s">
        <v>661</v>
      </c>
      <c r="C578" s="33"/>
      <c r="D578" s="33"/>
      <c r="E578" s="33"/>
      <c r="F578" s="33"/>
      <c r="G578" s="33"/>
      <c r="H578" s="33"/>
      <c r="I578" s="33"/>
    </row>
    <row r="579" spans="1:9" ht="45" x14ac:dyDescent="0.25">
      <c r="A579" s="33" t="s">
        <v>662</v>
      </c>
      <c r="B579" s="33" t="s">
        <v>661</v>
      </c>
      <c r="C579" s="36">
        <v>420</v>
      </c>
      <c r="D579" s="36" t="s">
        <v>41</v>
      </c>
      <c r="E579" s="34">
        <v>250</v>
      </c>
      <c r="F579" s="33">
        <f>IF(ISBLANK(E579),"", PRODUCT(C579,E579))</f>
        <v>105000</v>
      </c>
      <c r="G579" s="35" t="s">
        <v>1182</v>
      </c>
      <c r="H579" s="33"/>
      <c r="I579" s="33"/>
    </row>
    <row r="580" spans="1:9" ht="120" x14ac:dyDescent="0.25">
      <c r="A580" s="33" t="s">
        <v>663</v>
      </c>
      <c r="B580" s="33" t="s">
        <v>664</v>
      </c>
      <c r="C580" s="33"/>
      <c r="D580" s="33"/>
      <c r="E580" s="33"/>
      <c r="F580" s="33"/>
      <c r="G580" s="33"/>
      <c r="H580" s="35" t="s">
        <v>664</v>
      </c>
      <c r="I580" s="35" t="s">
        <v>1131</v>
      </c>
    </row>
    <row r="581" spans="1:9" ht="60" x14ac:dyDescent="0.25">
      <c r="A581" s="33" t="s">
        <v>665</v>
      </c>
      <c r="B581" s="33" t="s">
        <v>89</v>
      </c>
      <c r="C581" s="33"/>
      <c r="D581" s="33"/>
      <c r="E581" s="33"/>
      <c r="F581" s="33"/>
      <c r="G581" s="33"/>
      <c r="H581" s="35" t="s">
        <v>89</v>
      </c>
      <c r="I581" s="35" t="s">
        <v>1128</v>
      </c>
    </row>
    <row r="582" spans="1:9" x14ac:dyDescent="0.25">
      <c r="E582" s="16" t="s">
        <v>90</v>
      </c>
      <c r="F582" s="16">
        <f>IF((COUNT(C579:C581)&lt;&gt;COUNT(F579:F581)),"", ROUND(SUM(F579:F581),2))</f>
        <v>105000</v>
      </c>
      <c r="G582" s="14" t="str">
        <f>IF((COUNT(C579:C581)&lt;&gt;COUNT(F579:F581)),"Neužpildytos visų objektų kainos", "")</f>
        <v/>
      </c>
    </row>
    <row r="583" spans="1:9" x14ac:dyDescent="0.25">
      <c r="C583" s="16" t="s">
        <v>91</v>
      </c>
      <c r="D583" s="19">
        <v>5</v>
      </c>
      <c r="E583" s="16" t="s">
        <v>92</v>
      </c>
      <c r="F583" s="16">
        <f>IF(OR(F582="",D583=""),"", ROUND(PRODUCT(D583,F582)/100,2))</f>
        <v>5250</v>
      </c>
      <c r="G583" s="14" t="str">
        <f>IF(D583="", "Nurodykite taikomą PVM dydį", "")</f>
        <v/>
      </c>
    </row>
    <row r="584" spans="1:9" x14ac:dyDescent="0.25">
      <c r="E584" s="16" t="s">
        <v>93</v>
      </c>
      <c r="F584" s="16">
        <f>IF(ISBLANK(F583), "", ROUND(SUM(F582:F583),2))</f>
        <v>110250</v>
      </c>
    </row>
    <row r="588" spans="1:9" x14ac:dyDescent="0.25">
      <c r="A588" s="12" t="s">
        <v>666</v>
      </c>
      <c r="B588" s="12" t="s">
        <v>667</v>
      </c>
    </row>
    <row r="590" spans="1:9" x14ac:dyDescent="0.25">
      <c r="A590" s="12" t="s">
        <v>28</v>
      </c>
    </row>
    <row r="591" spans="1:9" ht="150" x14ac:dyDescent="0.25">
      <c r="A591" s="27" t="s">
        <v>29</v>
      </c>
      <c r="B591" s="27" t="s">
        <v>30</v>
      </c>
      <c r="C591" s="27" t="s">
        <v>31</v>
      </c>
      <c r="D591" s="27" t="s">
        <v>32</v>
      </c>
      <c r="E591" s="27" t="s">
        <v>33</v>
      </c>
      <c r="F591" s="27" t="s">
        <v>34</v>
      </c>
      <c r="G591" s="27" t="s">
        <v>35</v>
      </c>
      <c r="H591" s="27" t="s">
        <v>36</v>
      </c>
      <c r="I591" s="27" t="s">
        <v>37</v>
      </c>
    </row>
    <row r="592" spans="1:9" x14ac:dyDescent="0.25">
      <c r="A592" s="26" t="s">
        <v>668</v>
      </c>
      <c r="B592" s="26" t="s">
        <v>669</v>
      </c>
      <c r="C592" s="33"/>
      <c r="D592" s="33"/>
      <c r="E592" s="33"/>
      <c r="F592" s="33"/>
      <c r="G592" s="33"/>
      <c r="H592" s="33"/>
      <c r="I592" s="33"/>
    </row>
    <row r="593" spans="1:9" x14ac:dyDescent="0.25">
      <c r="A593" s="33" t="s">
        <v>670</v>
      </c>
      <c r="B593" s="33" t="s">
        <v>669</v>
      </c>
      <c r="C593" s="36">
        <v>450</v>
      </c>
      <c r="D593" s="36" t="s">
        <v>41</v>
      </c>
      <c r="E593" s="34"/>
      <c r="F593" s="33" t="str">
        <f>IF(ISBLANK(E593),"", PRODUCT(C593,E593))</f>
        <v/>
      </c>
      <c r="G593" s="35"/>
      <c r="H593" s="33"/>
      <c r="I593" s="33"/>
    </row>
    <row r="594" spans="1:9" ht="60" x14ac:dyDescent="0.25">
      <c r="A594" s="33" t="s">
        <v>671</v>
      </c>
      <c r="B594" s="33" t="s">
        <v>672</v>
      </c>
      <c r="C594" s="33"/>
      <c r="D594" s="33"/>
      <c r="E594" s="33"/>
      <c r="F594" s="33"/>
      <c r="G594" s="33"/>
      <c r="H594" s="35"/>
      <c r="I594" s="35"/>
    </row>
    <row r="595" spans="1:9" ht="30" x14ac:dyDescent="0.25">
      <c r="A595" s="33" t="s">
        <v>673</v>
      </c>
      <c r="B595" s="33" t="s">
        <v>89</v>
      </c>
      <c r="C595" s="33"/>
      <c r="D595" s="33"/>
      <c r="E595" s="33"/>
      <c r="F595" s="33"/>
      <c r="G595" s="33"/>
      <c r="H595" s="35"/>
      <c r="I595" s="35"/>
    </row>
    <row r="596" spans="1:9" x14ac:dyDescent="0.25">
      <c r="E596" s="16" t="s">
        <v>90</v>
      </c>
      <c r="F596" s="16" t="str">
        <f>IF((COUNT(C593:C595)&lt;&gt;COUNT(F593:F595)),"", ROUND(SUM(F593:F595),2))</f>
        <v/>
      </c>
      <c r="G596" s="14" t="str">
        <f>IF((COUNT(C593:C595)&lt;&gt;COUNT(F593:F595)),"Neužpildytos visų objektų kainos", "")</f>
        <v>Neužpildytos visų objektų kainos</v>
      </c>
    </row>
    <row r="597" spans="1:9" x14ac:dyDescent="0.25">
      <c r="C597" s="16" t="s">
        <v>91</v>
      </c>
      <c r="D597" s="19"/>
      <c r="E597" s="16" t="s">
        <v>92</v>
      </c>
      <c r="F597" s="16" t="str">
        <f>IF(OR(F596="",D597=""),"", ROUND(PRODUCT(D597,F596)/100,2))</f>
        <v/>
      </c>
      <c r="G597" s="14" t="str">
        <f>IF(D597="", "Nurodykite taikomą PVM dydį", "")</f>
        <v>Nurodykite taikomą PVM dydį</v>
      </c>
    </row>
    <row r="598" spans="1:9" x14ac:dyDescent="0.25">
      <c r="E598" s="16" t="s">
        <v>93</v>
      </c>
      <c r="F598" s="16">
        <f>IF(ISBLANK(F597), "", ROUND(SUM(F596:F597),2))</f>
        <v>0</v>
      </c>
    </row>
    <row r="602" spans="1:9" x14ac:dyDescent="0.25">
      <c r="A602" s="12" t="s">
        <v>674</v>
      </c>
      <c r="B602" s="12" t="s">
        <v>675</v>
      </c>
    </row>
    <row r="604" spans="1:9" x14ac:dyDescent="0.25">
      <c r="A604" s="12" t="s">
        <v>28</v>
      </c>
    </row>
    <row r="605" spans="1:9" ht="150" x14ac:dyDescent="0.25">
      <c r="A605" s="27" t="s">
        <v>29</v>
      </c>
      <c r="B605" s="27" t="s">
        <v>30</v>
      </c>
      <c r="C605" s="27" t="s">
        <v>31</v>
      </c>
      <c r="D605" s="27" t="s">
        <v>32</v>
      </c>
      <c r="E605" s="27" t="s">
        <v>33</v>
      </c>
      <c r="F605" s="27" t="s">
        <v>34</v>
      </c>
      <c r="G605" s="27" t="s">
        <v>35</v>
      </c>
      <c r="H605" s="27" t="s">
        <v>36</v>
      </c>
      <c r="I605" s="27" t="s">
        <v>37</v>
      </c>
    </row>
    <row r="606" spans="1:9" x14ac:dyDescent="0.25">
      <c r="A606" s="26" t="s">
        <v>676</v>
      </c>
      <c r="B606" s="26" t="s">
        <v>677</v>
      </c>
      <c r="C606" s="33"/>
      <c r="D606" s="33"/>
      <c r="E606" s="33"/>
      <c r="F606" s="33"/>
      <c r="G606" s="33"/>
      <c r="H606" s="33"/>
      <c r="I606" s="33"/>
    </row>
    <row r="607" spans="1:9" x14ac:dyDescent="0.25">
      <c r="A607" s="33" t="s">
        <v>678</v>
      </c>
      <c r="B607" s="33" t="s">
        <v>677</v>
      </c>
      <c r="C607" s="36">
        <v>600</v>
      </c>
      <c r="D607" s="36" t="s">
        <v>41</v>
      </c>
      <c r="E607" s="34"/>
      <c r="F607" s="33" t="str">
        <f>IF(ISBLANK(E607),"", PRODUCT(C607,E607))</f>
        <v/>
      </c>
      <c r="G607" s="35"/>
      <c r="H607" s="33"/>
      <c r="I607" s="33"/>
    </row>
    <row r="608" spans="1:9" ht="75" x14ac:dyDescent="0.25">
      <c r="A608" s="33" t="s">
        <v>679</v>
      </c>
      <c r="B608" s="33" t="s">
        <v>680</v>
      </c>
      <c r="C608" s="33"/>
      <c r="D608" s="33"/>
      <c r="E608" s="33"/>
      <c r="F608" s="33"/>
      <c r="G608" s="33"/>
      <c r="H608" s="35"/>
      <c r="I608" s="35"/>
    </row>
    <row r="609" spans="1:9" ht="30" x14ac:dyDescent="0.25">
      <c r="A609" s="33" t="s">
        <v>681</v>
      </c>
      <c r="B609" s="33" t="s">
        <v>89</v>
      </c>
      <c r="C609" s="33"/>
      <c r="D609" s="33"/>
      <c r="E609" s="33"/>
      <c r="F609" s="33"/>
      <c r="G609" s="33"/>
      <c r="H609" s="35"/>
      <c r="I609" s="35"/>
    </row>
    <row r="610" spans="1:9" x14ac:dyDescent="0.25">
      <c r="E610" s="16" t="s">
        <v>90</v>
      </c>
      <c r="F610" s="16" t="str">
        <f>IF((COUNT(C607:C609)&lt;&gt;COUNT(F607:F609)),"", ROUND(SUM(F607:F609),2))</f>
        <v/>
      </c>
      <c r="G610" s="14" t="str">
        <f>IF((COUNT(C607:C609)&lt;&gt;COUNT(F607:F609)),"Neužpildytos visų objektų kainos", "")</f>
        <v>Neužpildytos visų objektų kainos</v>
      </c>
    </row>
    <row r="611" spans="1:9" x14ac:dyDescent="0.25">
      <c r="C611" s="16" t="s">
        <v>91</v>
      </c>
      <c r="D611" s="19"/>
      <c r="E611" s="16" t="s">
        <v>92</v>
      </c>
      <c r="F611" s="16" t="str">
        <f>IF(OR(F610="",D611=""),"", ROUND(PRODUCT(D611,F610)/100,2))</f>
        <v/>
      </c>
      <c r="G611" s="14" t="str">
        <f>IF(D611="", "Nurodykite taikomą PVM dydį", "")</f>
        <v>Nurodykite taikomą PVM dydį</v>
      </c>
    </row>
    <row r="612" spans="1:9" x14ac:dyDescent="0.25">
      <c r="E612" s="16" t="s">
        <v>93</v>
      </c>
      <c r="F612" s="16">
        <f>IF(ISBLANK(F611), "", ROUND(SUM(F610:F611),2))</f>
        <v>0</v>
      </c>
    </row>
    <row r="616" spans="1:9" x14ac:dyDescent="0.25">
      <c r="A616" s="12" t="s">
        <v>682</v>
      </c>
      <c r="B616" s="12" t="s">
        <v>683</v>
      </c>
    </row>
    <row r="618" spans="1:9" x14ac:dyDescent="0.25">
      <c r="A618" s="12" t="s">
        <v>28</v>
      </c>
    </row>
    <row r="619" spans="1:9" ht="150" x14ac:dyDescent="0.25">
      <c r="A619" s="27" t="s">
        <v>29</v>
      </c>
      <c r="B619" s="27" t="s">
        <v>30</v>
      </c>
      <c r="C619" s="27" t="s">
        <v>31</v>
      </c>
      <c r="D619" s="27" t="s">
        <v>32</v>
      </c>
      <c r="E619" s="27" t="s">
        <v>33</v>
      </c>
      <c r="F619" s="27" t="s">
        <v>34</v>
      </c>
      <c r="G619" s="27" t="s">
        <v>35</v>
      </c>
      <c r="H619" s="27" t="s">
        <v>36</v>
      </c>
      <c r="I619" s="27" t="s">
        <v>37</v>
      </c>
    </row>
    <row r="620" spans="1:9" ht="30" x14ac:dyDescent="0.25">
      <c r="A620" s="26" t="s">
        <v>684</v>
      </c>
      <c r="B620" s="26" t="s">
        <v>685</v>
      </c>
      <c r="C620" s="33"/>
      <c r="D620" s="33"/>
      <c r="E620" s="33"/>
      <c r="F620" s="33"/>
      <c r="G620" s="33"/>
      <c r="H620" s="33"/>
      <c r="I620" s="33"/>
    </row>
    <row r="621" spans="1:9" ht="45" x14ac:dyDescent="0.25">
      <c r="A621" s="33" t="s">
        <v>686</v>
      </c>
      <c r="B621" s="33" t="s">
        <v>685</v>
      </c>
      <c r="C621" s="36">
        <v>300</v>
      </c>
      <c r="D621" s="36" t="s">
        <v>41</v>
      </c>
      <c r="E621" s="34">
        <v>136</v>
      </c>
      <c r="F621" s="33">
        <f>IF(ISBLANK(E621),"", PRODUCT(C621,E621))</f>
        <v>40800</v>
      </c>
      <c r="G621" s="35" t="s">
        <v>1183</v>
      </c>
      <c r="H621" s="33"/>
      <c r="I621" s="33"/>
    </row>
    <row r="622" spans="1:9" ht="120" x14ac:dyDescent="0.25">
      <c r="A622" s="33" t="s">
        <v>687</v>
      </c>
      <c r="B622" s="33" t="s">
        <v>688</v>
      </c>
      <c r="C622" s="33"/>
      <c r="D622" s="33"/>
      <c r="E622" s="33"/>
      <c r="F622" s="33"/>
      <c r="G622" s="33"/>
      <c r="H622" s="35" t="s">
        <v>688</v>
      </c>
      <c r="I622" s="35" t="s">
        <v>1132</v>
      </c>
    </row>
    <row r="623" spans="1:9" ht="60" x14ac:dyDescent="0.25">
      <c r="A623" s="33" t="s">
        <v>689</v>
      </c>
      <c r="B623" s="33" t="s">
        <v>89</v>
      </c>
      <c r="C623" s="33"/>
      <c r="D623" s="33"/>
      <c r="E623" s="33"/>
      <c r="F623" s="33"/>
      <c r="G623" s="33"/>
      <c r="H623" s="35" t="s">
        <v>89</v>
      </c>
      <c r="I623" s="35" t="s">
        <v>1128</v>
      </c>
    </row>
    <row r="624" spans="1:9" x14ac:dyDescent="0.25">
      <c r="E624" s="16" t="s">
        <v>90</v>
      </c>
      <c r="F624" s="16">
        <f>IF((COUNT(C621:C623)&lt;&gt;COUNT(F621:F623)),"", ROUND(SUM(F621:F623),2))</f>
        <v>40800</v>
      </c>
      <c r="G624" s="14" t="str">
        <f>IF((COUNT(C621:C623)&lt;&gt;COUNT(F621:F623)),"Neužpildytos visų objektų kainos", "")</f>
        <v/>
      </c>
    </row>
    <row r="625" spans="1:9" x14ac:dyDescent="0.25">
      <c r="C625" s="16" t="s">
        <v>91</v>
      </c>
      <c r="D625" s="19">
        <v>5</v>
      </c>
      <c r="E625" s="16" t="s">
        <v>92</v>
      </c>
      <c r="F625" s="16">
        <f>IF(OR(F624="",D625=""),"", ROUND(PRODUCT(D625,F624)/100,2))</f>
        <v>2040</v>
      </c>
      <c r="G625" s="14" t="str">
        <f>IF(D625="", "Nurodykite taikomą PVM dydį", "")</f>
        <v/>
      </c>
    </row>
    <row r="626" spans="1:9" x14ac:dyDescent="0.25">
      <c r="E626" s="16" t="s">
        <v>93</v>
      </c>
      <c r="F626" s="16">
        <f>IF(ISBLANK(F625), "", ROUND(SUM(F624:F625),2))</f>
        <v>42840</v>
      </c>
    </row>
    <row r="630" spans="1:9" x14ac:dyDescent="0.25">
      <c r="A630" s="12" t="s">
        <v>690</v>
      </c>
      <c r="B630" s="12" t="s">
        <v>691</v>
      </c>
    </row>
    <row r="632" spans="1:9" x14ac:dyDescent="0.25">
      <c r="A632" s="12" t="s">
        <v>28</v>
      </c>
    </row>
    <row r="633" spans="1:9" ht="150" x14ac:dyDescent="0.25">
      <c r="A633" s="27" t="s">
        <v>29</v>
      </c>
      <c r="B633" s="27" t="s">
        <v>30</v>
      </c>
      <c r="C633" s="27" t="s">
        <v>31</v>
      </c>
      <c r="D633" s="27" t="s">
        <v>32</v>
      </c>
      <c r="E633" s="27" t="s">
        <v>33</v>
      </c>
      <c r="F633" s="27" t="s">
        <v>34</v>
      </c>
      <c r="G633" s="27" t="s">
        <v>35</v>
      </c>
      <c r="H633" s="27" t="s">
        <v>36</v>
      </c>
      <c r="I633" s="27" t="s">
        <v>37</v>
      </c>
    </row>
    <row r="634" spans="1:9" x14ac:dyDescent="0.25">
      <c r="A634" s="26" t="s">
        <v>692</v>
      </c>
      <c r="B634" s="26" t="s">
        <v>693</v>
      </c>
      <c r="C634" s="33"/>
      <c r="D634" s="33"/>
      <c r="E634" s="33"/>
      <c r="F634" s="33"/>
      <c r="G634" s="33"/>
      <c r="H634" s="33"/>
      <c r="I634" s="33"/>
    </row>
    <row r="635" spans="1:9" ht="30" x14ac:dyDescent="0.25">
      <c r="A635" s="33" t="s">
        <v>694</v>
      </c>
      <c r="B635" s="33" t="s">
        <v>693</v>
      </c>
      <c r="C635" s="36">
        <v>60</v>
      </c>
      <c r="D635" s="36" t="s">
        <v>41</v>
      </c>
      <c r="E635" s="34">
        <v>44</v>
      </c>
      <c r="F635" s="33">
        <f>IF(ISBLANK(E635),"", PRODUCT(C635,E635))</f>
        <v>2640</v>
      </c>
      <c r="G635" s="35" t="s">
        <v>1184</v>
      </c>
      <c r="H635" s="33"/>
      <c r="I635" s="33"/>
    </row>
    <row r="636" spans="1:9" ht="105" x14ac:dyDescent="0.25">
      <c r="A636" s="33" t="s">
        <v>695</v>
      </c>
      <c r="B636" s="33" t="s">
        <v>696</v>
      </c>
      <c r="C636" s="33"/>
      <c r="D636" s="33"/>
      <c r="E636" s="33"/>
      <c r="F636" s="33"/>
      <c r="G636" s="33"/>
      <c r="H636" s="35" t="s">
        <v>696</v>
      </c>
      <c r="I636" s="35" t="s">
        <v>1133</v>
      </c>
    </row>
    <row r="637" spans="1:9" ht="60" x14ac:dyDescent="0.25">
      <c r="A637" s="33" t="s">
        <v>697</v>
      </c>
      <c r="B637" s="33" t="s">
        <v>89</v>
      </c>
      <c r="C637" s="33"/>
      <c r="D637" s="33"/>
      <c r="E637" s="33"/>
      <c r="F637" s="33"/>
      <c r="G637" s="33"/>
      <c r="H637" s="35" t="s">
        <v>89</v>
      </c>
      <c r="I637" s="35" t="s">
        <v>986</v>
      </c>
    </row>
    <row r="638" spans="1:9" x14ac:dyDescent="0.25">
      <c r="A638" s="38"/>
      <c r="B638" s="38"/>
      <c r="C638" s="38"/>
      <c r="D638" s="38"/>
      <c r="E638" s="26" t="s">
        <v>90</v>
      </c>
      <c r="F638" s="26">
        <f>IF((COUNT(C635:C637)&lt;&gt;COUNT(F635:F637)),"", ROUND(SUM(F635:F637),2))</f>
        <v>2640</v>
      </c>
      <c r="G638" s="39" t="str">
        <f>IF((COUNT(C635:C637)&lt;&gt;COUNT(F635:F637)),"Neužpildytos visų objektų kainos", "")</f>
        <v/>
      </c>
      <c r="H638" s="38"/>
      <c r="I638" s="38"/>
    </row>
    <row r="639" spans="1:9" x14ac:dyDescent="0.25">
      <c r="A639" s="38"/>
      <c r="B639" s="38"/>
      <c r="C639" s="40" t="s">
        <v>91</v>
      </c>
      <c r="D639" s="35">
        <v>5</v>
      </c>
      <c r="E639" s="26" t="s">
        <v>92</v>
      </c>
      <c r="F639" s="26">
        <f>IF(OR(F638="",D639=""),"", ROUND(PRODUCT(D639,F638)/100,2))</f>
        <v>132</v>
      </c>
      <c r="G639" s="39" t="str">
        <f>IF(D639="", "Nurodykite taikomą PVM dydį", "")</f>
        <v/>
      </c>
      <c r="H639" s="38"/>
      <c r="I639" s="38"/>
    </row>
    <row r="640" spans="1:9" x14ac:dyDescent="0.25">
      <c r="A640" s="38"/>
      <c r="B640" s="38"/>
      <c r="C640" s="38"/>
      <c r="D640" s="38"/>
      <c r="E640" s="26" t="s">
        <v>93</v>
      </c>
      <c r="F640" s="26">
        <f>IF(ISBLANK(F639), "", ROUND(SUM(F638:F639),2))</f>
        <v>2772</v>
      </c>
      <c r="G640" s="38"/>
      <c r="H640" s="38"/>
      <c r="I640" s="38"/>
    </row>
    <row r="644" spans="1:9" x14ac:dyDescent="0.25">
      <c r="A644" s="12" t="s">
        <v>698</v>
      </c>
      <c r="B644" s="12" t="s">
        <v>699</v>
      </c>
    </row>
    <row r="646" spans="1:9" x14ac:dyDescent="0.25">
      <c r="A646" s="12" t="s">
        <v>28</v>
      </c>
    </row>
    <row r="647" spans="1:9" ht="150" x14ac:dyDescent="0.25">
      <c r="A647" s="27" t="s">
        <v>29</v>
      </c>
      <c r="B647" s="27" t="s">
        <v>30</v>
      </c>
      <c r="C647" s="27" t="s">
        <v>31</v>
      </c>
      <c r="D647" s="27" t="s">
        <v>32</v>
      </c>
      <c r="E647" s="27" t="s">
        <v>33</v>
      </c>
      <c r="F647" s="27" t="s">
        <v>34</v>
      </c>
      <c r="G647" s="27" t="s">
        <v>35</v>
      </c>
      <c r="H647" s="27" t="s">
        <v>36</v>
      </c>
      <c r="I647" s="27" t="s">
        <v>37</v>
      </c>
    </row>
    <row r="648" spans="1:9" x14ac:dyDescent="0.25">
      <c r="A648" s="25" t="s">
        <v>700</v>
      </c>
      <c r="B648" s="25" t="s">
        <v>701</v>
      </c>
      <c r="C648" s="29"/>
      <c r="D648" s="29"/>
      <c r="E648" s="29"/>
      <c r="F648" s="29"/>
      <c r="G648" s="29"/>
      <c r="H648" s="29"/>
      <c r="I648" s="29"/>
    </row>
    <row r="649" spans="1:9" ht="30" x14ac:dyDescent="0.25">
      <c r="A649" s="29" t="s">
        <v>702</v>
      </c>
      <c r="B649" s="29" t="s">
        <v>701</v>
      </c>
      <c r="C649" s="30">
        <v>60</v>
      </c>
      <c r="D649" s="30" t="s">
        <v>41</v>
      </c>
      <c r="E649" s="31">
        <v>44</v>
      </c>
      <c r="F649" s="29">
        <f>IF(ISBLANK(E649),"", PRODUCT(C649,E649))</f>
        <v>2640</v>
      </c>
      <c r="G649" s="32" t="s">
        <v>1185</v>
      </c>
      <c r="H649" s="29"/>
      <c r="I649" s="29"/>
    </row>
    <row r="650" spans="1:9" ht="45" x14ac:dyDescent="0.25">
      <c r="A650" s="29" t="s">
        <v>703</v>
      </c>
      <c r="B650" s="29" t="s">
        <v>704</v>
      </c>
      <c r="C650" s="29"/>
      <c r="D650" s="29"/>
      <c r="E650" s="29"/>
      <c r="F650" s="29"/>
      <c r="G650" s="29"/>
      <c r="H650" s="32" t="s">
        <v>704</v>
      </c>
      <c r="I650" s="32" t="s">
        <v>1134</v>
      </c>
    </row>
    <row r="651" spans="1:9" ht="60" x14ac:dyDescent="0.25">
      <c r="A651" s="29" t="s">
        <v>705</v>
      </c>
      <c r="B651" s="29" t="s">
        <v>89</v>
      </c>
      <c r="C651" s="29"/>
      <c r="D651" s="29"/>
      <c r="E651" s="29"/>
      <c r="F651" s="29"/>
      <c r="G651" s="29"/>
      <c r="H651" s="32" t="s">
        <v>89</v>
      </c>
      <c r="I651" s="32" t="s">
        <v>1128</v>
      </c>
    </row>
    <row r="652" spans="1:9" x14ac:dyDescent="0.25">
      <c r="A652" s="37"/>
      <c r="B652" s="37"/>
      <c r="C652" s="37"/>
      <c r="D652" s="37"/>
      <c r="E652" s="25" t="s">
        <v>90</v>
      </c>
      <c r="F652" s="25">
        <f>IF((COUNT(C649:C651)&lt;&gt;COUNT(F649:F651)),"", ROUND(SUM(F649:F651),2))</f>
        <v>2640</v>
      </c>
      <c r="G652" s="14" t="str">
        <f>IF((COUNT(C649:C651)&lt;&gt;COUNT(F649:F651)),"Neužpildytos visų objektų kainos", "")</f>
        <v/>
      </c>
      <c r="H652" s="37"/>
      <c r="I652" s="37"/>
    </row>
    <row r="653" spans="1:9" x14ac:dyDescent="0.25">
      <c r="A653" s="37"/>
      <c r="B653" s="37"/>
      <c r="C653" s="16" t="s">
        <v>91</v>
      </c>
      <c r="D653" s="32">
        <v>5</v>
      </c>
      <c r="E653" s="25" t="s">
        <v>92</v>
      </c>
      <c r="F653" s="25">
        <f>IF(OR(F652="",D653=""),"", ROUND(PRODUCT(D653,F652)/100,2))</f>
        <v>132</v>
      </c>
      <c r="G653" s="14" t="str">
        <f>IF(D653="", "Nurodykite taikomą PVM dydį", "")</f>
        <v/>
      </c>
      <c r="H653" s="37"/>
      <c r="I653" s="37"/>
    </row>
    <row r="654" spans="1:9" x14ac:dyDescent="0.25">
      <c r="A654" s="37"/>
      <c r="B654" s="37"/>
      <c r="C654" s="37"/>
      <c r="D654" s="37"/>
      <c r="E654" s="25" t="s">
        <v>93</v>
      </c>
      <c r="F654" s="25">
        <f>IF(ISBLANK(F653), "", ROUND(SUM(F652:F653),2))</f>
        <v>2772</v>
      </c>
      <c r="G654" s="37"/>
      <c r="H654" s="37"/>
      <c r="I654" s="37"/>
    </row>
    <row r="658" spans="1:9" x14ac:dyDescent="0.25">
      <c r="A658" s="12" t="s">
        <v>706</v>
      </c>
      <c r="B658" s="12" t="s">
        <v>707</v>
      </c>
    </row>
    <row r="660" spans="1:9" x14ac:dyDescent="0.25">
      <c r="A660" s="12" t="s">
        <v>28</v>
      </c>
    </row>
    <row r="661" spans="1:9" ht="150" x14ac:dyDescent="0.25">
      <c r="A661" s="27" t="s">
        <v>29</v>
      </c>
      <c r="B661" s="27" t="s">
        <v>30</v>
      </c>
      <c r="C661" s="27" t="s">
        <v>31</v>
      </c>
      <c r="D661" s="27" t="s">
        <v>32</v>
      </c>
      <c r="E661" s="27" t="s">
        <v>33</v>
      </c>
      <c r="F661" s="27" t="s">
        <v>34</v>
      </c>
      <c r="G661" s="27" t="s">
        <v>35</v>
      </c>
      <c r="H661" s="27" t="s">
        <v>36</v>
      </c>
      <c r="I661" s="27" t="s">
        <v>37</v>
      </c>
    </row>
    <row r="662" spans="1:9" x14ac:dyDescent="0.25">
      <c r="A662" s="26" t="s">
        <v>708</v>
      </c>
      <c r="B662" s="26" t="s">
        <v>709</v>
      </c>
      <c r="C662" s="33"/>
      <c r="D662" s="33"/>
      <c r="E662" s="33"/>
      <c r="F662" s="33"/>
      <c r="G662" s="33"/>
      <c r="H662" s="33"/>
      <c r="I662" s="33"/>
    </row>
    <row r="663" spans="1:9" ht="30" x14ac:dyDescent="0.25">
      <c r="A663" s="33" t="s">
        <v>710</v>
      </c>
      <c r="B663" s="33" t="s">
        <v>709</v>
      </c>
      <c r="C663" s="36">
        <v>90</v>
      </c>
      <c r="D663" s="36" t="s">
        <v>41</v>
      </c>
      <c r="E663" s="34">
        <v>44</v>
      </c>
      <c r="F663" s="33">
        <f>IF(ISBLANK(E663),"", PRODUCT(C663,E663))</f>
        <v>3960</v>
      </c>
      <c r="G663" s="35" t="s">
        <v>1186</v>
      </c>
      <c r="H663" s="33"/>
      <c r="I663" s="33"/>
    </row>
    <row r="664" spans="1:9" ht="30" x14ac:dyDescent="0.25">
      <c r="A664" s="33" t="s">
        <v>711</v>
      </c>
      <c r="B664" s="33" t="s">
        <v>712</v>
      </c>
      <c r="C664" s="33"/>
      <c r="D664" s="33"/>
      <c r="E664" s="33"/>
      <c r="F664" s="33"/>
      <c r="G664" s="33"/>
      <c r="H664" s="35" t="s">
        <v>712</v>
      </c>
      <c r="I664" s="35" t="s">
        <v>1135</v>
      </c>
    </row>
    <row r="665" spans="1:9" ht="60" x14ac:dyDescent="0.25">
      <c r="A665" s="33" t="s">
        <v>713</v>
      </c>
      <c r="B665" s="33" t="s">
        <v>89</v>
      </c>
      <c r="C665" s="33"/>
      <c r="D665" s="33"/>
      <c r="E665" s="33"/>
      <c r="F665" s="33"/>
      <c r="G665" s="33"/>
      <c r="H665" s="35" t="s">
        <v>89</v>
      </c>
      <c r="I665" s="35" t="s">
        <v>986</v>
      </c>
    </row>
    <row r="666" spans="1:9" x14ac:dyDescent="0.25">
      <c r="E666" s="16" t="s">
        <v>90</v>
      </c>
      <c r="F666" s="16">
        <f>IF((COUNT(C663:C665)&lt;&gt;COUNT(F663:F665)),"", ROUND(SUM(F663:F665),2))</f>
        <v>3960</v>
      </c>
      <c r="G666" s="14" t="str">
        <f>IF((COUNT(C663:C665)&lt;&gt;COUNT(F663:F665)),"Neužpildytos visų objektų kainos", "")</f>
        <v/>
      </c>
    </row>
    <row r="667" spans="1:9" x14ac:dyDescent="0.25">
      <c r="C667" s="16" t="s">
        <v>91</v>
      </c>
      <c r="D667" s="19">
        <v>5</v>
      </c>
      <c r="E667" s="16" t="s">
        <v>92</v>
      </c>
      <c r="F667" s="16">
        <f>IF(OR(F666="",D667=""),"", ROUND(PRODUCT(D667,F666)/100,2))</f>
        <v>198</v>
      </c>
      <c r="G667" s="14" t="str">
        <f>IF(D667="", "Nurodykite taikomą PVM dydį", "")</f>
        <v/>
      </c>
    </row>
    <row r="668" spans="1:9" x14ac:dyDescent="0.25">
      <c r="E668" s="16" t="s">
        <v>93</v>
      </c>
      <c r="F668" s="16">
        <f>IF(ISBLANK(F667), "", ROUND(SUM(F666:F667),2))</f>
        <v>4158</v>
      </c>
    </row>
    <row r="672" spans="1:9" x14ac:dyDescent="0.25">
      <c r="A672" s="12" t="s">
        <v>714</v>
      </c>
      <c r="B672" s="12" t="s">
        <v>715</v>
      </c>
    </row>
    <row r="674" spans="1:9" x14ac:dyDescent="0.25">
      <c r="A674" s="12" t="s">
        <v>28</v>
      </c>
    </row>
    <row r="675" spans="1:9" ht="150" x14ac:dyDescent="0.25">
      <c r="A675" s="27" t="s">
        <v>29</v>
      </c>
      <c r="B675" s="27" t="s">
        <v>30</v>
      </c>
      <c r="C675" s="27" t="s">
        <v>31</v>
      </c>
      <c r="D675" s="27" t="s">
        <v>32</v>
      </c>
      <c r="E675" s="27" t="s">
        <v>33</v>
      </c>
      <c r="F675" s="27" t="s">
        <v>34</v>
      </c>
      <c r="G675" s="27" t="s">
        <v>35</v>
      </c>
      <c r="H675" s="27" t="s">
        <v>36</v>
      </c>
      <c r="I675" s="27" t="s">
        <v>37</v>
      </c>
    </row>
    <row r="676" spans="1:9" x14ac:dyDescent="0.25">
      <c r="A676" s="26" t="s">
        <v>716</v>
      </c>
      <c r="B676" s="26" t="s">
        <v>717</v>
      </c>
      <c r="C676" s="33"/>
      <c r="D676" s="33"/>
      <c r="E676" s="33"/>
      <c r="F676" s="33"/>
      <c r="G676" s="33"/>
      <c r="H676" s="33"/>
      <c r="I676" s="33"/>
    </row>
    <row r="677" spans="1:9" ht="30" x14ac:dyDescent="0.25">
      <c r="A677" s="33" t="s">
        <v>718</v>
      </c>
      <c r="B677" s="33" t="s">
        <v>717</v>
      </c>
      <c r="C677" s="36">
        <v>60</v>
      </c>
      <c r="D677" s="36" t="s">
        <v>41</v>
      </c>
      <c r="E677" s="34">
        <v>44</v>
      </c>
      <c r="F677" s="33">
        <f>IF(ISBLANK(E677),"", PRODUCT(C677,E677))</f>
        <v>2640</v>
      </c>
      <c r="G677" s="35" t="s">
        <v>1187</v>
      </c>
      <c r="H677" s="33"/>
      <c r="I677" s="33"/>
    </row>
    <row r="678" spans="1:9" ht="30" x14ac:dyDescent="0.25">
      <c r="A678" s="33" t="s">
        <v>719</v>
      </c>
      <c r="B678" s="33" t="s">
        <v>720</v>
      </c>
      <c r="C678" s="33"/>
      <c r="D678" s="33"/>
      <c r="E678" s="33"/>
      <c r="F678" s="33"/>
      <c r="G678" s="33"/>
      <c r="H678" s="35" t="s">
        <v>720</v>
      </c>
      <c r="I678" s="35" t="s">
        <v>1136</v>
      </c>
    </row>
    <row r="679" spans="1:9" ht="60" x14ac:dyDescent="0.25">
      <c r="A679" s="33" t="s">
        <v>721</v>
      </c>
      <c r="B679" s="33" t="s">
        <v>89</v>
      </c>
      <c r="C679" s="33"/>
      <c r="D679" s="33"/>
      <c r="E679" s="33"/>
      <c r="F679" s="33"/>
      <c r="G679" s="33"/>
      <c r="H679" s="35" t="s">
        <v>89</v>
      </c>
      <c r="I679" s="35" t="s">
        <v>986</v>
      </c>
    </row>
    <row r="680" spans="1:9" x14ac:dyDescent="0.25">
      <c r="E680" s="16" t="s">
        <v>90</v>
      </c>
      <c r="F680" s="16">
        <f>IF((COUNT(C677:C679)&lt;&gt;COUNT(F677:F679)),"", ROUND(SUM(F677:F679),2))</f>
        <v>2640</v>
      </c>
      <c r="G680" s="14" t="str">
        <f>IF((COUNT(C677:C679)&lt;&gt;COUNT(F677:F679)),"Neužpildytos visų objektų kainos", "")</f>
        <v/>
      </c>
    </row>
    <row r="681" spans="1:9" x14ac:dyDescent="0.25">
      <c r="C681" s="16" t="s">
        <v>91</v>
      </c>
      <c r="D681" s="19">
        <v>5</v>
      </c>
      <c r="E681" s="16" t="s">
        <v>92</v>
      </c>
      <c r="F681" s="16">
        <f>IF(OR(F680="",D681=""),"", ROUND(PRODUCT(D681,F680)/100,2))</f>
        <v>132</v>
      </c>
      <c r="G681" s="14" t="str">
        <f>IF(D681="", "Nurodykite taikomą PVM dydį", "")</f>
        <v/>
      </c>
    </row>
    <row r="682" spans="1:9" x14ac:dyDescent="0.25">
      <c r="E682" s="16" t="s">
        <v>93</v>
      </c>
      <c r="F682" s="16">
        <f>IF(ISBLANK(F681), "", ROUND(SUM(F680:F681),2))</f>
        <v>2772</v>
      </c>
    </row>
    <row r="686" spans="1:9" x14ac:dyDescent="0.25">
      <c r="A686" s="12" t="s">
        <v>722</v>
      </c>
      <c r="B686" s="12" t="s">
        <v>723</v>
      </c>
    </row>
    <row r="688" spans="1:9" x14ac:dyDescent="0.25">
      <c r="A688" s="12" t="s">
        <v>28</v>
      </c>
    </row>
    <row r="689" spans="1:9" ht="150" x14ac:dyDescent="0.25">
      <c r="A689" s="27" t="s">
        <v>29</v>
      </c>
      <c r="B689" s="27" t="s">
        <v>30</v>
      </c>
      <c r="C689" s="27" t="s">
        <v>31</v>
      </c>
      <c r="D689" s="27" t="s">
        <v>32</v>
      </c>
      <c r="E689" s="27" t="s">
        <v>33</v>
      </c>
      <c r="F689" s="27" t="s">
        <v>34</v>
      </c>
      <c r="G689" s="27" t="s">
        <v>35</v>
      </c>
      <c r="H689" s="27" t="s">
        <v>36</v>
      </c>
      <c r="I689" s="27" t="s">
        <v>37</v>
      </c>
    </row>
    <row r="690" spans="1:9" ht="30" x14ac:dyDescent="0.25">
      <c r="A690" s="26" t="s">
        <v>724</v>
      </c>
      <c r="B690" s="26" t="s">
        <v>725</v>
      </c>
      <c r="C690" s="33"/>
      <c r="D690" s="33"/>
      <c r="E690" s="33"/>
      <c r="F690" s="33"/>
      <c r="G690" s="33"/>
      <c r="H690" s="33"/>
      <c r="I690" s="33"/>
    </row>
    <row r="691" spans="1:9" ht="30" x14ac:dyDescent="0.25">
      <c r="A691" s="33" t="s">
        <v>726</v>
      </c>
      <c r="B691" s="33" t="s">
        <v>725</v>
      </c>
      <c r="C691" s="36">
        <v>6000</v>
      </c>
      <c r="D691" s="36" t="s">
        <v>41</v>
      </c>
      <c r="E691" s="34"/>
      <c r="F691" s="33" t="str">
        <f>IF(ISBLANK(E691),"", PRODUCT(C691,E691))</f>
        <v/>
      </c>
      <c r="G691" s="35"/>
      <c r="H691" s="33"/>
      <c r="I691" s="33"/>
    </row>
    <row r="692" spans="1:9" ht="90" x14ac:dyDescent="0.25">
      <c r="A692" s="33" t="s">
        <v>727</v>
      </c>
      <c r="B692" s="33" t="s">
        <v>728</v>
      </c>
      <c r="C692" s="33"/>
      <c r="D692" s="33"/>
      <c r="E692" s="33"/>
      <c r="F692" s="33"/>
      <c r="G692" s="33"/>
      <c r="H692" s="35"/>
      <c r="I692" s="35"/>
    </row>
    <row r="693" spans="1:9" ht="30" x14ac:dyDescent="0.25">
      <c r="A693" s="33" t="s">
        <v>729</v>
      </c>
      <c r="B693" s="33" t="s">
        <v>89</v>
      </c>
      <c r="C693" s="33"/>
      <c r="D693" s="33"/>
      <c r="E693" s="33"/>
      <c r="F693" s="33"/>
      <c r="G693" s="33"/>
      <c r="H693" s="35"/>
      <c r="I693" s="35"/>
    </row>
    <row r="694" spans="1:9" x14ac:dyDescent="0.25">
      <c r="E694" s="16" t="s">
        <v>90</v>
      </c>
      <c r="F694" s="16" t="str">
        <f>IF((COUNT(C691:C693)&lt;&gt;COUNT(F691:F693)),"", ROUND(SUM(F691:F693),2))</f>
        <v/>
      </c>
      <c r="G694" s="14" t="str">
        <f>IF((COUNT(C691:C693)&lt;&gt;COUNT(F691:F693)),"Neužpildytos visų objektų kainos", "")</f>
        <v>Neužpildytos visų objektų kainos</v>
      </c>
    </row>
    <row r="695" spans="1:9" x14ac:dyDescent="0.25">
      <c r="C695" s="16" t="s">
        <v>91</v>
      </c>
      <c r="D695" s="19"/>
      <c r="E695" s="16" t="s">
        <v>92</v>
      </c>
      <c r="F695" s="16" t="str">
        <f>IF(OR(F694="",D695=""),"", ROUND(PRODUCT(D695,F694)/100,2))</f>
        <v/>
      </c>
      <c r="G695" s="14" t="str">
        <f>IF(D695="", "Nurodykite taikomą PVM dydį", "")</f>
        <v>Nurodykite taikomą PVM dydį</v>
      </c>
    </row>
    <row r="696" spans="1:9" x14ac:dyDescent="0.25">
      <c r="E696" s="16" t="s">
        <v>93</v>
      </c>
      <c r="F696" s="16">
        <f>IF(ISBLANK(F695), "", ROUND(SUM(F694:F695),2))</f>
        <v>0</v>
      </c>
    </row>
    <row r="700" spans="1:9" x14ac:dyDescent="0.25">
      <c r="A700" s="12" t="s">
        <v>730</v>
      </c>
      <c r="B700" s="12" t="s">
        <v>731</v>
      </c>
    </row>
    <row r="702" spans="1:9" x14ac:dyDescent="0.25">
      <c r="A702" s="12" t="s">
        <v>28</v>
      </c>
    </row>
    <row r="703" spans="1:9" ht="150" x14ac:dyDescent="0.25">
      <c r="A703" s="27" t="s">
        <v>29</v>
      </c>
      <c r="B703" s="27" t="s">
        <v>30</v>
      </c>
      <c r="C703" s="27" t="s">
        <v>31</v>
      </c>
      <c r="D703" s="27" t="s">
        <v>32</v>
      </c>
      <c r="E703" s="27" t="s">
        <v>33</v>
      </c>
      <c r="F703" s="27" t="s">
        <v>34</v>
      </c>
      <c r="G703" s="27" t="s">
        <v>35</v>
      </c>
      <c r="H703" s="27" t="s">
        <v>36</v>
      </c>
      <c r="I703" s="27" t="s">
        <v>37</v>
      </c>
    </row>
    <row r="704" spans="1:9" ht="30" x14ac:dyDescent="0.25">
      <c r="A704" s="26" t="s">
        <v>732</v>
      </c>
      <c r="B704" s="26" t="s">
        <v>733</v>
      </c>
      <c r="C704" s="33"/>
      <c r="D704" s="33"/>
      <c r="E704" s="33"/>
      <c r="F704" s="33"/>
      <c r="G704" s="33"/>
      <c r="H704" s="33"/>
      <c r="I704" s="33"/>
    </row>
    <row r="705" spans="1:9" ht="30" x14ac:dyDescent="0.25">
      <c r="A705" s="33" t="s">
        <v>734</v>
      </c>
      <c r="B705" s="33" t="s">
        <v>733</v>
      </c>
      <c r="C705" s="36">
        <v>90</v>
      </c>
      <c r="D705" s="36" t="s">
        <v>41</v>
      </c>
      <c r="E705" s="34"/>
      <c r="F705" s="33" t="str">
        <f>IF(ISBLANK(E705),"", PRODUCT(C705,E705))</f>
        <v/>
      </c>
      <c r="G705" s="35"/>
      <c r="H705" s="33"/>
      <c r="I705" s="33"/>
    </row>
    <row r="706" spans="1:9" ht="45" x14ac:dyDescent="0.25">
      <c r="A706" s="33" t="s">
        <v>735</v>
      </c>
      <c r="B706" s="33" t="s">
        <v>736</v>
      </c>
      <c r="C706" s="33"/>
      <c r="D706" s="33"/>
      <c r="E706" s="33"/>
      <c r="F706" s="33"/>
      <c r="G706" s="33"/>
      <c r="H706" s="35"/>
      <c r="I706" s="35"/>
    </row>
    <row r="707" spans="1:9" ht="30" x14ac:dyDescent="0.25">
      <c r="A707" s="33" t="s">
        <v>737</v>
      </c>
      <c r="B707" s="33" t="s">
        <v>89</v>
      </c>
      <c r="C707" s="33"/>
      <c r="D707" s="33"/>
      <c r="E707" s="33"/>
      <c r="F707" s="33"/>
      <c r="G707" s="33"/>
      <c r="H707" s="35"/>
      <c r="I707" s="35"/>
    </row>
    <row r="708" spans="1:9" x14ac:dyDescent="0.25">
      <c r="E708" s="16" t="s">
        <v>90</v>
      </c>
      <c r="F708" s="16" t="str">
        <f>IF((COUNT(C705:C707)&lt;&gt;COUNT(F705:F707)),"", ROUND(SUM(F705:F707),2))</f>
        <v/>
      </c>
      <c r="G708" s="14" t="str">
        <f>IF((COUNT(C705:C707)&lt;&gt;COUNT(F705:F707)),"Neužpildytos visų objektų kainos", "")</f>
        <v>Neužpildytos visų objektų kainos</v>
      </c>
    </row>
    <row r="709" spans="1:9" x14ac:dyDescent="0.25">
      <c r="C709" s="16" t="s">
        <v>91</v>
      </c>
      <c r="D709" s="19"/>
      <c r="E709" s="16" t="s">
        <v>92</v>
      </c>
      <c r="F709" s="16" t="str">
        <f>IF(OR(F708="",D709=""),"", ROUND(PRODUCT(D709,F708)/100,2))</f>
        <v/>
      </c>
      <c r="G709" s="14" t="str">
        <f>IF(D709="", "Nurodykite taikomą PVM dydį", "")</f>
        <v>Nurodykite taikomą PVM dydį</v>
      </c>
    </row>
    <row r="710" spans="1:9" x14ac:dyDescent="0.25">
      <c r="E710" s="16" t="s">
        <v>93</v>
      </c>
      <c r="F710" s="16">
        <f>IF(ISBLANK(F709), "", ROUND(SUM(F708:F709),2))</f>
        <v>0</v>
      </c>
    </row>
    <row r="714" spans="1:9" x14ac:dyDescent="0.25">
      <c r="A714" s="12" t="s">
        <v>738</v>
      </c>
      <c r="B714" s="12" t="s">
        <v>739</v>
      </c>
    </row>
    <row r="716" spans="1:9" x14ac:dyDescent="0.25">
      <c r="A716" s="12" t="s">
        <v>28</v>
      </c>
    </row>
    <row r="717" spans="1:9" ht="150" x14ac:dyDescent="0.25">
      <c r="A717" s="27" t="s">
        <v>29</v>
      </c>
      <c r="B717" s="27" t="s">
        <v>30</v>
      </c>
      <c r="C717" s="27" t="s">
        <v>31</v>
      </c>
      <c r="D717" s="27" t="s">
        <v>32</v>
      </c>
      <c r="E717" s="27" t="s">
        <v>33</v>
      </c>
      <c r="F717" s="27" t="s">
        <v>34</v>
      </c>
      <c r="G717" s="27" t="s">
        <v>35</v>
      </c>
      <c r="H717" s="27" t="s">
        <v>36</v>
      </c>
      <c r="I717" s="27" t="s">
        <v>37</v>
      </c>
    </row>
    <row r="718" spans="1:9" ht="30" x14ac:dyDescent="0.25">
      <c r="A718" s="26" t="s">
        <v>740</v>
      </c>
      <c r="B718" s="26" t="s">
        <v>741</v>
      </c>
      <c r="C718" s="33"/>
      <c r="D718" s="33"/>
      <c r="E718" s="33"/>
      <c r="F718" s="33"/>
      <c r="G718" s="33"/>
      <c r="H718" s="33"/>
      <c r="I718" s="33"/>
    </row>
    <row r="719" spans="1:9" ht="30" x14ac:dyDescent="0.25">
      <c r="A719" s="33" t="s">
        <v>742</v>
      </c>
      <c r="B719" s="33" t="s">
        <v>741</v>
      </c>
      <c r="C719" s="36">
        <v>90</v>
      </c>
      <c r="D719" s="36" t="s">
        <v>41</v>
      </c>
      <c r="E719" s="34">
        <v>450</v>
      </c>
      <c r="F719" s="33">
        <f>IF(ISBLANK(E719),"", PRODUCT(C719,E719))</f>
        <v>40500</v>
      </c>
      <c r="G719" s="35" t="s">
        <v>1188</v>
      </c>
      <c r="H719" s="33"/>
      <c r="I719" s="33"/>
    </row>
    <row r="720" spans="1:9" ht="195" x14ac:dyDescent="0.25">
      <c r="A720" s="33" t="s">
        <v>743</v>
      </c>
      <c r="B720" s="33" t="s">
        <v>744</v>
      </c>
      <c r="C720" s="33"/>
      <c r="D720" s="33"/>
      <c r="E720" s="33"/>
      <c r="F720" s="33"/>
      <c r="G720" s="33"/>
      <c r="H720" s="35" t="s">
        <v>744</v>
      </c>
      <c r="I720" s="35" t="s">
        <v>1137</v>
      </c>
    </row>
    <row r="721" spans="1:9" ht="60" x14ac:dyDescent="0.25">
      <c r="A721" s="33" t="s">
        <v>745</v>
      </c>
      <c r="B721" s="33" t="s">
        <v>89</v>
      </c>
      <c r="C721" s="33"/>
      <c r="D721" s="33"/>
      <c r="E721" s="33"/>
      <c r="F721" s="33"/>
      <c r="G721" s="33"/>
      <c r="H721" s="35" t="s">
        <v>89</v>
      </c>
      <c r="I721" s="35" t="s">
        <v>986</v>
      </c>
    </row>
    <row r="722" spans="1:9" x14ac:dyDescent="0.25">
      <c r="E722" s="16" t="s">
        <v>90</v>
      </c>
      <c r="F722" s="16">
        <f>IF((COUNT(C719:C721)&lt;&gt;COUNT(F719:F721)),"", ROUND(SUM(F719:F721),2))</f>
        <v>40500</v>
      </c>
      <c r="G722" s="14" t="str">
        <f>IF((COUNT(C719:C721)&lt;&gt;COUNT(F719:F721)),"Neužpildytos visų objektų kainos", "")</f>
        <v/>
      </c>
    </row>
    <row r="723" spans="1:9" x14ac:dyDescent="0.25">
      <c r="C723" s="16" t="s">
        <v>91</v>
      </c>
      <c r="D723" s="19">
        <v>5</v>
      </c>
      <c r="E723" s="16" t="s">
        <v>92</v>
      </c>
      <c r="F723" s="16">
        <f>IF(OR(F722="",D723=""),"", ROUND(PRODUCT(D723,F722)/100,2))</f>
        <v>2025</v>
      </c>
      <c r="G723" s="14" t="str">
        <f>IF(D723="", "Nurodykite taikomą PVM dydį", "")</f>
        <v/>
      </c>
    </row>
    <row r="724" spans="1:9" x14ac:dyDescent="0.25">
      <c r="E724" s="16" t="s">
        <v>93</v>
      </c>
      <c r="F724" s="16">
        <f>IF(ISBLANK(F723), "", ROUND(SUM(F722:F723),2))</f>
        <v>42525</v>
      </c>
    </row>
    <row r="728" spans="1:9" x14ac:dyDescent="0.25">
      <c r="A728" s="12" t="s">
        <v>746</v>
      </c>
      <c r="B728" s="12" t="s">
        <v>747</v>
      </c>
    </row>
    <row r="730" spans="1:9" x14ac:dyDescent="0.25">
      <c r="A730" s="12" t="s">
        <v>28</v>
      </c>
    </row>
    <row r="731" spans="1:9" ht="150" x14ac:dyDescent="0.25">
      <c r="A731" s="27" t="s">
        <v>29</v>
      </c>
      <c r="B731" s="27" t="s">
        <v>30</v>
      </c>
      <c r="C731" s="27" t="s">
        <v>31</v>
      </c>
      <c r="D731" s="27" t="s">
        <v>32</v>
      </c>
      <c r="E731" s="27" t="s">
        <v>33</v>
      </c>
      <c r="F731" s="27" t="s">
        <v>34</v>
      </c>
      <c r="G731" s="27" t="s">
        <v>35</v>
      </c>
      <c r="H731" s="27" t="s">
        <v>36</v>
      </c>
      <c r="I731" s="27" t="s">
        <v>37</v>
      </c>
    </row>
    <row r="732" spans="1:9" ht="30" x14ac:dyDescent="0.25">
      <c r="A732" s="26" t="s">
        <v>748</v>
      </c>
      <c r="B732" s="26" t="s">
        <v>749</v>
      </c>
      <c r="C732" s="33"/>
      <c r="D732" s="33"/>
      <c r="E732" s="33"/>
      <c r="F732" s="33"/>
      <c r="G732" s="33"/>
      <c r="H732" s="33"/>
      <c r="I732" s="33"/>
    </row>
    <row r="733" spans="1:9" ht="45" x14ac:dyDescent="0.25">
      <c r="A733" s="33" t="s">
        <v>750</v>
      </c>
      <c r="B733" s="33" t="s">
        <v>749</v>
      </c>
      <c r="C733" s="36">
        <v>900</v>
      </c>
      <c r="D733" s="36" t="s">
        <v>41</v>
      </c>
      <c r="E733" s="34">
        <v>22</v>
      </c>
      <c r="F733" s="33">
        <f>IF(ISBLANK(E733),"", PRODUCT(C733,E733))</f>
        <v>19800</v>
      </c>
      <c r="G733" s="35" t="s">
        <v>1189</v>
      </c>
      <c r="H733" s="33"/>
      <c r="I733" s="33"/>
    </row>
    <row r="734" spans="1:9" ht="105" x14ac:dyDescent="0.25">
      <c r="A734" s="33" t="s">
        <v>751</v>
      </c>
      <c r="B734" s="33" t="s">
        <v>752</v>
      </c>
      <c r="C734" s="33"/>
      <c r="D734" s="33"/>
      <c r="E734" s="33"/>
      <c r="F734" s="33"/>
      <c r="G734" s="33"/>
      <c r="H734" s="35" t="s">
        <v>752</v>
      </c>
      <c r="I734" s="35" t="s">
        <v>1139</v>
      </c>
    </row>
    <row r="735" spans="1:9" ht="60" x14ac:dyDescent="0.25">
      <c r="A735" s="33" t="s">
        <v>753</v>
      </c>
      <c r="B735" s="33" t="s">
        <v>89</v>
      </c>
      <c r="C735" s="33"/>
      <c r="D735" s="33"/>
      <c r="E735" s="33"/>
      <c r="F735" s="33"/>
      <c r="G735" s="33"/>
      <c r="H735" s="35" t="s">
        <v>89</v>
      </c>
      <c r="I735" s="35" t="s">
        <v>1138</v>
      </c>
    </row>
    <row r="736" spans="1:9" x14ac:dyDescent="0.25">
      <c r="E736" s="16" t="s">
        <v>90</v>
      </c>
      <c r="F736" s="16">
        <f>IF((COUNT(C733:C735)&lt;&gt;COUNT(F733:F735)),"", ROUND(SUM(F733:F735),2))</f>
        <v>19800</v>
      </c>
      <c r="G736" s="14" t="str">
        <f>IF((COUNT(C733:C735)&lt;&gt;COUNT(F733:F735)),"Neužpildytos visų objektų kainos", "")</f>
        <v/>
      </c>
    </row>
    <row r="737" spans="1:9" x14ac:dyDescent="0.25">
      <c r="C737" s="16" t="s">
        <v>91</v>
      </c>
      <c r="D737" s="19">
        <v>5</v>
      </c>
      <c r="E737" s="16" t="s">
        <v>92</v>
      </c>
      <c r="F737" s="16">
        <f>IF(OR(F736="",D737=""),"", ROUND(PRODUCT(D737,F736)/100,2))</f>
        <v>990</v>
      </c>
      <c r="G737" s="14" t="str">
        <f>IF(D737="", "Nurodykite taikomą PVM dydį", "")</f>
        <v/>
      </c>
    </row>
    <row r="738" spans="1:9" x14ac:dyDescent="0.25">
      <c r="E738" s="16" t="s">
        <v>93</v>
      </c>
      <c r="F738" s="16">
        <f>IF(ISBLANK(F737), "", ROUND(SUM(F736:F737),2))</f>
        <v>20790</v>
      </c>
    </row>
    <row r="742" spans="1:9" x14ac:dyDescent="0.25">
      <c r="A742" s="12" t="s">
        <v>754</v>
      </c>
      <c r="B742" s="12" t="s">
        <v>755</v>
      </c>
    </row>
    <row r="744" spans="1:9" x14ac:dyDescent="0.25">
      <c r="A744" s="12" t="s">
        <v>28</v>
      </c>
    </row>
    <row r="745" spans="1:9" ht="150" x14ac:dyDescent="0.25">
      <c r="A745" s="27" t="s">
        <v>29</v>
      </c>
      <c r="B745" s="27" t="s">
        <v>30</v>
      </c>
      <c r="C745" s="27" t="s">
        <v>31</v>
      </c>
      <c r="D745" s="27" t="s">
        <v>32</v>
      </c>
      <c r="E745" s="27" t="s">
        <v>33</v>
      </c>
      <c r="F745" s="27" t="s">
        <v>34</v>
      </c>
      <c r="G745" s="27" t="s">
        <v>35</v>
      </c>
      <c r="H745" s="27" t="s">
        <v>36</v>
      </c>
      <c r="I745" s="27" t="s">
        <v>37</v>
      </c>
    </row>
    <row r="746" spans="1:9" ht="30" x14ac:dyDescent="0.25">
      <c r="A746" s="26" t="s">
        <v>756</v>
      </c>
      <c r="B746" s="26" t="s">
        <v>757</v>
      </c>
      <c r="C746" s="33"/>
      <c r="D746" s="33"/>
      <c r="E746" s="33"/>
      <c r="F746" s="33"/>
      <c r="G746" s="33"/>
      <c r="H746" s="33"/>
      <c r="I746" s="33"/>
    </row>
    <row r="747" spans="1:9" ht="30" x14ac:dyDescent="0.25">
      <c r="A747" s="33" t="s">
        <v>758</v>
      </c>
      <c r="B747" s="33" t="s">
        <v>757</v>
      </c>
      <c r="C747" s="36">
        <v>150</v>
      </c>
      <c r="D747" s="36" t="s">
        <v>41</v>
      </c>
      <c r="E747" s="34"/>
      <c r="F747" s="33" t="str">
        <f>IF(ISBLANK(E747),"", PRODUCT(C747,E747))</f>
        <v/>
      </c>
      <c r="G747" s="35"/>
      <c r="H747" s="33"/>
      <c r="I747" s="33"/>
    </row>
    <row r="748" spans="1:9" ht="75" x14ac:dyDescent="0.25">
      <c r="A748" s="33" t="s">
        <v>759</v>
      </c>
      <c r="B748" s="33" t="s">
        <v>760</v>
      </c>
      <c r="C748" s="33"/>
      <c r="D748" s="33"/>
      <c r="E748" s="33"/>
      <c r="F748" s="33"/>
      <c r="G748" s="33"/>
      <c r="H748" s="35"/>
      <c r="I748" s="35"/>
    </row>
    <row r="749" spans="1:9" ht="30" x14ac:dyDescent="0.25">
      <c r="A749" s="33" t="s">
        <v>761</v>
      </c>
      <c r="B749" s="33" t="s">
        <v>89</v>
      </c>
      <c r="C749" s="33"/>
      <c r="D749" s="33"/>
      <c r="E749" s="33"/>
      <c r="F749" s="33"/>
      <c r="G749" s="33"/>
      <c r="H749" s="35"/>
      <c r="I749" s="35"/>
    </row>
    <row r="750" spans="1:9" x14ac:dyDescent="0.25">
      <c r="E750" s="16" t="s">
        <v>90</v>
      </c>
      <c r="F750" s="16" t="str">
        <f>IF((COUNT(C747:C749)&lt;&gt;COUNT(F747:F749)),"", ROUND(SUM(F747:F749),2))</f>
        <v/>
      </c>
      <c r="G750" s="14" t="str">
        <f>IF((COUNT(C747:C749)&lt;&gt;COUNT(F747:F749)),"Neužpildytos visų objektų kainos", "")</f>
        <v>Neužpildytos visų objektų kainos</v>
      </c>
    </row>
    <row r="751" spans="1:9" x14ac:dyDescent="0.25">
      <c r="C751" s="16" t="s">
        <v>91</v>
      </c>
      <c r="D751" s="19"/>
      <c r="E751" s="16" t="s">
        <v>92</v>
      </c>
      <c r="F751" s="16" t="str">
        <f>IF(OR(F750="",D751=""),"", ROUND(PRODUCT(D751,F750)/100,2))</f>
        <v/>
      </c>
      <c r="G751" s="14" t="str">
        <f>IF(D751="", "Nurodykite taikomą PVM dydį", "")</f>
        <v>Nurodykite taikomą PVM dydį</v>
      </c>
    </row>
    <row r="752" spans="1:9" x14ac:dyDescent="0.25">
      <c r="E752" s="16" t="s">
        <v>93</v>
      </c>
      <c r="F752" s="16">
        <f>IF(ISBLANK(F751), "", ROUND(SUM(F750:F751),2))</f>
        <v>0</v>
      </c>
    </row>
    <row r="756" spans="1:9" x14ac:dyDescent="0.25">
      <c r="A756" s="12" t="s">
        <v>762</v>
      </c>
      <c r="B756" s="12" t="s">
        <v>763</v>
      </c>
    </row>
    <row r="758" spans="1:9" x14ac:dyDescent="0.25">
      <c r="A758" s="12" t="s">
        <v>28</v>
      </c>
    </row>
    <row r="759" spans="1:9" x14ac:dyDescent="0.25">
      <c r="A759" s="16" t="s">
        <v>29</v>
      </c>
      <c r="B759" s="16" t="s">
        <v>30</v>
      </c>
      <c r="C759" s="16" t="s">
        <v>31</v>
      </c>
      <c r="D759" s="16" t="s">
        <v>32</v>
      </c>
      <c r="E759" s="16" t="s">
        <v>33</v>
      </c>
      <c r="F759" s="16" t="s">
        <v>34</v>
      </c>
      <c r="G759" s="16" t="s">
        <v>35</v>
      </c>
      <c r="H759" s="16" t="s">
        <v>36</v>
      </c>
      <c r="I759" s="16" t="s">
        <v>37</v>
      </c>
    </row>
    <row r="760" spans="1:9" x14ac:dyDescent="0.25">
      <c r="A760" s="16" t="s">
        <v>764</v>
      </c>
      <c r="B760" s="16" t="s">
        <v>765</v>
      </c>
      <c r="C760" s="17"/>
      <c r="D760" s="17"/>
      <c r="E760" s="17"/>
      <c r="F760" s="17"/>
      <c r="G760" s="17"/>
      <c r="H760" s="17"/>
      <c r="I760" s="17"/>
    </row>
    <row r="761" spans="1:9" x14ac:dyDescent="0.25">
      <c r="A761" s="17" t="s">
        <v>766</v>
      </c>
      <c r="B761" s="17" t="s">
        <v>765</v>
      </c>
      <c r="C761" s="17">
        <v>75</v>
      </c>
      <c r="D761" s="17" t="s">
        <v>41</v>
      </c>
      <c r="E761" s="18"/>
      <c r="F761" s="17" t="str">
        <f>IF(ISBLANK(E761),"", PRODUCT(C761,E761))</f>
        <v/>
      </c>
      <c r="G761" s="19"/>
      <c r="H761" s="17"/>
      <c r="I761" s="17"/>
    </row>
    <row r="762" spans="1:9" x14ac:dyDescent="0.25">
      <c r="A762" s="17" t="s">
        <v>767</v>
      </c>
      <c r="B762" s="17" t="s">
        <v>768</v>
      </c>
      <c r="C762" s="17"/>
      <c r="D762" s="17"/>
      <c r="E762" s="17"/>
      <c r="F762" s="17"/>
      <c r="G762" s="17"/>
      <c r="H762" s="19"/>
      <c r="I762" s="19"/>
    </row>
    <row r="763" spans="1:9" x14ac:dyDescent="0.25">
      <c r="A763" s="17" t="s">
        <v>769</v>
      </c>
      <c r="B763" s="17" t="s">
        <v>89</v>
      </c>
      <c r="C763" s="17"/>
      <c r="D763" s="17"/>
      <c r="E763" s="17"/>
      <c r="F763" s="17"/>
      <c r="G763" s="17"/>
      <c r="H763" s="19"/>
      <c r="I763" s="19"/>
    </row>
    <row r="764" spans="1:9" x14ac:dyDescent="0.25">
      <c r="E764" s="16" t="s">
        <v>90</v>
      </c>
      <c r="F764" s="16" t="str">
        <f>IF((COUNT(C761:C763)&lt;&gt;COUNT(F761:F763)),"", ROUND(SUM(F761:F763),2))</f>
        <v/>
      </c>
      <c r="G764" s="14" t="str">
        <f>IF((COUNT(C761:C763)&lt;&gt;COUNT(F761:F763)),"Neužpildytos visų objektų kainos", "")</f>
        <v>Neužpildytos visų objektų kainos</v>
      </c>
    </row>
    <row r="765" spans="1:9" x14ac:dyDescent="0.25">
      <c r="C765" s="16" t="s">
        <v>91</v>
      </c>
      <c r="D765" s="19"/>
      <c r="E765" s="16" t="s">
        <v>92</v>
      </c>
      <c r="F765" s="16" t="str">
        <f>IF(OR(F764="",D765=""),"", ROUND(PRODUCT(D765,F764)/100,2))</f>
        <v/>
      </c>
      <c r="G765" s="14" t="str">
        <f>IF(D765="", "Nurodykite taikomą PVM dydį", "")</f>
        <v>Nurodykite taikomą PVM dydį</v>
      </c>
    </row>
    <row r="766" spans="1:9" x14ac:dyDescent="0.25">
      <c r="E766" s="16" t="s">
        <v>93</v>
      </c>
      <c r="F766" s="16">
        <f>IF(ISBLANK(F765), "", ROUND(SUM(F764:F765),2))</f>
        <v>0</v>
      </c>
    </row>
    <row r="770" spans="1:9" x14ac:dyDescent="0.25">
      <c r="A770" s="12" t="s">
        <v>770</v>
      </c>
      <c r="B770" s="12" t="s">
        <v>771</v>
      </c>
    </row>
    <row r="772" spans="1:9" x14ac:dyDescent="0.25">
      <c r="A772" s="12" t="s">
        <v>28</v>
      </c>
    </row>
    <row r="773" spans="1:9" ht="150" x14ac:dyDescent="0.25">
      <c r="A773" s="27" t="s">
        <v>29</v>
      </c>
      <c r="B773" s="27" t="s">
        <v>30</v>
      </c>
      <c r="C773" s="27" t="s">
        <v>31</v>
      </c>
      <c r="D773" s="27" t="s">
        <v>32</v>
      </c>
      <c r="E773" s="27" t="s">
        <v>33</v>
      </c>
      <c r="F773" s="27" t="s">
        <v>34</v>
      </c>
      <c r="G773" s="27" t="s">
        <v>35</v>
      </c>
      <c r="H773" s="27" t="s">
        <v>36</v>
      </c>
      <c r="I773" s="27" t="s">
        <v>37</v>
      </c>
    </row>
    <row r="774" spans="1:9" x14ac:dyDescent="0.25">
      <c r="A774" s="26" t="s">
        <v>772</v>
      </c>
      <c r="B774" s="26" t="s">
        <v>773</v>
      </c>
      <c r="C774" s="33"/>
      <c r="D774" s="33"/>
      <c r="E774" s="33"/>
      <c r="F774" s="33"/>
      <c r="G774" s="33"/>
      <c r="H774" s="33"/>
      <c r="I774" s="33"/>
    </row>
    <row r="775" spans="1:9" x14ac:dyDescent="0.25">
      <c r="A775" s="33" t="s">
        <v>774</v>
      </c>
      <c r="B775" s="33" t="s">
        <v>773</v>
      </c>
      <c r="C775" s="36">
        <v>30</v>
      </c>
      <c r="D775" s="36" t="s">
        <v>41</v>
      </c>
      <c r="E775" s="34"/>
      <c r="F775" s="33" t="str">
        <f>IF(ISBLANK(E775),"", PRODUCT(C775,E775))</f>
        <v/>
      </c>
      <c r="G775" s="35"/>
      <c r="H775" s="33"/>
      <c r="I775" s="33"/>
    </row>
    <row r="776" spans="1:9" ht="45" x14ac:dyDescent="0.25">
      <c r="A776" s="33" t="s">
        <v>775</v>
      </c>
      <c r="B776" s="33" t="s">
        <v>776</v>
      </c>
      <c r="C776" s="33"/>
      <c r="D776" s="33"/>
      <c r="E776" s="33"/>
      <c r="F776" s="33"/>
      <c r="G776" s="33"/>
      <c r="H776" s="35"/>
      <c r="I776" s="35"/>
    </row>
    <row r="777" spans="1:9" ht="30" x14ac:dyDescent="0.25">
      <c r="A777" s="33" t="s">
        <v>777</v>
      </c>
      <c r="B777" s="33" t="s">
        <v>89</v>
      </c>
      <c r="C777" s="33"/>
      <c r="D777" s="33"/>
      <c r="E777" s="33"/>
      <c r="F777" s="33"/>
      <c r="G777" s="33"/>
      <c r="H777" s="35"/>
      <c r="I777" s="35"/>
    </row>
    <row r="778" spans="1:9" x14ac:dyDescent="0.25">
      <c r="E778" s="16" t="s">
        <v>90</v>
      </c>
      <c r="F778" s="16" t="str">
        <f>IF((COUNT(C775:C777)&lt;&gt;COUNT(F775:F777)),"", ROUND(SUM(F775:F777),2))</f>
        <v/>
      </c>
      <c r="G778" s="14" t="str">
        <f>IF((COUNT(C775:C777)&lt;&gt;COUNT(F775:F777)),"Neužpildytos visų objektų kainos", "")</f>
        <v>Neužpildytos visų objektų kainos</v>
      </c>
    </row>
    <row r="779" spans="1:9" x14ac:dyDescent="0.25">
      <c r="C779" s="16" t="s">
        <v>91</v>
      </c>
      <c r="D779" s="19"/>
      <c r="E779" s="16" t="s">
        <v>92</v>
      </c>
      <c r="F779" s="16" t="str">
        <f>IF(OR(F778="",D779=""),"", ROUND(PRODUCT(D779,F778)/100,2))</f>
        <v/>
      </c>
      <c r="G779" s="14" t="str">
        <f>IF(D779="", "Nurodykite taikomą PVM dydį", "")</f>
        <v>Nurodykite taikomą PVM dydį</v>
      </c>
    </row>
    <row r="780" spans="1:9" x14ac:dyDescent="0.25">
      <c r="E780" s="16" t="s">
        <v>93</v>
      </c>
      <c r="F780" s="16">
        <f>IF(ISBLANK(F779), "", ROUND(SUM(F778:F779),2))</f>
        <v>0</v>
      </c>
    </row>
    <row r="784" spans="1:9" x14ac:dyDescent="0.25">
      <c r="A784" s="12" t="s">
        <v>778</v>
      </c>
      <c r="B784" s="12" t="s">
        <v>779</v>
      </c>
    </row>
    <row r="786" spans="1:9" x14ac:dyDescent="0.25">
      <c r="A786" s="12" t="s">
        <v>28</v>
      </c>
    </row>
    <row r="787" spans="1:9" ht="150" x14ac:dyDescent="0.25">
      <c r="A787" s="27" t="s">
        <v>29</v>
      </c>
      <c r="B787" s="27" t="s">
        <v>30</v>
      </c>
      <c r="C787" s="27" t="s">
        <v>31</v>
      </c>
      <c r="D787" s="27" t="s">
        <v>32</v>
      </c>
      <c r="E787" s="27" t="s">
        <v>33</v>
      </c>
      <c r="F787" s="27" t="s">
        <v>34</v>
      </c>
      <c r="G787" s="27" t="s">
        <v>35</v>
      </c>
      <c r="H787" s="27" t="s">
        <v>36</v>
      </c>
      <c r="I787" s="27" t="s">
        <v>37</v>
      </c>
    </row>
    <row r="788" spans="1:9" x14ac:dyDescent="0.25">
      <c r="A788" s="26" t="s">
        <v>780</v>
      </c>
      <c r="B788" s="26" t="s">
        <v>781</v>
      </c>
      <c r="C788" s="33"/>
      <c r="D788" s="33"/>
      <c r="E788" s="33"/>
      <c r="F788" s="33"/>
      <c r="G788" s="33"/>
      <c r="H788" s="33"/>
      <c r="I788" s="33"/>
    </row>
    <row r="789" spans="1:9" x14ac:dyDescent="0.25">
      <c r="A789" s="33" t="s">
        <v>782</v>
      </c>
      <c r="B789" s="33" t="s">
        <v>781</v>
      </c>
      <c r="C789" s="36">
        <v>60</v>
      </c>
      <c r="D789" s="36" t="s">
        <v>41</v>
      </c>
      <c r="E789" s="34"/>
      <c r="F789" s="33" t="str">
        <f>IF(ISBLANK(E789),"", PRODUCT(C789,E789))</f>
        <v/>
      </c>
      <c r="G789" s="35"/>
      <c r="H789" s="33"/>
      <c r="I789" s="33"/>
    </row>
    <row r="790" spans="1:9" ht="90" x14ac:dyDescent="0.25">
      <c r="A790" s="33" t="s">
        <v>783</v>
      </c>
      <c r="B790" s="33" t="s">
        <v>784</v>
      </c>
      <c r="C790" s="33"/>
      <c r="D790" s="33"/>
      <c r="E790" s="33"/>
      <c r="F790" s="33"/>
      <c r="G790" s="33"/>
      <c r="H790" s="35"/>
      <c r="I790" s="35"/>
    </row>
    <row r="791" spans="1:9" ht="30" x14ac:dyDescent="0.25">
      <c r="A791" s="33" t="s">
        <v>785</v>
      </c>
      <c r="B791" s="33" t="s">
        <v>89</v>
      </c>
      <c r="C791" s="33"/>
      <c r="D791" s="33"/>
      <c r="E791" s="33"/>
      <c r="F791" s="33"/>
      <c r="G791" s="33"/>
      <c r="H791" s="35"/>
      <c r="I791" s="35"/>
    </row>
    <row r="792" spans="1:9" x14ac:dyDescent="0.25">
      <c r="E792" s="16" t="s">
        <v>90</v>
      </c>
      <c r="F792" s="16" t="str">
        <f>IF((COUNT(C789:C791)&lt;&gt;COUNT(F789:F791)),"", ROUND(SUM(F789:F791),2))</f>
        <v/>
      </c>
      <c r="G792" s="14" t="str">
        <f>IF((COUNT(C789:C791)&lt;&gt;COUNT(F789:F791)),"Neužpildytos visų objektų kainos", "")</f>
        <v>Neužpildytos visų objektų kainos</v>
      </c>
    </row>
    <row r="793" spans="1:9" x14ac:dyDescent="0.25">
      <c r="C793" s="16" t="s">
        <v>91</v>
      </c>
      <c r="D793" s="19"/>
      <c r="E793" s="16" t="s">
        <v>92</v>
      </c>
      <c r="F793" s="16" t="str">
        <f>IF(OR(F792="",D793=""),"", ROUND(PRODUCT(D793,F792)/100,2))</f>
        <v/>
      </c>
      <c r="G793" s="14" t="str">
        <f>IF(D793="", "Nurodykite taikomą PVM dydį", "")</f>
        <v>Nurodykite taikomą PVM dydį</v>
      </c>
    </row>
    <row r="794" spans="1:9" x14ac:dyDescent="0.25">
      <c r="E794" s="16" t="s">
        <v>93</v>
      </c>
      <c r="F794" s="16">
        <f>IF(ISBLANK(F793), "", ROUND(SUM(F792:F793),2))</f>
        <v>0</v>
      </c>
    </row>
    <row r="798" spans="1:9" x14ac:dyDescent="0.25">
      <c r="A798" s="12" t="s">
        <v>786</v>
      </c>
      <c r="B798" s="12" t="s">
        <v>787</v>
      </c>
    </row>
    <row r="800" spans="1:9" x14ac:dyDescent="0.25">
      <c r="A800" s="12" t="s">
        <v>28</v>
      </c>
    </row>
    <row r="801" spans="1:9" ht="150" x14ac:dyDescent="0.25">
      <c r="A801" s="27" t="s">
        <v>29</v>
      </c>
      <c r="B801" s="27" t="s">
        <v>30</v>
      </c>
      <c r="C801" s="27" t="s">
        <v>31</v>
      </c>
      <c r="D801" s="27" t="s">
        <v>32</v>
      </c>
      <c r="E801" s="27" t="s">
        <v>33</v>
      </c>
      <c r="F801" s="27" t="s">
        <v>34</v>
      </c>
      <c r="G801" s="27" t="s">
        <v>35</v>
      </c>
      <c r="H801" s="27" t="s">
        <v>36</v>
      </c>
      <c r="I801" s="27" t="s">
        <v>37</v>
      </c>
    </row>
    <row r="802" spans="1:9" x14ac:dyDescent="0.25">
      <c r="A802" s="26" t="s">
        <v>788</v>
      </c>
      <c r="B802" s="26" t="s">
        <v>789</v>
      </c>
      <c r="C802" s="33"/>
      <c r="D802" s="33"/>
      <c r="E802" s="33"/>
      <c r="F802" s="33"/>
      <c r="G802" s="33"/>
      <c r="H802" s="33"/>
      <c r="I802" s="33"/>
    </row>
    <row r="803" spans="1:9" x14ac:dyDescent="0.25">
      <c r="A803" s="33" t="s">
        <v>790</v>
      </c>
      <c r="B803" s="33" t="s">
        <v>789</v>
      </c>
      <c r="C803" s="36">
        <v>150</v>
      </c>
      <c r="D803" s="36" t="s">
        <v>41</v>
      </c>
      <c r="E803" s="34"/>
      <c r="F803" s="33" t="str">
        <f>IF(ISBLANK(E803),"", PRODUCT(C803,E803))</f>
        <v/>
      </c>
      <c r="G803" s="35"/>
      <c r="H803" s="33"/>
      <c r="I803" s="33"/>
    </row>
    <row r="804" spans="1:9" ht="45" x14ac:dyDescent="0.25">
      <c r="A804" s="33" t="s">
        <v>791</v>
      </c>
      <c r="B804" s="33" t="s">
        <v>792</v>
      </c>
      <c r="C804" s="33"/>
      <c r="D804" s="33"/>
      <c r="E804" s="33"/>
      <c r="F804" s="33"/>
      <c r="G804" s="33"/>
      <c r="H804" s="35"/>
      <c r="I804" s="35"/>
    </row>
    <row r="805" spans="1:9" ht="30" x14ac:dyDescent="0.25">
      <c r="A805" s="33" t="s">
        <v>793</v>
      </c>
      <c r="B805" s="33" t="s">
        <v>89</v>
      </c>
      <c r="C805" s="33"/>
      <c r="D805" s="33"/>
      <c r="E805" s="33"/>
      <c r="F805" s="33"/>
      <c r="G805" s="33"/>
      <c r="H805" s="35"/>
      <c r="I805" s="35"/>
    </row>
    <row r="806" spans="1:9" x14ac:dyDescent="0.25">
      <c r="E806" s="16" t="s">
        <v>90</v>
      </c>
      <c r="F806" s="16" t="str">
        <f>IF((COUNT(C803:C805)&lt;&gt;COUNT(F803:F805)),"", ROUND(SUM(F803:F805),2))</f>
        <v/>
      </c>
      <c r="G806" s="14" t="str">
        <f>IF((COUNT(C803:C805)&lt;&gt;COUNT(F803:F805)),"Neužpildytos visų objektų kainos", "")</f>
        <v>Neužpildytos visų objektų kainos</v>
      </c>
    </row>
    <row r="807" spans="1:9" x14ac:dyDescent="0.25">
      <c r="C807" s="16" t="s">
        <v>91</v>
      </c>
      <c r="D807" s="19"/>
      <c r="E807" s="16" t="s">
        <v>92</v>
      </c>
      <c r="F807" s="16" t="str">
        <f>IF(OR(F806="",D807=""),"", ROUND(PRODUCT(D807,F806)/100,2))</f>
        <v/>
      </c>
      <c r="G807" s="14" t="str">
        <f>IF(D807="", "Nurodykite taikomą PVM dydį", "")</f>
        <v>Nurodykite taikomą PVM dydį</v>
      </c>
    </row>
    <row r="808" spans="1:9" x14ac:dyDescent="0.25">
      <c r="E808" s="16" t="s">
        <v>93</v>
      </c>
      <c r="F808" s="16">
        <f>IF(ISBLANK(F807), "", ROUND(SUM(F806:F807),2))</f>
        <v>0</v>
      </c>
    </row>
    <row r="812" spans="1:9" x14ac:dyDescent="0.25">
      <c r="A812" s="12" t="s">
        <v>794</v>
      </c>
      <c r="B812" s="12" t="s">
        <v>795</v>
      </c>
    </row>
    <row r="814" spans="1:9" x14ac:dyDescent="0.25">
      <c r="A814" s="12" t="s">
        <v>28</v>
      </c>
    </row>
    <row r="815" spans="1:9" ht="150" x14ac:dyDescent="0.25">
      <c r="A815" s="27" t="s">
        <v>29</v>
      </c>
      <c r="B815" s="27" t="s">
        <v>30</v>
      </c>
      <c r="C815" s="27" t="s">
        <v>31</v>
      </c>
      <c r="D815" s="27" t="s">
        <v>32</v>
      </c>
      <c r="E815" s="27" t="s">
        <v>33</v>
      </c>
      <c r="F815" s="27" t="s">
        <v>34</v>
      </c>
      <c r="G815" s="27" t="s">
        <v>35</v>
      </c>
      <c r="H815" s="27" t="s">
        <v>36</v>
      </c>
      <c r="I815" s="27" t="s">
        <v>37</v>
      </c>
    </row>
    <row r="816" spans="1:9" x14ac:dyDescent="0.25">
      <c r="A816" s="26" t="s">
        <v>796</v>
      </c>
      <c r="B816" s="26" t="s">
        <v>797</v>
      </c>
      <c r="C816" s="33"/>
      <c r="D816" s="33"/>
      <c r="E816" s="33"/>
      <c r="F816" s="33"/>
      <c r="G816" s="33"/>
      <c r="H816" s="33"/>
      <c r="I816" s="33"/>
    </row>
    <row r="817" spans="1:9" x14ac:dyDescent="0.25">
      <c r="A817" s="33" t="s">
        <v>798</v>
      </c>
      <c r="B817" s="33" t="s">
        <v>797</v>
      </c>
      <c r="C817" s="36">
        <v>15</v>
      </c>
      <c r="D817" s="36" t="s">
        <v>41</v>
      </c>
      <c r="E817" s="34"/>
      <c r="F817" s="33" t="str">
        <f>IF(ISBLANK(E817),"", PRODUCT(C817,E817))</f>
        <v/>
      </c>
      <c r="G817" s="35"/>
      <c r="H817" s="33"/>
      <c r="I817" s="33"/>
    </row>
    <row r="818" spans="1:9" ht="30" x14ac:dyDescent="0.25">
      <c r="A818" s="33" t="s">
        <v>799</v>
      </c>
      <c r="B818" s="33" t="s">
        <v>800</v>
      </c>
      <c r="C818" s="33"/>
      <c r="D818" s="33"/>
      <c r="E818" s="33"/>
      <c r="F818" s="33"/>
      <c r="G818" s="33"/>
      <c r="H818" s="35"/>
      <c r="I818" s="35"/>
    </row>
    <row r="819" spans="1:9" ht="30" x14ac:dyDescent="0.25">
      <c r="A819" s="33" t="s">
        <v>801</v>
      </c>
      <c r="B819" s="33" t="s">
        <v>89</v>
      </c>
      <c r="C819" s="33"/>
      <c r="D819" s="33"/>
      <c r="E819" s="33"/>
      <c r="F819" s="33"/>
      <c r="G819" s="33"/>
      <c r="H819" s="35"/>
      <c r="I819" s="35"/>
    </row>
    <row r="820" spans="1:9" x14ac:dyDescent="0.25">
      <c r="E820" s="16" t="s">
        <v>90</v>
      </c>
      <c r="F820" s="16" t="str">
        <f>IF((COUNT(C817:C819)&lt;&gt;COUNT(F817:F819)),"", ROUND(SUM(F817:F819),2))</f>
        <v/>
      </c>
      <c r="G820" s="14" t="str">
        <f>IF((COUNT(C817:C819)&lt;&gt;COUNT(F817:F819)),"Neužpildytos visų objektų kainos", "")</f>
        <v>Neužpildytos visų objektų kainos</v>
      </c>
    </row>
    <row r="821" spans="1:9" x14ac:dyDescent="0.25">
      <c r="C821" s="16" t="s">
        <v>91</v>
      </c>
      <c r="D821" s="19"/>
      <c r="E821" s="16" t="s">
        <v>92</v>
      </c>
      <c r="F821" s="16" t="str">
        <f>IF(OR(F820="",D821=""),"", ROUND(PRODUCT(D821,F820)/100,2))</f>
        <v/>
      </c>
      <c r="G821" s="14" t="str">
        <f>IF(D821="", "Nurodykite taikomą PVM dydį", "")</f>
        <v>Nurodykite taikomą PVM dydį</v>
      </c>
    </row>
    <row r="822" spans="1:9" x14ac:dyDescent="0.25">
      <c r="E822" s="16" t="s">
        <v>93</v>
      </c>
      <c r="F822" s="16">
        <f>IF(ISBLANK(F821), "", ROUND(SUM(F820:F821),2))</f>
        <v>0</v>
      </c>
    </row>
    <row r="826" spans="1:9" x14ac:dyDescent="0.25">
      <c r="A826" s="12" t="s">
        <v>802</v>
      </c>
      <c r="B826" s="12" t="s">
        <v>803</v>
      </c>
    </row>
    <row r="828" spans="1:9" x14ac:dyDescent="0.25">
      <c r="A828" s="12" t="s">
        <v>28</v>
      </c>
    </row>
    <row r="829" spans="1:9" ht="150" x14ac:dyDescent="0.25">
      <c r="A829" s="27" t="s">
        <v>29</v>
      </c>
      <c r="B829" s="27" t="s">
        <v>30</v>
      </c>
      <c r="C829" s="27" t="s">
        <v>31</v>
      </c>
      <c r="D829" s="27" t="s">
        <v>32</v>
      </c>
      <c r="E829" s="27" t="s">
        <v>33</v>
      </c>
      <c r="F829" s="27" t="s">
        <v>34</v>
      </c>
      <c r="G829" s="27" t="s">
        <v>35</v>
      </c>
      <c r="H829" s="27" t="s">
        <v>36</v>
      </c>
      <c r="I829" s="27" t="s">
        <v>37</v>
      </c>
    </row>
    <row r="830" spans="1:9" x14ac:dyDescent="0.25">
      <c r="A830" s="26" t="s">
        <v>804</v>
      </c>
      <c r="B830" s="26" t="s">
        <v>805</v>
      </c>
      <c r="C830" s="33"/>
      <c r="D830" s="33"/>
      <c r="E830" s="33"/>
      <c r="F830" s="33"/>
      <c r="G830" s="33"/>
      <c r="H830" s="33"/>
      <c r="I830" s="33"/>
    </row>
    <row r="831" spans="1:9" ht="30" x14ac:dyDescent="0.25">
      <c r="A831" s="33" t="s">
        <v>806</v>
      </c>
      <c r="B831" s="33" t="s">
        <v>805</v>
      </c>
      <c r="C831" s="36">
        <v>30</v>
      </c>
      <c r="D831" s="36" t="s">
        <v>41</v>
      </c>
      <c r="E831" s="34">
        <v>2100</v>
      </c>
      <c r="F831" s="33">
        <f>IF(ISBLANK(E831),"", PRODUCT(C831,E831))</f>
        <v>63000</v>
      </c>
      <c r="G831" s="35" t="s">
        <v>1190</v>
      </c>
      <c r="H831" s="33"/>
      <c r="I831" s="33"/>
    </row>
    <row r="832" spans="1:9" ht="30" x14ac:dyDescent="0.25">
      <c r="A832" s="33" t="s">
        <v>807</v>
      </c>
      <c r="B832" s="33" t="s">
        <v>808</v>
      </c>
      <c r="C832" s="33"/>
      <c r="D832" s="33"/>
      <c r="E832" s="33"/>
      <c r="F832" s="33"/>
      <c r="G832" s="33"/>
      <c r="H832" s="35" t="s">
        <v>808</v>
      </c>
      <c r="I832" s="35" t="s">
        <v>1140</v>
      </c>
    </row>
    <row r="833" spans="1:9" ht="30" x14ac:dyDescent="0.25">
      <c r="A833" s="33" t="s">
        <v>809</v>
      </c>
      <c r="B833" s="33" t="s">
        <v>810</v>
      </c>
      <c r="C833" s="33"/>
      <c r="D833" s="33"/>
      <c r="E833" s="33"/>
      <c r="F833" s="33"/>
      <c r="G833" s="33"/>
      <c r="H833" s="35" t="s">
        <v>810</v>
      </c>
      <c r="I833" s="35" t="s">
        <v>1141</v>
      </c>
    </row>
    <row r="834" spans="1:9" ht="30" x14ac:dyDescent="0.25">
      <c r="A834" s="33" t="s">
        <v>811</v>
      </c>
      <c r="B834" s="33" t="s">
        <v>812</v>
      </c>
      <c r="C834" s="33"/>
      <c r="D834" s="33"/>
      <c r="E834" s="33"/>
      <c r="F834" s="33"/>
      <c r="G834" s="33"/>
      <c r="H834" s="35" t="s">
        <v>812</v>
      </c>
      <c r="I834" s="35" t="s">
        <v>1142</v>
      </c>
    </row>
    <row r="835" spans="1:9" ht="135" x14ac:dyDescent="0.25">
      <c r="A835" s="33" t="s">
        <v>813</v>
      </c>
      <c r="B835" s="33" t="s">
        <v>814</v>
      </c>
      <c r="C835" s="33"/>
      <c r="D835" s="33"/>
      <c r="E835" s="33"/>
      <c r="F835" s="33"/>
      <c r="G835" s="33"/>
      <c r="H835" s="35" t="s">
        <v>814</v>
      </c>
      <c r="I835" s="35" t="s">
        <v>1143</v>
      </c>
    </row>
    <row r="836" spans="1:9" ht="60" x14ac:dyDescent="0.25">
      <c r="A836" s="33" t="s">
        <v>815</v>
      </c>
      <c r="B836" s="33" t="s">
        <v>816</v>
      </c>
      <c r="C836" s="33"/>
      <c r="D836" s="33"/>
      <c r="E836" s="33"/>
      <c r="F836" s="33"/>
      <c r="G836" s="33"/>
      <c r="H836" s="35" t="s">
        <v>816</v>
      </c>
      <c r="I836" s="35" t="s">
        <v>1144</v>
      </c>
    </row>
    <row r="837" spans="1:9" ht="75" x14ac:dyDescent="0.25">
      <c r="A837" s="33" t="s">
        <v>817</v>
      </c>
      <c r="B837" s="33" t="s">
        <v>818</v>
      </c>
      <c r="C837" s="33"/>
      <c r="D837" s="33"/>
      <c r="E837" s="33"/>
      <c r="F837" s="33"/>
      <c r="G837" s="33"/>
      <c r="H837" s="35" t="s">
        <v>818</v>
      </c>
      <c r="I837" s="35" t="s">
        <v>1145</v>
      </c>
    </row>
    <row r="838" spans="1:9" ht="90" x14ac:dyDescent="0.25">
      <c r="A838" s="33" t="s">
        <v>819</v>
      </c>
      <c r="B838" s="33" t="s">
        <v>820</v>
      </c>
      <c r="C838" s="33"/>
      <c r="D838" s="33"/>
      <c r="E838" s="33"/>
      <c r="F838" s="33"/>
      <c r="G838" s="33"/>
      <c r="H838" s="35" t="s">
        <v>820</v>
      </c>
      <c r="I838" s="35" t="s">
        <v>1146</v>
      </c>
    </row>
    <row r="839" spans="1:9" ht="60" x14ac:dyDescent="0.25">
      <c r="A839" s="33" t="s">
        <v>821</v>
      </c>
      <c r="B839" s="33" t="s">
        <v>822</v>
      </c>
      <c r="C839" s="33"/>
      <c r="D839" s="33"/>
      <c r="E839" s="33"/>
      <c r="F839" s="33"/>
      <c r="G839" s="33"/>
      <c r="H839" s="35" t="s">
        <v>822</v>
      </c>
      <c r="I839" s="35" t="s">
        <v>1147</v>
      </c>
    </row>
    <row r="840" spans="1:9" ht="45" x14ac:dyDescent="0.25">
      <c r="A840" s="33" t="s">
        <v>823</v>
      </c>
      <c r="B840" s="33" t="s">
        <v>824</v>
      </c>
      <c r="C840" s="33"/>
      <c r="D840" s="33"/>
      <c r="E840" s="33"/>
      <c r="F840" s="33"/>
      <c r="G840" s="33"/>
      <c r="H840" s="35" t="s">
        <v>824</v>
      </c>
      <c r="I840" s="35" t="s">
        <v>1148</v>
      </c>
    </row>
    <row r="841" spans="1:9" ht="105" x14ac:dyDescent="0.25">
      <c r="A841" s="33" t="s">
        <v>825</v>
      </c>
      <c r="B841" s="33" t="s">
        <v>826</v>
      </c>
      <c r="C841" s="33"/>
      <c r="D841" s="33"/>
      <c r="E841" s="33"/>
      <c r="F841" s="33"/>
      <c r="G841" s="33"/>
      <c r="H841" s="35" t="s">
        <v>826</v>
      </c>
      <c r="I841" s="35" t="s">
        <v>1155</v>
      </c>
    </row>
    <row r="842" spans="1:9" ht="60" x14ac:dyDescent="0.25">
      <c r="A842" s="33" t="s">
        <v>827</v>
      </c>
      <c r="B842" s="33" t="s">
        <v>89</v>
      </c>
      <c r="C842" s="33"/>
      <c r="D842" s="33"/>
      <c r="E842" s="33"/>
      <c r="F842" s="33"/>
      <c r="G842" s="33"/>
      <c r="H842" s="35" t="s">
        <v>89</v>
      </c>
      <c r="I842" s="35" t="s">
        <v>1128</v>
      </c>
    </row>
    <row r="843" spans="1:9" x14ac:dyDescent="0.25">
      <c r="E843" s="16" t="s">
        <v>90</v>
      </c>
      <c r="F843" s="16">
        <f>IF((COUNT(C831:C842)&lt;&gt;COUNT(F831:F842)),"", ROUND(SUM(F831:F842),2))</f>
        <v>63000</v>
      </c>
      <c r="G843" s="14" t="str">
        <f>IF((COUNT(C831:C842)&lt;&gt;COUNT(F831:F842)),"Neužpildytos visų objektų kainos", "")</f>
        <v/>
      </c>
    </row>
    <row r="844" spans="1:9" x14ac:dyDescent="0.25">
      <c r="C844" s="16" t="s">
        <v>91</v>
      </c>
      <c r="D844" s="19">
        <v>5</v>
      </c>
      <c r="E844" s="16" t="s">
        <v>92</v>
      </c>
      <c r="F844" s="16">
        <f>IF(OR(F843="",D844=""),"", ROUND(PRODUCT(D844,F843)/100,2))</f>
        <v>3150</v>
      </c>
      <c r="G844" s="14" t="str">
        <f>IF(D844="", "Nurodykite taikomą PVM dydį", "")</f>
        <v/>
      </c>
    </row>
    <row r="845" spans="1:9" x14ac:dyDescent="0.25">
      <c r="E845" s="16" t="s">
        <v>93</v>
      </c>
      <c r="F845" s="16">
        <f>IF(ISBLANK(F844), "", ROUND(SUM(F843:F844),2))</f>
        <v>66150</v>
      </c>
    </row>
    <row r="849" spans="1:9" x14ac:dyDescent="0.25">
      <c r="A849" s="12" t="s">
        <v>828</v>
      </c>
      <c r="B849" s="12" t="s">
        <v>829</v>
      </c>
    </row>
    <row r="851" spans="1:9" x14ac:dyDescent="0.25">
      <c r="A851" s="12" t="s">
        <v>28</v>
      </c>
    </row>
    <row r="852" spans="1:9" ht="150" x14ac:dyDescent="0.25">
      <c r="A852" s="27" t="s">
        <v>29</v>
      </c>
      <c r="B852" s="27" t="s">
        <v>30</v>
      </c>
      <c r="C852" s="27" t="s">
        <v>31</v>
      </c>
      <c r="D852" s="27" t="s">
        <v>32</v>
      </c>
      <c r="E852" s="27" t="s">
        <v>33</v>
      </c>
      <c r="F852" s="27" t="s">
        <v>34</v>
      </c>
      <c r="G852" s="27" t="s">
        <v>35</v>
      </c>
      <c r="H852" s="27" t="s">
        <v>36</v>
      </c>
      <c r="I852" s="27" t="s">
        <v>37</v>
      </c>
    </row>
    <row r="853" spans="1:9" x14ac:dyDescent="0.25">
      <c r="A853" s="26" t="s">
        <v>830</v>
      </c>
      <c r="B853" s="26" t="s">
        <v>831</v>
      </c>
      <c r="C853" s="33"/>
      <c r="D853" s="33"/>
      <c r="E853" s="33"/>
      <c r="F853" s="33"/>
      <c r="G853" s="33"/>
      <c r="H853" s="33"/>
      <c r="I853" s="33"/>
    </row>
    <row r="854" spans="1:9" x14ac:dyDescent="0.25">
      <c r="A854" s="33" t="s">
        <v>832</v>
      </c>
      <c r="B854" s="33" t="s">
        <v>831</v>
      </c>
      <c r="C854" s="36">
        <v>60</v>
      </c>
      <c r="D854" s="36" t="s">
        <v>41</v>
      </c>
      <c r="E854" s="34"/>
      <c r="F854" s="33" t="str">
        <f>IF(ISBLANK(E854),"", PRODUCT(C854,E854))</f>
        <v/>
      </c>
      <c r="G854" s="35"/>
      <c r="H854" s="33"/>
      <c r="I854" s="33"/>
    </row>
    <row r="855" spans="1:9" ht="150" x14ac:dyDescent="0.25">
      <c r="A855" s="33" t="s">
        <v>833</v>
      </c>
      <c r="B855" s="33" t="s">
        <v>834</v>
      </c>
      <c r="C855" s="33"/>
      <c r="D855" s="33"/>
      <c r="E855" s="33"/>
      <c r="F855" s="33"/>
      <c r="G855" s="33"/>
      <c r="H855" s="35"/>
      <c r="I855" s="35"/>
    </row>
    <row r="856" spans="1:9" ht="30" x14ac:dyDescent="0.25">
      <c r="A856" s="33" t="s">
        <v>835</v>
      </c>
      <c r="B856" s="33" t="s">
        <v>89</v>
      </c>
      <c r="C856" s="33"/>
      <c r="D856" s="33"/>
      <c r="E856" s="33"/>
      <c r="F856" s="33"/>
      <c r="G856" s="33"/>
      <c r="H856" s="35"/>
      <c r="I856" s="35"/>
    </row>
    <row r="857" spans="1:9" x14ac:dyDescent="0.25">
      <c r="E857" s="16" t="s">
        <v>90</v>
      </c>
      <c r="F857" s="16" t="str">
        <f>IF((COUNT(C854:C856)&lt;&gt;COUNT(F854:F856)),"", ROUND(SUM(F854:F856),2))</f>
        <v/>
      </c>
      <c r="G857" s="14" t="str">
        <f>IF((COUNT(C854:C856)&lt;&gt;COUNT(F854:F856)),"Neužpildytos visų objektų kainos", "")</f>
        <v>Neužpildytos visų objektų kainos</v>
      </c>
    </row>
    <row r="858" spans="1:9" x14ac:dyDescent="0.25">
      <c r="C858" s="16" t="s">
        <v>91</v>
      </c>
      <c r="D858" s="19"/>
      <c r="E858" s="16" t="s">
        <v>92</v>
      </c>
      <c r="F858" s="16" t="str">
        <f>IF(OR(F857="",D858=""),"", ROUND(PRODUCT(D858,F857)/100,2))</f>
        <v/>
      </c>
      <c r="G858" s="14" t="str">
        <f>IF(D858="", "Nurodykite taikomą PVM dydį", "")</f>
        <v>Nurodykite taikomą PVM dydį</v>
      </c>
    </row>
    <row r="859" spans="1:9" x14ac:dyDescent="0.25">
      <c r="E859" s="16" t="s">
        <v>93</v>
      </c>
      <c r="F859" s="16">
        <f>IF(ISBLANK(F858), "", ROUND(SUM(F857:F858),2))</f>
        <v>0</v>
      </c>
    </row>
    <row r="863" spans="1:9" x14ac:dyDescent="0.25">
      <c r="A863" s="12" t="s">
        <v>836</v>
      </c>
      <c r="B863" s="12" t="s">
        <v>837</v>
      </c>
    </row>
    <row r="865" spans="1:9" x14ac:dyDescent="0.25">
      <c r="A865" s="12" t="s">
        <v>28</v>
      </c>
    </row>
    <row r="866" spans="1:9" ht="150" x14ac:dyDescent="0.25">
      <c r="A866" s="27" t="s">
        <v>29</v>
      </c>
      <c r="B866" s="27" t="s">
        <v>30</v>
      </c>
      <c r="C866" s="27" t="s">
        <v>31</v>
      </c>
      <c r="D866" s="27" t="s">
        <v>32</v>
      </c>
      <c r="E866" s="27" t="s">
        <v>33</v>
      </c>
      <c r="F866" s="27" t="s">
        <v>34</v>
      </c>
      <c r="G866" s="27" t="s">
        <v>35</v>
      </c>
      <c r="H866" s="27" t="s">
        <v>36</v>
      </c>
      <c r="I866" s="27" t="s">
        <v>37</v>
      </c>
    </row>
    <row r="867" spans="1:9" ht="30" x14ac:dyDescent="0.25">
      <c r="A867" s="26" t="s">
        <v>838</v>
      </c>
      <c r="B867" s="26" t="s">
        <v>839</v>
      </c>
      <c r="C867" s="33"/>
      <c r="D867" s="33"/>
      <c r="E867" s="33"/>
      <c r="F867" s="33"/>
      <c r="G867" s="33"/>
      <c r="H867" s="33"/>
      <c r="I867" s="33"/>
    </row>
    <row r="868" spans="1:9" ht="30" x14ac:dyDescent="0.25">
      <c r="A868" s="33" t="s">
        <v>840</v>
      </c>
      <c r="B868" s="33" t="s">
        <v>839</v>
      </c>
      <c r="C868" s="36">
        <v>900</v>
      </c>
      <c r="D868" s="36" t="s">
        <v>41</v>
      </c>
      <c r="E868" s="34"/>
      <c r="F868" s="33" t="str">
        <f>IF(ISBLANK(E868),"", PRODUCT(C868,E868))</f>
        <v/>
      </c>
      <c r="G868" s="35"/>
      <c r="H868" s="33"/>
      <c r="I868" s="33"/>
    </row>
    <row r="869" spans="1:9" ht="60" x14ac:dyDescent="0.25">
      <c r="A869" s="33" t="s">
        <v>841</v>
      </c>
      <c r="B869" s="33" t="s">
        <v>842</v>
      </c>
      <c r="C869" s="33"/>
      <c r="D869" s="33"/>
      <c r="E869" s="33"/>
      <c r="F869" s="33"/>
      <c r="G869" s="33"/>
      <c r="H869" s="35"/>
      <c r="I869" s="35"/>
    </row>
    <row r="870" spans="1:9" ht="30" x14ac:dyDescent="0.25">
      <c r="A870" s="33" t="s">
        <v>843</v>
      </c>
      <c r="B870" s="33" t="s">
        <v>89</v>
      </c>
      <c r="C870" s="33"/>
      <c r="D870" s="33"/>
      <c r="E870" s="33"/>
      <c r="F870" s="33"/>
      <c r="G870" s="33"/>
      <c r="H870" s="35"/>
      <c r="I870" s="35"/>
    </row>
    <row r="871" spans="1:9" x14ac:dyDescent="0.25">
      <c r="E871" s="16" t="s">
        <v>90</v>
      </c>
      <c r="F871" s="16" t="str">
        <f>IF((COUNT(C868:C870)&lt;&gt;COUNT(F868:F870)),"", ROUND(SUM(F868:F870),2))</f>
        <v/>
      </c>
      <c r="G871" s="14" t="str">
        <f>IF((COUNT(C868:C870)&lt;&gt;COUNT(F868:F870)),"Neužpildytos visų objektų kainos", "")</f>
        <v>Neužpildytos visų objektų kainos</v>
      </c>
    </row>
    <row r="872" spans="1:9" x14ac:dyDescent="0.25">
      <c r="C872" s="16" t="s">
        <v>91</v>
      </c>
      <c r="D872" s="19"/>
      <c r="E872" s="16" t="s">
        <v>92</v>
      </c>
      <c r="F872" s="16" t="str">
        <f>IF(OR(F871="",D872=""),"", ROUND(PRODUCT(D872,F871)/100,2))</f>
        <v/>
      </c>
      <c r="G872" s="14" t="str">
        <f>IF(D872="", "Nurodykite taikomą PVM dydį", "")</f>
        <v>Nurodykite taikomą PVM dydį</v>
      </c>
    </row>
    <row r="873" spans="1:9" x14ac:dyDescent="0.25">
      <c r="E873" s="16" t="s">
        <v>93</v>
      </c>
      <c r="F873" s="16">
        <f>IF(ISBLANK(F872), "", ROUND(SUM(F871:F872),2))</f>
        <v>0</v>
      </c>
    </row>
    <row r="877" spans="1:9" x14ac:dyDescent="0.25">
      <c r="A877" s="12" t="s">
        <v>844</v>
      </c>
      <c r="B877" s="12" t="s">
        <v>845</v>
      </c>
    </row>
    <row r="879" spans="1:9" x14ac:dyDescent="0.25">
      <c r="A879" s="12" t="s">
        <v>28</v>
      </c>
    </row>
    <row r="880" spans="1:9" ht="150" x14ac:dyDescent="0.25">
      <c r="A880" s="27" t="s">
        <v>29</v>
      </c>
      <c r="B880" s="27" t="s">
        <v>30</v>
      </c>
      <c r="C880" s="27" t="s">
        <v>31</v>
      </c>
      <c r="D880" s="27" t="s">
        <v>32</v>
      </c>
      <c r="E880" s="27" t="s">
        <v>33</v>
      </c>
      <c r="F880" s="27" t="s">
        <v>34</v>
      </c>
      <c r="G880" s="27" t="s">
        <v>35</v>
      </c>
      <c r="H880" s="27" t="s">
        <v>36</v>
      </c>
      <c r="I880" s="27" t="s">
        <v>37</v>
      </c>
    </row>
    <row r="881" spans="1:9" x14ac:dyDescent="0.25">
      <c r="A881" s="26" t="s">
        <v>846</v>
      </c>
      <c r="B881" s="26" t="s">
        <v>847</v>
      </c>
      <c r="C881" s="33"/>
      <c r="D881" s="33"/>
      <c r="E881" s="33"/>
      <c r="F881" s="33"/>
      <c r="G881" s="33"/>
      <c r="H881" s="33"/>
      <c r="I881" s="33"/>
    </row>
    <row r="882" spans="1:9" x14ac:dyDescent="0.25">
      <c r="A882" s="33" t="s">
        <v>848</v>
      </c>
      <c r="B882" s="33" t="s">
        <v>847</v>
      </c>
      <c r="C882" s="36">
        <v>450</v>
      </c>
      <c r="D882" s="36" t="s">
        <v>41</v>
      </c>
      <c r="E882" s="34"/>
      <c r="F882" s="33" t="str">
        <f>IF(ISBLANK(E882),"", PRODUCT(C882,E882))</f>
        <v/>
      </c>
      <c r="G882" s="35"/>
      <c r="H882" s="33"/>
      <c r="I882" s="33"/>
    </row>
    <row r="883" spans="1:9" ht="60" x14ac:dyDescent="0.25">
      <c r="A883" s="33" t="s">
        <v>849</v>
      </c>
      <c r="B883" s="33" t="s">
        <v>850</v>
      </c>
      <c r="C883" s="33"/>
      <c r="D883" s="33"/>
      <c r="E883" s="33"/>
      <c r="F883" s="33"/>
      <c r="G883" s="33"/>
      <c r="H883" s="35"/>
      <c r="I883" s="35"/>
    </row>
    <row r="884" spans="1:9" ht="30" x14ac:dyDescent="0.25">
      <c r="A884" s="33" t="s">
        <v>851</v>
      </c>
      <c r="B884" s="33" t="s">
        <v>89</v>
      </c>
      <c r="C884" s="33"/>
      <c r="D884" s="33"/>
      <c r="E884" s="33"/>
      <c r="F884" s="33"/>
      <c r="G884" s="33"/>
      <c r="H884" s="35"/>
      <c r="I884" s="35"/>
    </row>
    <row r="885" spans="1:9" x14ac:dyDescent="0.25">
      <c r="E885" s="16" t="s">
        <v>90</v>
      </c>
      <c r="F885" s="16" t="str">
        <f>IF((COUNT(C882:C884)&lt;&gt;COUNT(F882:F884)),"", ROUND(SUM(F882:F884),2))</f>
        <v/>
      </c>
      <c r="G885" s="14" t="str">
        <f>IF((COUNT(C882:C884)&lt;&gt;COUNT(F882:F884)),"Neužpildytos visų objektų kainos", "")</f>
        <v>Neužpildytos visų objektų kainos</v>
      </c>
    </row>
    <row r="886" spans="1:9" x14ac:dyDescent="0.25">
      <c r="C886" s="16" t="s">
        <v>91</v>
      </c>
      <c r="D886" s="19"/>
      <c r="E886" s="16" t="s">
        <v>92</v>
      </c>
      <c r="F886" s="16" t="str">
        <f>IF(OR(F885="",D886=""),"", ROUND(PRODUCT(D886,F885)/100,2))</f>
        <v/>
      </c>
      <c r="G886" s="14" t="str">
        <f>IF(D886="", "Nurodykite taikomą PVM dydį", "")</f>
        <v>Nurodykite taikomą PVM dydį</v>
      </c>
    </row>
    <row r="887" spans="1:9" x14ac:dyDescent="0.25">
      <c r="E887" s="16" t="s">
        <v>93</v>
      </c>
      <c r="F887" s="16">
        <f>IF(ISBLANK(F886), "", ROUND(SUM(F885:F886),2))</f>
        <v>0</v>
      </c>
    </row>
    <row r="891" spans="1:9" x14ac:dyDescent="0.25">
      <c r="A891" s="12" t="s">
        <v>852</v>
      </c>
      <c r="B891" s="12" t="s">
        <v>853</v>
      </c>
    </row>
    <row r="893" spans="1:9" x14ac:dyDescent="0.25">
      <c r="A893" s="12" t="s">
        <v>28</v>
      </c>
    </row>
    <row r="894" spans="1:9" ht="150" x14ac:dyDescent="0.25">
      <c r="A894" s="27" t="s">
        <v>29</v>
      </c>
      <c r="B894" s="27" t="s">
        <v>30</v>
      </c>
      <c r="C894" s="27" t="s">
        <v>31</v>
      </c>
      <c r="D894" s="27" t="s">
        <v>32</v>
      </c>
      <c r="E894" s="27" t="s">
        <v>33</v>
      </c>
      <c r="F894" s="27" t="s">
        <v>34</v>
      </c>
      <c r="G894" s="27" t="s">
        <v>35</v>
      </c>
      <c r="H894" s="27" t="s">
        <v>36</v>
      </c>
      <c r="I894" s="27" t="s">
        <v>37</v>
      </c>
    </row>
    <row r="895" spans="1:9" ht="30" x14ac:dyDescent="0.25">
      <c r="A895" s="26" t="s">
        <v>854</v>
      </c>
      <c r="B895" s="26" t="s">
        <v>855</v>
      </c>
      <c r="C895" s="33"/>
      <c r="D895" s="33"/>
      <c r="E895" s="33"/>
      <c r="F895" s="33"/>
      <c r="G895" s="33"/>
      <c r="H895" s="33"/>
      <c r="I895" s="33"/>
    </row>
    <row r="896" spans="1:9" ht="30" x14ac:dyDescent="0.25">
      <c r="A896" s="33" t="s">
        <v>856</v>
      </c>
      <c r="B896" s="33" t="s">
        <v>855</v>
      </c>
      <c r="C896" s="36">
        <v>900</v>
      </c>
      <c r="D896" s="36" t="s">
        <v>41</v>
      </c>
      <c r="E896" s="34"/>
      <c r="F896" s="33" t="str">
        <f>IF(ISBLANK(E896),"", PRODUCT(C896,E896))</f>
        <v/>
      </c>
      <c r="G896" s="35"/>
      <c r="H896" s="33"/>
      <c r="I896" s="33"/>
    </row>
    <row r="897" spans="1:9" ht="45" x14ac:dyDescent="0.25">
      <c r="A897" s="33" t="s">
        <v>857</v>
      </c>
      <c r="B897" s="33" t="s">
        <v>858</v>
      </c>
      <c r="C897" s="33"/>
      <c r="D897" s="33"/>
      <c r="E897" s="33"/>
      <c r="F897" s="33"/>
      <c r="G897" s="33"/>
      <c r="H897" s="35"/>
      <c r="I897" s="35"/>
    </row>
    <row r="898" spans="1:9" ht="30" x14ac:dyDescent="0.25">
      <c r="A898" s="33" t="s">
        <v>859</v>
      </c>
      <c r="B898" s="33" t="s">
        <v>89</v>
      </c>
      <c r="C898" s="33"/>
      <c r="D898" s="33"/>
      <c r="E898" s="33"/>
      <c r="F898" s="33"/>
      <c r="G898" s="33"/>
      <c r="H898" s="35"/>
      <c r="I898" s="35"/>
    </row>
    <row r="899" spans="1:9" x14ac:dyDescent="0.25">
      <c r="E899" s="16" t="s">
        <v>90</v>
      </c>
      <c r="F899" s="16" t="str">
        <f>IF((COUNT(C896:C898)&lt;&gt;COUNT(F896:F898)),"", ROUND(SUM(F896:F898),2))</f>
        <v/>
      </c>
      <c r="G899" s="14" t="str">
        <f>IF((COUNT(C896:C898)&lt;&gt;COUNT(F896:F898)),"Neužpildytos visų objektų kainos", "")</f>
        <v>Neužpildytos visų objektų kainos</v>
      </c>
    </row>
    <row r="900" spans="1:9" x14ac:dyDescent="0.25">
      <c r="C900" s="16" t="s">
        <v>91</v>
      </c>
      <c r="D900" s="19"/>
      <c r="E900" s="16" t="s">
        <v>92</v>
      </c>
      <c r="F900" s="16" t="str">
        <f>IF(OR(F899="",D900=""),"", ROUND(PRODUCT(D900,F899)/100,2))</f>
        <v/>
      </c>
      <c r="G900" s="14" t="str">
        <f>IF(D900="", "Nurodykite taikomą PVM dydį", "")</f>
        <v>Nurodykite taikomą PVM dydį</v>
      </c>
    </row>
    <row r="901" spans="1:9" x14ac:dyDescent="0.25">
      <c r="E901" s="16" t="s">
        <v>93</v>
      </c>
      <c r="F901" s="16">
        <f>IF(ISBLANK(F900), "", ROUND(SUM(F899:F900),2))</f>
        <v>0</v>
      </c>
    </row>
    <row r="905" spans="1:9" x14ac:dyDescent="0.25">
      <c r="A905" s="12" t="s">
        <v>860</v>
      </c>
      <c r="B905" s="12" t="s">
        <v>861</v>
      </c>
    </row>
    <row r="907" spans="1:9" x14ac:dyDescent="0.25">
      <c r="A907" s="12" t="s">
        <v>28</v>
      </c>
    </row>
    <row r="908" spans="1:9" ht="150" x14ac:dyDescent="0.25">
      <c r="A908" s="27" t="s">
        <v>29</v>
      </c>
      <c r="B908" s="27" t="s">
        <v>30</v>
      </c>
      <c r="C908" s="27" t="s">
        <v>31</v>
      </c>
      <c r="D908" s="27" t="s">
        <v>32</v>
      </c>
      <c r="E908" s="27" t="s">
        <v>33</v>
      </c>
      <c r="F908" s="27" t="s">
        <v>34</v>
      </c>
      <c r="G908" s="27" t="s">
        <v>35</v>
      </c>
      <c r="H908" s="27" t="s">
        <v>36</v>
      </c>
      <c r="I908" s="27" t="s">
        <v>37</v>
      </c>
    </row>
    <row r="909" spans="1:9" x14ac:dyDescent="0.25">
      <c r="A909" s="26" t="s">
        <v>862</v>
      </c>
      <c r="B909" s="26" t="s">
        <v>863</v>
      </c>
      <c r="C909" s="33"/>
      <c r="D909" s="33"/>
      <c r="E909" s="33"/>
      <c r="F909" s="33"/>
      <c r="G909" s="33"/>
      <c r="H909" s="33"/>
      <c r="I909" s="33"/>
    </row>
    <row r="910" spans="1:9" x14ac:dyDescent="0.25">
      <c r="A910" s="33" t="s">
        <v>864</v>
      </c>
      <c r="B910" s="33" t="s">
        <v>863</v>
      </c>
      <c r="C910" s="36">
        <v>4500</v>
      </c>
      <c r="D910" s="36" t="s">
        <v>41</v>
      </c>
      <c r="E910" s="34"/>
      <c r="F910" s="33" t="str">
        <f>IF(ISBLANK(E910),"", PRODUCT(C910,E910))</f>
        <v/>
      </c>
      <c r="G910" s="35"/>
      <c r="H910" s="33"/>
      <c r="I910" s="33"/>
    </row>
    <row r="911" spans="1:9" x14ac:dyDescent="0.25">
      <c r="A911" s="33" t="s">
        <v>865</v>
      </c>
      <c r="B911" s="33" t="s">
        <v>866</v>
      </c>
      <c r="C911" s="33"/>
      <c r="D911" s="33"/>
      <c r="E911" s="33"/>
      <c r="F911" s="33"/>
      <c r="G911" s="33"/>
      <c r="H911" s="35"/>
      <c r="I911" s="35"/>
    </row>
    <row r="912" spans="1:9" x14ac:dyDescent="0.25">
      <c r="A912" s="33" t="s">
        <v>867</v>
      </c>
      <c r="B912" s="33" t="s">
        <v>868</v>
      </c>
      <c r="C912" s="33"/>
      <c r="D912" s="33"/>
      <c r="E912" s="33"/>
      <c r="F912" s="33"/>
      <c r="G912" s="33"/>
      <c r="H912" s="35"/>
      <c r="I912" s="35"/>
    </row>
    <row r="913" spans="1:9" ht="30" x14ac:dyDescent="0.25">
      <c r="A913" s="33" t="s">
        <v>869</v>
      </c>
      <c r="B913" s="33" t="s">
        <v>870</v>
      </c>
      <c r="C913" s="33"/>
      <c r="D913" s="33"/>
      <c r="E913" s="33"/>
      <c r="F913" s="33"/>
      <c r="G913" s="33"/>
      <c r="H913" s="35"/>
      <c r="I913" s="35"/>
    </row>
    <row r="914" spans="1:9" x14ac:dyDescent="0.25">
      <c r="A914" s="33" t="s">
        <v>871</v>
      </c>
      <c r="B914" s="33" t="s">
        <v>872</v>
      </c>
      <c r="C914" s="33"/>
      <c r="D914" s="33"/>
      <c r="E914" s="33"/>
      <c r="F914" s="33"/>
      <c r="G914" s="33"/>
      <c r="H914" s="35"/>
      <c r="I914" s="35"/>
    </row>
    <row r="915" spans="1:9" x14ac:dyDescent="0.25">
      <c r="A915" s="33" t="s">
        <v>873</v>
      </c>
      <c r="B915" s="33" t="s">
        <v>874</v>
      </c>
      <c r="C915" s="33"/>
      <c r="D915" s="33"/>
      <c r="E915" s="33"/>
      <c r="F915" s="33"/>
      <c r="G915" s="33"/>
      <c r="H915" s="35"/>
      <c r="I915" s="35"/>
    </row>
    <row r="916" spans="1:9" x14ac:dyDescent="0.25">
      <c r="A916" s="33" t="s">
        <v>875</v>
      </c>
      <c r="B916" s="33" t="s">
        <v>876</v>
      </c>
      <c r="C916" s="33"/>
      <c r="D916" s="33"/>
      <c r="E916" s="33"/>
      <c r="F916" s="33"/>
      <c r="G916" s="33"/>
      <c r="H916" s="35"/>
      <c r="I916" s="35"/>
    </row>
    <row r="917" spans="1:9" x14ac:dyDescent="0.25">
      <c r="A917" s="33" t="s">
        <v>877</v>
      </c>
      <c r="B917" s="33" t="s">
        <v>878</v>
      </c>
      <c r="C917" s="33"/>
      <c r="D917" s="33"/>
      <c r="E917" s="33"/>
      <c r="F917" s="33"/>
      <c r="G917" s="33"/>
      <c r="H917" s="35"/>
      <c r="I917" s="35"/>
    </row>
    <row r="918" spans="1:9" x14ac:dyDescent="0.25">
      <c r="A918" s="33" t="s">
        <v>879</v>
      </c>
      <c r="B918" s="33" t="s">
        <v>880</v>
      </c>
      <c r="C918" s="33"/>
      <c r="D918" s="33"/>
      <c r="E918" s="33"/>
      <c r="F918" s="33"/>
      <c r="G918" s="33"/>
      <c r="H918" s="35"/>
      <c r="I918" s="35"/>
    </row>
    <row r="919" spans="1:9" x14ac:dyDescent="0.25">
      <c r="A919" s="33" t="s">
        <v>881</v>
      </c>
      <c r="B919" s="33" t="s">
        <v>882</v>
      </c>
      <c r="C919" s="33"/>
      <c r="D919" s="33"/>
      <c r="E919" s="33"/>
      <c r="F919" s="33"/>
      <c r="G919" s="33"/>
      <c r="H919" s="35"/>
      <c r="I919" s="35"/>
    </row>
    <row r="920" spans="1:9" ht="45" x14ac:dyDescent="0.25">
      <c r="A920" s="33" t="s">
        <v>883</v>
      </c>
      <c r="B920" s="33" t="s">
        <v>884</v>
      </c>
      <c r="C920" s="33"/>
      <c r="D920" s="33"/>
      <c r="E920" s="33"/>
      <c r="F920" s="33"/>
      <c r="G920" s="33"/>
      <c r="H920" s="35"/>
      <c r="I920" s="35"/>
    </row>
    <row r="921" spans="1:9" ht="30" x14ac:dyDescent="0.25">
      <c r="A921" s="33" t="s">
        <v>885</v>
      </c>
      <c r="B921" s="33" t="s">
        <v>89</v>
      </c>
      <c r="C921" s="33"/>
      <c r="D921" s="33"/>
      <c r="E921" s="33"/>
      <c r="F921" s="33"/>
      <c r="G921" s="33"/>
      <c r="H921" s="35"/>
      <c r="I921" s="35"/>
    </row>
    <row r="922" spans="1:9" x14ac:dyDescent="0.25">
      <c r="E922" s="16" t="s">
        <v>90</v>
      </c>
      <c r="F922" s="16" t="str">
        <f>IF((COUNT(C910:C921)&lt;&gt;COUNT(F910:F921)),"", ROUND(SUM(F910:F921),2))</f>
        <v/>
      </c>
      <c r="G922" s="14" t="str">
        <f>IF((COUNT(C910:C921)&lt;&gt;COUNT(F910:F921)),"Neužpildytos visų objektų kainos", "")</f>
        <v>Neužpildytos visų objektų kainos</v>
      </c>
    </row>
    <row r="923" spans="1:9" x14ac:dyDescent="0.25">
      <c r="C923" s="16" t="s">
        <v>91</v>
      </c>
      <c r="D923" s="19"/>
      <c r="E923" s="16" t="s">
        <v>92</v>
      </c>
      <c r="F923" s="16" t="str">
        <f>IF(OR(F922="",D923=""),"", ROUND(PRODUCT(D923,F922)/100,2))</f>
        <v/>
      </c>
      <c r="G923" s="14" t="str">
        <f>IF(D923="", "Nurodykite taikomą PVM dydį", "")</f>
        <v>Nurodykite taikomą PVM dydį</v>
      </c>
    </row>
    <row r="924" spans="1:9" x14ac:dyDescent="0.25">
      <c r="E924" s="16" t="s">
        <v>93</v>
      </c>
      <c r="F924" s="16">
        <f>IF(ISBLANK(F923), "", ROUND(SUM(F922:F923),2))</f>
        <v>0</v>
      </c>
    </row>
    <row r="928" spans="1:9" x14ac:dyDescent="0.25">
      <c r="A928" s="12" t="s">
        <v>886</v>
      </c>
      <c r="B928" s="12" t="s">
        <v>887</v>
      </c>
    </row>
    <row r="930" spans="1:9" x14ac:dyDescent="0.25">
      <c r="A930" s="12" t="s">
        <v>28</v>
      </c>
    </row>
    <row r="931" spans="1:9" ht="150" x14ac:dyDescent="0.25">
      <c r="A931" s="27" t="s">
        <v>29</v>
      </c>
      <c r="B931" s="27" t="s">
        <v>30</v>
      </c>
      <c r="C931" s="27" t="s">
        <v>31</v>
      </c>
      <c r="D931" s="27" t="s">
        <v>32</v>
      </c>
      <c r="E931" s="27" t="s">
        <v>33</v>
      </c>
      <c r="F931" s="27" t="s">
        <v>34</v>
      </c>
      <c r="G931" s="27" t="s">
        <v>35</v>
      </c>
      <c r="H931" s="27" t="s">
        <v>36</v>
      </c>
      <c r="I931" s="27" t="s">
        <v>37</v>
      </c>
    </row>
    <row r="932" spans="1:9" ht="30" x14ac:dyDescent="0.25">
      <c r="A932" s="26" t="s">
        <v>888</v>
      </c>
      <c r="B932" s="26" t="s">
        <v>889</v>
      </c>
      <c r="C932" s="33"/>
      <c r="D932" s="33"/>
      <c r="E932" s="33"/>
      <c r="F932" s="33"/>
      <c r="G932" s="33"/>
      <c r="H932" s="33"/>
      <c r="I932" s="33"/>
    </row>
    <row r="933" spans="1:9" ht="30" x14ac:dyDescent="0.25">
      <c r="A933" s="33" t="s">
        <v>890</v>
      </c>
      <c r="B933" s="33" t="s">
        <v>889</v>
      </c>
      <c r="C933" s="36">
        <v>900</v>
      </c>
      <c r="D933" s="36" t="s">
        <v>41</v>
      </c>
      <c r="E933" s="34"/>
      <c r="F933" s="33" t="str">
        <f>IF(ISBLANK(E933),"", PRODUCT(C933,E933))</f>
        <v/>
      </c>
      <c r="G933" s="35"/>
      <c r="H933" s="33"/>
      <c r="I933" s="33"/>
    </row>
    <row r="934" spans="1:9" x14ac:dyDescent="0.25">
      <c r="A934" s="33" t="s">
        <v>891</v>
      </c>
      <c r="B934" s="33" t="s">
        <v>892</v>
      </c>
      <c r="C934" s="33"/>
      <c r="D934" s="33"/>
      <c r="E934" s="33"/>
      <c r="F934" s="33"/>
      <c r="G934" s="33"/>
      <c r="H934" s="35"/>
      <c r="I934" s="35"/>
    </row>
    <row r="935" spans="1:9" ht="30" x14ac:dyDescent="0.25">
      <c r="A935" s="33" t="s">
        <v>893</v>
      </c>
      <c r="B935" s="33" t="s">
        <v>89</v>
      </c>
      <c r="C935" s="33"/>
      <c r="D935" s="33"/>
      <c r="E935" s="33"/>
      <c r="F935" s="33"/>
      <c r="G935" s="33"/>
      <c r="H935" s="35"/>
      <c r="I935" s="35"/>
    </row>
    <row r="936" spans="1:9" x14ac:dyDescent="0.25">
      <c r="E936" s="16" t="s">
        <v>90</v>
      </c>
      <c r="F936" s="16" t="str">
        <f>IF((COUNT(C933:C935)&lt;&gt;COUNT(F933:F935)),"", ROUND(SUM(F933:F935),2))</f>
        <v/>
      </c>
      <c r="G936" s="14" t="str">
        <f>IF((COUNT(C933:C935)&lt;&gt;COUNT(F933:F935)),"Neužpildytos visų objektų kainos", "")</f>
        <v>Neužpildytos visų objektų kainos</v>
      </c>
    </row>
    <row r="937" spans="1:9" x14ac:dyDescent="0.25">
      <c r="C937" s="16" t="s">
        <v>91</v>
      </c>
      <c r="D937" s="19"/>
      <c r="E937" s="16" t="s">
        <v>92</v>
      </c>
      <c r="F937" s="16" t="str">
        <f>IF(OR(F936="",D937=""),"", ROUND(PRODUCT(D937,F936)/100,2))</f>
        <v/>
      </c>
      <c r="G937" s="14" t="str">
        <f>IF(D937="", "Nurodykite taikomą PVM dydį", "")</f>
        <v>Nurodykite taikomą PVM dydį</v>
      </c>
    </row>
    <row r="938" spans="1:9" x14ac:dyDescent="0.25">
      <c r="E938" s="16" t="s">
        <v>93</v>
      </c>
      <c r="F938" s="16">
        <f>IF(ISBLANK(F937), "", ROUND(SUM(F936:F937),2))</f>
        <v>0</v>
      </c>
    </row>
    <row r="942" spans="1:9" x14ac:dyDescent="0.25">
      <c r="A942" s="12" t="s">
        <v>894</v>
      </c>
      <c r="B942" s="12" t="s">
        <v>895</v>
      </c>
    </row>
    <row r="944" spans="1:9" x14ac:dyDescent="0.25">
      <c r="A944" s="12" t="s">
        <v>28</v>
      </c>
    </row>
    <row r="945" spans="1:9" ht="150" x14ac:dyDescent="0.25">
      <c r="A945" s="27" t="s">
        <v>29</v>
      </c>
      <c r="B945" s="27" t="s">
        <v>30</v>
      </c>
      <c r="C945" s="27" t="s">
        <v>31</v>
      </c>
      <c r="D945" s="27" t="s">
        <v>32</v>
      </c>
      <c r="E945" s="27" t="s">
        <v>33</v>
      </c>
      <c r="F945" s="27" t="s">
        <v>34</v>
      </c>
      <c r="G945" s="27" t="s">
        <v>35</v>
      </c>
      <c r="H945" s="27" t="s">
        <v>36</v>
      </c>
      <c r="I945" s="27" t="s">
        <v>37</v>
      </c>
    </row>
    <row r="946" spans="1:9" x14ac:dyDescent="0.25">
      <c r="A946" s="26" t="s">
        <v>896</v>
      </c>
      <c r="B946" s="26" t="s">
        <v>897</v>
      </c>
      <c r="C946" s="33"/>
      <c r="D946" s="33"/>
      <c r="E946" s="33"/>
      <c r="F946" s="33"/>
      <c r="G946" s="33"/>
      <c r="H946" s="33"/>
      <c r="I946" s="33"/>
    </row>
    <row r="947" spans="1:9" x14ac:dyDescent="0.25">
      <c r="A947" s="33" t="s">
        <v>898</v>
      </c>
      <c r="B947" s="33" t="s">
        <v>897</v>
      </c>
      <c r="C947" s="36">
        <v>600</v>
      </c>
      <c r="D947" s="36" t="s">
        <v>41</v>
      </c>
      <c r="E947" s="34"/>
      <c r="F947" s="33" t="str">
        <f>IF(ISBLANK(E947),"", PRODUCT(C947,E947))</f>
        <v/>
      </c>
      <c r="G947" s="35"/>
      <c r="H947" s="33"/>
      <c r="I947" s="33"/>
    </row>
    <row r="948" spans="1:9" x14ac:dyDescent="0.25">
      <c r="A948" s="33" t="s">
        <v>899</v>
      </c>
      <c r="B948" s="33" t="s">
        <v>900</v>
      </c>
      <c r="C948" s="33"/>
      <c r="D948" s="33"/>
      <c r="E948" s="33"/>
      <c r="F948" s="33"/>
      <c r="G948" s="33"/>
      <c r="H948" s="35"/>
      <c r="I948" s="35"/>
    </row>
    <row r="949" spans="1:9" ht="30" x14ac:dyDescent="0.25">
      <c r="A949" s="33" t="s">
        <v>901</v>
      </c>
      <c r="B949" s="33" t="s">
        <v>89</v>
      </c>
      <c r="C949" s="33"/>
      <c r="D949" s="33"/>
      <c r="E949" s="33"/>
      <c r="F949" s="33"/>
      <c r="G949" s="33"/>
      <c r="H949" s="35"/>
      <c r="I949" s="35"/>
    </row>
    <row r="950" spans="1:9" x14ac:dyDescent="0.25">
      <c r="E950" s="16" t="s">
        <v>90</v>
      </c>
      <c r="F950" s="16" t="str">
        <f>IF((COUNT(C947:C949)&lt;&gt;COUNT(F947:F949)),"", ROUND(SUM(F947:F949),2))</f>
        <v/>
      </c>
      <c r="G950" s="14" t="str">
        <f>IF((COUNT(C947:C949)&lt;&gt;COUNT(F947:F949)),"Neužpildytos visų objektų kainos", "")</f>
        <v>Neužpildytos visų objektų kainos</v>
      </c>
    </row>
    <row r="951" spans="1:9" x14ac:dyDescent="0.25">
      <c r="C951" s="16" t="s">
        <v>91</v>
      </c>
      <c r="D951" s="19"/>
      <c r="E951" s="16" t="s">
        <v>92</v>
      </c>
      <c r="F951" s="16" t="str">
        <f>IF(OR(F950="",D951=""),"", ROUND(PRODUCT(D951,F950)/100,2))</f>
        <v/>
      </c>
      <c r="G951" s="14" t="str">
        <f>IF(D951="", "Nurodykite taikomą PVM dydį", "")</f>
        <v>Nurodykite taikomą PVM dydį</v>
      </c>
    </row>
    <row r="952" spans="1:9" x14ac:dyDescent="0.25">
      <c r="E952" s="16" t="s">
        <v>93</v>
      </c>
      <c r="F952" s="16">
        <f>IF(ISBLANK(F951), "", ROUND(SUM(F950:F951),2))</f>
        <v>0</v>
      </c>
    </row>
    <row r="956" spans="1:9" x14ac:dyDescent="0.25">
      <c r="A956" s="12" t="s">
        <v>902</v>
      </c>
      <c r="B956" s="12" t="s">
        <v>903</v>
      </c>
    </row>
    <row r="958" spans="1:9" x14ac:dyDescent="0.25">
      <c r="A958" s="12" t="s">
        <v>28</v>
      </c>
    </row>
    <row r="959" spans="1:9" ht="150" x14ac:dyDescent="0.25">
      <c r="A959" s="27" t="s">
        <v>29</v>
      </c>
      <c r="B959" s="27" t="s">
        <v>30</v>
      </c>
      <c r="C959" s="27" t="s">
        <v>31</v>
      </c>
      <c r="D959" s="27" t="s">
        <v>32</v>
      </c>
      <c r="E959" s="27" t="s">
        <v>33</v>
      </c>
      <c r="F959" s="27" t="s">
        <v>34</v>
      </c>
      <c r="G959" s="27" t="s">
        <v>35</v>
      </c>
      <c r="H959" s="27" t="s">
        <v>36</v>
      </c>
      <c r="I959" s="27" t="s">
        <v>37</v>
      </c>
    </row>
    <row r="960" spans="1:9" x14ac:dyDescent="0.25">
      <c r="A960" s="26" t="s">
        <v>904</v>
      </c>
      <c r="B960" s="26" t="s">
        <v>905</v>
      </c>
      <c r="C960" s="33"/>
      <c r="D960" s="33"/>
      <c r="E960" s="33"/>
      <c r="F960" s="33"/>
      <c r="G960" s="33"/>
      <c r="H960" s="33"/>
      <c r="I960" s="33"/>
    </row>
    <row r="961" spans="1:9" x14ac:dyDescent="0.25">
      <c r="A961" s="33" t="s">
        <v>906</v>
      </c>
      <c r="B961" s="33" t="s">
        <v>905</v>
      </c>
      <c r="C961" s="36">
        <v>60</v>
      </c>
      <c r="D961" s="36" t="s">
        <v>41</v>
      </c>
      <c r="E961" s="34"/>
      <c r="F961" s="33" t="str">
        <f>IF(ISBLANK(E961),"", PRODUCT(C961,E961))</f>
        <v/>
      </c>
      <c r="G961" s="35"/>
      <c r="H961" s="33"/>
      <c r="I961" s="33"/>
    </row>
    <row r="962" spans="1:9" x14ac:dyDescent="0.25">
      <c r="A962" s="33" t="s">
        <v>907</v>
      </c>
      <c r="B962" s="33" t="s">
        <v>908</v>
      </c>
      <c r="C962" s="33"/>
      <c r="D962" s="33"/>
      <c r="E962" s="33"/>
      <c r="F962" s="33"/>
      <c r="G962" s="33"/>
      <c r="H962" s="35"/>
      <c r="I962" s="35"/>
    </row>
    <row r="963" spans="1:9" ht="30" x14ac:dyDescent="0.25">
      <c r="A963" s="33" t="s">
        <v>909</v>
      </c>
      <c r="B963" s="33" t="s">
        <v>89</v>
      </c>
      <c r="C963" s="33"/>
      <c r="D963" s="33"/>
      <c r="E963" s="33"/>
      <c r="F963" s="33"/>
      <c r="G963" s="33"/>
      <c r="H963" s="35"/>
      <c r="I963" s="35"/>
    </row>
    <row r="964" spans="1:9" x14ac:dyDescent="0.25">
      <c r="E964" s="16" t="s">
        <v>90</v>
      </c>
      <c r="F964" s="16" t="str">
        <f>IF((COUNT(C961:C963)&lt;&gt;COUNT(F961:F963)),"", ROUND(SUM(F961:F963),2))</f>
        <v/>
      </c>
      <c r="G964" s="14" t="str">
        <f>IF((COUNT(C961:C963)&lt;&gt;COUNT(F961:F963)),"Neužpildytos visų objektų kainos", "")</f>
        <v>Neužpildytos visų objektų kainos</v>
      </c>
    </row>
    <row r="965" spans="1:9" x14ac:dyDescent="0.25">
      <c r="C965" s="16" t="s">
        <v>91</v>
      </c>
      <c r="D965" s="19"/>
      <c r="E965" s="16" t="s">
        <v>92</v>
      </c>
      <c r="F965" s="16" t="str">
        <f>IF(OR(F964="",D965=""),"", ROUND(PRODUCT(D965,F964)/100,2))</f>
        <v/>
      </c>
      <c r="G965" s="14" t="str">
        <f>IF(D965="", "Nurodykite taikomą PVM dydį", "")</f>
        <v>Nurodykite taikomą PVM dydį</v>
      </c>
    </row>
    <row r="966" spans="1:9" x14ac:dyDescent="0.25">
      <c r="E966" s="16" t="s">
        <v>93</v>
      </c>
      <c r="F966" s="16">
        <f>IF(ISBLANK(F965), "", ROUND(SUM(F964:F965),2))</f>
        <v>0</v>
      </c>
    </row>
    <row r="970" spans="1:9" x14ac:dyDescent="0.25">
      <c r="A970" s="12" t="s">
        <v>910</v>
      </c>
      <c r="B970" s="12" t="s">
        <v>667</v>
      </c>
    </row>
    <row r="972" spans="1:9" x14ac:dyDescent="0.25">
      <c r="A972" s="12" t="s">
        <v>28</v>
      </c>
    </row>
    <row r="973" spans="1:9" ht="150" x14ac:dyDescent="0.25">
      <c r="A973" s="27" t="s">
        <v>29</v>
      </c>
      <c r="B973" s="27" t="s">
        <v>30</v>
      </c>
      <c r="C973" s="27" t="s">
        <v>31</v>
      </c>
      <c r="D973" s="27" t="s">
        <v>32</v>
      </c>
      <c r="E973" s="27" t="s">
        <v>33</v>
      </c>
      <c r="F973" s="27" t="s">
        <v>34</v>
      </c>
      <c r="G973" s="27" t="s">
        <v>35</v>
      </c>
      <c r="H973" s="27" t="s">
        <v>36</v>
      </c>
      <c r="I973" s="27" t="s">
        <v>37</v>
      </c>
    </row>
    <row r="974" spans="1:9" x14ac:dyDescent="0.25">
      <c r="A974" s="26" t="s">
        <v>911</v>
      </c>
      <c r="B974" s="26" t="s">
        <v>669</v>
      </c>
      <c r="C974" s="33"/>
      <c r="D974" s="33"/>
      <c r="E974" s="33"/>
      <c r="F974" s="33"/>
      <c r="G974" s="33"/>
      <c r="H974" s="33"/>
      <c r="I974" s="33"/>
    </row>
    <row r="975" spans="1:9" x14ac:dyDescent="0.25">
      <c r="A975" s="33" t="s">
        <v>912</v>
      </c>
      <c r="B975" s="33" t="s">
        <v>669</v>
      </c>
      <c r="C975" s="36">
        <v>450</v>
      </c>
      <c r="D975" s="36" t="s">
        <v>41</v>
      </c>
      <c r="E975" s="34"/>
      <c r="F975" s="33" t="str">
        <f>IF(ISBLANK(E975),"", PRODUCT(C975,E975))</f>
        <v/>
      </c>
      <c r="G975" s="35"/>
      <c r="H975" s="33"/>
      <c r="I975" s="33"/>
    </row>
    <row r="976" spans="1:9" ht="60" x14ac:dyDescent="0.25">
      <c r="A976" s="33" t="s">
        <v>913</v>
      </c>
      <c r="B976" s="33" t="s">
        <v>914</v>
      </c>
      <c r="C976" s="33"/>
      <c r="D976" s="33"/>
      <c r="E976" s="33"/>
      <c r="F976" s="33"/>
      <c r="G976" s="33"/>
      <c r="H976" s="35"/>
      <c r="I976" s="35"/>
    </row>
    <row r="977" spans="1:9" ht="30" x14ac:dyDescent="0.25">
      <c r="A977" s="33" t="s">
        <v>915</v>
      </c>
      <c r="B977" s="33" t="s">
        <v>89</v>
      </c>
      <c r="C977" s="33"/>
      <c r="D977" s="33"/>
      <c r="E977" s="33"/>
      <c r="F977" s="33"/>
      <c r="G977" s="33"/>
      <c r="H977" s="35"/>
      <c r="I977" s="35"/>
    </row>
    <row r="978" spans="1:9" x14ac:dyDescent="0.25">
      <c r="E978" s="16" t="s">
        <v>90</v>
      </c>
      <c r="F978" s="16" t="str">
        <f>IF((COUNT(C975:C977)&lt;&gt;COUNT(F975:F977)),"", ROUND(SUM(F975:F977),2))</f>
        <v/>
      </c>
      <c r="G978" s="14" t="str">
        <f>IF((COUNT(C975:C977)&lt;&gt;COUNT(F975:F977)),"Neužpildytos visų objektų kainos", "")</f>
        <v>Neužpildytos visų objektų kainos</v>
      </c>
    </row>
    <row r="979" spans="1:9" x14ac:dyDescent="0.25">
      <c r="C979" s="16" t="s">
        <v>91</v>
      </c>
      <c r="D979" s="19"/>
      <c r="E979" s="16" t="s">
        <v>92</v>
      </c>
      <c r="F979" s="16" t="str">
        <f>IF(OR(F978="",D979=""),"", ROUND(PRODUCT(D979,F978)/100,2))</f>
        <v/>
      </c>
      <c r="G979" s="14" t="str">
        <f>IF(D979="", "Nurodykite taikomą PVM dydį", "")</f>
        <v>Nurodykite taikomą PVM dydį</v>
      </c>
    </row>
    <row r="980" spans="1:9" x14ac:dyDescent="0.25">
      <c r="E980" s="16" t="s">
        <v>93</v>
      </c>
      <c r="F980" s="16">
        <f>IF(ISBLANK(F979), "", ROUND(SUM(F978:F979),2))</f>
        <v>0</v>
      </c>
    </row>
  </sheetData>
  <sheetProtection algorithmName="SHA-512" hashValue="Zgx5U3Tdxe1cOWKSy2ZbewEEcnXZ7tWEvAc3g7lY3yCyValakYOfkaJ96+xatWgRGfzbEcaALaoI5fPaNT/9Nw==" saltValue="RTrZoUn0ljuQ7vcVuPQQLQ=="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7" workbookViewId="0">
      <selection activeCell="B44" sqref="B44:G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6" t="s">
        <v>916</v>
      </c>
      <c r="B2" s="41"/>
      <c r="C2" s="41"/>
      <c r="D2" s="41"/>
      <c r="E2" s="41"/>
      <c r="F2" s="41"/>
      <c r="G2" s="41"/>
      <c r="H2" s="41"/>
      <c r="I2" s="41"/>
      <c r="J2" s="41"/>
      <c r="K2" s="41"/>
    </row>
    <row r="3" spans="1:11" x14ac:dyDescent="0.25">
      <c r="A3" s="41"/>
      <c r="B3" s="41"/>
      <c r="C3" s="41"/>
      <c r="D3" s="41"/>
      <c r="E3" s="41"/>
      <c r="F3" s="41"/>
      <c r="G3" s="41"/>
      <c r="H3" s="41"/>
      <c r="I3" s="41"/>
      <c r="J3" s="41"/>
      <c r="K3" s="41"/>
    </row>
    <row r="4" spans="1:11" ht="15.95" customHeight="1" thickBot="1" x14ac:dyDescent="0.3">
      <c r="A4" s="7"/>
      <c r="B4" s="7"/>
      <c r="C4" s="7"/>
      <c r="D4" s="7"/>
      <c r="E4" s="7"/>
      <c r="F4" s="7"/>
      <c r="G4" s="7"/>
      <c r="H4" s="7"/>
      <c r="I4" s="7"/>
      <c r="J4" s="7"/>
    </row>
    <row r="5" spans="1:11" ht="48" customHeight="1" x14ac:dyDescent="0.25">
      <c r="A5" s="68" t="s">
        <v>917</v>
      </c>
      <c r="B5" s="62"/>
      <c r="C5" s="60" t="s">
        <v>918</v>
      </c>
      <c r="D5" s="61"/>
      <c r="E5" s="62"/>
      <c r="F5" s="60" t="s">
        <v>919</v>
      </c>
      <c r="G5" s="61"/>
      <c r="H5" s="62"/>
      <c r="I5" s="60" t="s">
        <v>920</v>
      </c>
      <c r="J5" s="62"/>
      <c r="K5" s="9" t="s">
        <v>921</v>
      </c>
    </row>
    <row r="6" spans="1:11" ht="48.95" customHeight="1" x14ac:dyDescent="0.25">
      <c r="A6" s="59"/>
      <c r="B6" s="49"/>
      <c r="C6" s="57"/>
      <c r="D6" s="58"/>
      <c r="E6" s="49"/>
      <c r="F6" s="57"/>
      <c r="G6" s="58"/>
      <c r="H6" s="49"/>
      <c r="I6" s="57"/>
      <c r="J6" s="49"/>
      <c r="K6" s="20"/>
    </row>
    <row r="7" spans="1:11" ht="48.95" customHeight="1" x14ac:dyDescent="0.25">
      <c r="A7" s="59"/>
      <c r="B7" s="49"/>
      <c r="C7" s="57"/>
      <c r="D7" s="58"/>
      <c r="E7" s="49"/>
      <c r="F7" s="57"/>
      <c r="G7" s="58"/>
      <c r="H7" s="49"/>
      <c r="I7" s="57"/>
      <c r="J7" s="49"/>
      <c r="K7" s="20"/>
    </row>
    <row r="8" spans="1:11" ht="48.95" customHeight="1" x14ac:dyDescent="0.25">
      <c r="A8" s="59"/>
      <c r="B8" s="49"/>
      <c r="C8" s="57"/>
      <c r="D8" s="58"/>
      <c r="E8" s="49"/>
      <c r="F8" s="57"/>
      <c r="G8" s="58"/>
      <c r="H8" s="49"/>
      <c r="I8" s="57"/>
      <c r="J8" s="49"/>
      <c r="K8" s="20"/>
    </row>
    <row r="9" spans="1:11" ht="48.95" customHeight="1" x14ac:dyDescent="0.25">
      <c r="A9" s="59"/>
      <c r="B9" s="49"/>
      <c r="C9" s="57"/>
      <c r="D9" s="58"/>
      <c r="E9" s="49"/>
      <c r="F9" s="57"/>
      <c r="G9" s="58"/>
      <c r="H9" s="49"/>
      <c r="I9" s="57"/>
      <c r="J9" s="49"/>
      <c r="K9" s="20"/>
    </row>
    <row r="10" spans="1:11" ht="48.95" customHeight="1" x14ac:dyDescent="0.25">
      <c r="A10" s="59"/>
      <c r="B10" s="49"/>
      <c r="C10" s="57"/>
      <c r="D10" s="58"/>
      <c r="E10" s="49"/>
      <c r="F10" s="57"/>
      <c r="G10" s="58"/>
      <c r="H10" s="49"/>
      <c r="I10" s="57"/>
      <c r="J10" s="49"/>
      <c r="K10" s="20"/>
    </row>
    <row r="11" spans="1:11" ht="48.95" customHeight="1" x14ac:dyDescent="0.25">
      <c r="A11" s="59"/>
      <c r="B11" s="49"/>
      <c r="C11" s="57"/>
      <c r="D11" s="58"/>
      <c r="E11" s="49"/>
      <c r="F11" s="57"/>
      <c r="G11" s="58"/>
      <c r="H11" s="49"/>
      <c r="I11" s="57"/>
      <c r="J11" s="49"/>
      <c r="K11" s="20"/>
    </row>
    <row r="12" spans="1:11" ht="48.95" customHeight="1" x14ac:dyDescent="0.25">
      <c r="A12" s="59"/>
      <c r="B12" s="49"/>
      <c r="C12" s="57"/>
      <c r="D12" s="58"/>
      <c r="E12" s="49"/>
      <c r="F12" s="57"/>
      <c r="G12" s="58"/>
      <c r="H12" s="49"/>
      <c r="I12" s="57"/>
      <c r="J12" s="49"/>
      <c r="K12" s="20"/>
    </row>
    <row r="13" spans="1:11" ht="48.95" customHeight="1" x14ac:dyDescent="0.25">
      <c r="A13" s="59"/>
      <c r="B13" s="49"/>
      <c r="C13" s="57"/>
      <c r="D13" s="58"/>
      <c r="E13" s="49"/>
      <c r="F13" s="57"/>
      <c r="G13" s="58"/>
      <c r="H13" s="49"/>
      <c r="I13" s="57"/>
      <c r="J13" s="49"/>
      <c r="K13" s="20"/>
    </row>
    <row r="14" spans="1:11" ht="48.95" customHeight="1" x14ac:dyDescent="0.25">
      <c r="A14" s="59"/>
      <c r="B14" s="49"/>
      <c r="C14" s="57"/>
      <c r="D14" s="58"/>
      <c r="E14" s="49"/>
      <c r="F14" s="57"/>
      <c r="G14" s="58"/>
      <c r="H14" s="49"/>
      <c r="I14" s="57"/>
      <c r="J14" s="49"/>
      <c r="K14" s="20"/>
    </row>
    <row r="15" spans="1:11" ht="48" customHeight="1" thickBot="1" x14ac:dyDescent="0.3">
      <c r="A15" s="74"/>
      <c r="B15" s="67"/>
      <c r="C15" s="65"/>
      <c r="D15" s="66"/>
      <c r="E15" s="67"/>
      <c r="F15" s="65"/>
      <c r="G15" s="66"/>
      <c r="H15" s="67"/>
      <c r="I15" s="65"/>
      <c r="J15" s="67"/>
      <c r="K15" s="21"/>
    </row>
    <row r="16" spans="1:11" ht="18.95" customHeight="1" x14ac:dyDescent="0.25">
      <c r="A16" s="10"/>
      <c r="B16" s="10"/>
      <c r="C16" s="10"/>
      <c r="D16" s="10"/>
      <c r="E16" s="10"/>
      <c r="F16" s="10"/>
      <c r="G16" s="10"/>
      <c r="H16" s="10"/>
      <c r="I16" s="10"/>
      <c r="J16" s="10"/>
      <c r="K16" s="11"/>
    </row>
    <row r="17" spans="1:11" ht="48.95" customHeight="1" x14ac:dyDescent="0.25">
      <c r="A17" s="85" t="s">
        <v>922</v>
      </c>
      <c r="B17" s="41"/>
      <c r="C17" s="41"/>
      <c r="D17" s="41"/>
      <c r="E17" s="41"/>
      <c r="F17" s="41"/>
      <c r="G17" s="41"/>
      <c r="H17" s="41"/>
      <c r="I17" s="41"/>
      <c r="J17" s="41"/>
      <c r="K17" s="41"/>
    </row>
    <row r="18" spans="1:11" ht="15.95" customHeight="1" thickBot="1" x14ac:dyDescent="0.3">
      <c r="A18" s="10"/>
      <c r="B18" s="10"/>
      <c r="C18" s="10"/>
      <c r="D18" s="10"/>
      <c r="E18" s="10"/>
      <c r="F18" s="10"/>
      <c r="G18" s="10"/>
      <c r="H18" s="10"/>
      <c r="I18" s="10"/>
      <c r="J18" s="10"/>
      <c r="K18" s="11"/>
    </row>
    <row r="19" spans="1:11" ht="48.95" customHeight="1" x14ac:dyDescent="0.25">
      <c r="A19" s="68" t="s">
        <v>30</v>
      </c>
      <c r="B19" s="62"/>
      <c r="C19" s="60" t="s">
        <v>918</v>
      </c>
      <c r="D19" s="61"/>
      <c r="E19" s="62"/>
      <c r="F19" s="60" t="s">
        <v>923</v>
      </c>
      <c r="G19" s="61"/>
      <c r="H19" s="62"/>
      <c r="I19" s="72" t="s">
        <v>920</v>
      </c>
      <c r="J19" s="73"/>
      <c r="K19" s="11"/>
    </row>
    <row r="20" spans="1:11" ht="48.95" customHeight="1" x14ac:dyDescent="0.25">
      <c r="A20" s="59"/>
      <c r="B20" s="49"/>
      <c r="C20" s="57"/>
      <c r="D20" s="58"/>
      <c r="E20" s="49"/>
      <c r="F20" s="57"/>
      <c r="G20" s="58"/>
      <c r="H20" s="49"/>
      <c r="I20" s="63"/>
      <c r="J20" s="64"/>
      <c r="K20" s="11"/>
    </row>
    <row r="21" spans="1:11" ht="48.95" customHeight="1" x14ac:dyDescent="0.25">
      <c r="A21" s="59"/>
      <c r="B21" s="49"/>
      <c r="C21" s="57"/>
      <c r="D21" s="58"/>
      <c r="E21" s="49"/>
      <c r="F21" s="57"/>
      <c r="G21" s="58"/>
      <c r="H21" s="49"/>
      <c r="I21" s="63"/>
      <c r="J21" s="64"/>
      <c r="K21" s="11"/>
    </row>
    <row r="22" spans="1:11" ht="48.95" customHeight="1" x14ac:dyDescent="0.25">
      <c r="A22" s="59"/>
      <c r="B22" s="49"/>
      <c r="C22" s="57"/>
      <c r="D22" s="58"/>
      <c r="E22" s="49"/>
      <c r="F22" s="57"/>
      <c r="G22" s="58"/>
      <c r="H22" s="49"/>
      <c r="I22" s="63"/>
      <c r="J22" s="64"/>
      <c r="K22" s="11"/>
    </row>
    <row r="23" spans="1:11" ht="48.95" customHeight="1" x14ac:dyDescent="0.25">
      <c r="A23" s="59"/>
      <c r="B23" s="49"/>
      <c r="C23" s="57"/>
      <c r="D23" s="58"/>
      <c r="E23" s="49"/>
      <c r="F23" s="57"/>
      <c r="G23" s="58"/>
      <c r="H23" s="49"/>
      <c r="I23" s="63"/>
      <c r="J23" s="64"/>
      <c r="K23" s="11"/>
    </row>
    <row r="24" spans="1:11" ht="48.95" customHeight="1" x14ac:dyDescent="0.25">
      <c r="A24" s="59"/>
      <c r="B24" s="49"/>
      <c r="C24" s="57"/>
      <c r="D24" s="58"/>
      <c r="E24" s="49"/>
      <c r="F24" s="57"/>
      <c r="G24" s="58"/>
      <c r="H24" s="49"/>
      <c r="I24" s="63"/>
      <c r="J24" s="64"/>
      <c r="K24" s="11"/>
    </row>
    <row r="25" spans="1:11" ht="48.95" customHeight="1" x14ac:dyDescent="0.25">
      <c r="A25" s="59"/>
      <c r="B25" s="49"/>
      <c r="C25" s="57"/>
      <c r="D25" s="58"/>
      <c r="E25" s="49"/>
      <c r="F25" s="57"/>
      <c r="G25" s="58"/>
      <c r="H25" s="49"/>
      <c r="I25" s="63"/>
      <c r="J25" s="64"/>
      <c r="K25" s="11"/>
    </row>
    <row r="26" spans="1:11" ht="48.95" customHeight="1" x14ac:dyDescent="0.25">
      <c r="A26" s="59"/>
      <c r="B26" s="49"/>
      <c r="C26" s="57"/>
      <c r="D26" s="58"/>
      <c r="E26" s="49"/>
      <c r="F26" s="57"/>
      <c r="G26" s="58"/>
      <c r="H26" s="49"/>
      <c r="I26" s="63"/>
      <c r="J26" s="64"/>
      <c r="K26" s="11"/>
    </row>
    <row r="27" spans="1:11" ht="48.95" customHeight="1" x14ac:dyDescent="0.25">
      <c r="A27" s="59"/>
      <c r="B27" s="49"/>
      <c r="C27" s="57"/>
      <c r="D27" s="58"/>
      <c r="E27" s="49"/>
      <c r="F27" s="57"/>
      <c r="G27" s="58"/>
      <c r="H27" s="49"/>
      <c r="I27" s="63"/>
      <c r="J27" s="64"/>
      <c r="K27" s="11"/>
    </row>
    <row r="28" spans="1:11" ht="48.95" customHeight="1" x14ac:dyDescent="0.25">
      <c r="A28" s="59"/>
      <c r="B28" s="49"/>
      <c r="C28" s="57"/>
      <c r="D28" s="58"/>
      <c r="E28" s="49"/>
      <c r="F28" s="57"/>
      <c r="G28" s="58"/>
      <c r="H28" s="49"/>
      <c r="I28" s="63"/>
      <c r="J28" s="64"/>
      <c r="K28" s="11"/>
    </row>
    <row r="29" spans="1:11" ht="48.95" customHeight="1" x14ac:dyDescent="0.25">
      <c r="A29" s="59"/>
      <c r="B29" s="49"/>
      <c r="C29" s="57"/>
      <c r="D29" s="58"/>
      <c r="E29" s="49"/>
      <c r="F29" s="57"/>
      <c r="G29" s="58"/>
      <c r="H29" s="49"/>
      <c r="I29" s="63"/>
      <c r="J29" s="64"/>
      <c r="K29" s="11"/>
    </row>
    <row r="31" spans="1:11" ht="33" customHeight="1" x14ac:dyDescent="0.25">
      <c r="A31" s="78"/>
      <c r="B31" s="41"/>
      <c r="C31" s="41"/>
      <c r="D31" s="41"/>
      <c r="E31" s="41"/>
      <c r="F31" s="41"/>
      <c r="G31" s="41"/>
      <c r="H31" s="41"/>
      <c r="I31" s="41"/>
      <c r="J31" s="41"/>
    </row>
    <row r="33" spans="1:10" ht="15.95" customHeight="1" x14ac:dyDescent="0.25">
      <c r="A33" s="69" t="s">
        <v>924</v>
      </c>
      <c r="B33" s="41"/>
      <c r="C33" s="41"/>
      <c r="D33" s="41"/>
      <c r="E33" s="41"/>
      <c r="F33" s="41"/>
      <c r="G33" s="41"/>
      <c r="H33" s="41"/>
      <c r="I33" s="41"/>
      <c r="J33" s="41"/>
    </row>
    <row r="34" spans="1:10" ht="15.95" customHeight="1" thickBot="1" x14ac:dyDescent="0.3"/>
    <row r="35" spans="1:10" ht="15.95" customHeight="1" x14ac:dyDescent="0.25">
      <c r="A35" s="8" t="s">
        <v>29</v>
      </c>
      <c r="B35" s="76" t="s">
        <v>925</v>
      </c>
      <c r="C35" s="61"/>
      <c r="D35" s="61"/>
      <c r="E35" s="61"/>
      <c r="F35" s="61"/>
      <c r="G35" s="62"/>
      <c r="H35" s="77" t="s">
        <v>926</v>
      </c>
      <c r="I35" s="61"/>
      <c r="J35" s="73"/>
    </row>
    <row r="36" spans="1:10" ht="48" customHeight="1" x14ac:dyDescent="0.25">
      <c r="A36" s="22" t="s">
        <v>927</v>
      </c>
      <c r="B36" s="84" t="s">
        <v>928</v>
      </c>
      <c r="C36" s="58"/>
      <c r="D36" s="58"/>
      <c r="E36" s="58"/>
      <c r="F36" s="58"/>
      <c r="G36" s="49"/>
      <c r="H36" s="75"/>
      <c r="I36" s="58"/>
      <c r="J36" s="64"/>
    </row>
    <row r="37" spans="1:10" ht="48" customHeight="1" x14ac:dyDescent="0.25">
      <c r="A37" s="22" t="s">
        <v>929</v>
      </c>
      <c r="B37" s="84" t="s">
        <v>930</v>
      </c>
      <c r="C37" s="58"/>
      <c r="D37" s="58"/>
      <c r="E37" s="58"/>
      <c r="F37" s="58"/>
      <c r="G37" s="49"/>
      <c r="H37" s="75" t="s">
        <v>1192</v>
      </c>
      <c r="I37" s="58"/>
      <c r="J37" s="64"/>
    </row>
    <row r="38" spans="1:10" ht="48" customHeight="1" x14ac:dyDescent="0.25">
      <c r="A38" s="22" t="s">
        <v>931</v>
      </c>
      <c r="B38" s="84" t="s">
        <v>932</v>
      </c>
      <c r="C38" s="58"/>
      <c r="D38" s="58"/>
      <c r="E38" s="58"/>
      <c r="F38" s="58"/>
      <c r="G38" s="49"/>
      <c r="H38" s="75"/>
      <c r="I38" s="58"/>
      <c r="J38" s="64"/>
    </row>
    <row r="39" spans="1:10" ht="48" customHeight="1" x14ac:dyDescent="0.25">
      <c r="A39" s="23">
        <v>4</v>
      </c>
      <c r="B39" s="71" t="s">
        <v>1193</v>
      </c>
      <c r="C39" s="58"/>
      <c r="D39" s="58"/>
      <c r="E39" s="58"/>
      <c r="F39" s="58"/>
      <c r="G39" s="49"/>
      <c r="H39" s="75" t="s">
        <v>1192</v>
      </c>
      <c r="I39" s="58"/>
      <c r="J39" s="64"/>
    </row>
    <row r="40" spans="1:10" ht="48" customHeight="1" x14ac:dyDescent="0.25">
      <c r="A40" s="23">
        <v>5</v>
      </c>
      <c r="B40" s="71" t="s">
        <v>1194</v>
      </c>
      <c r="C40" s="58"/>
      <c r="D40" s="58"/>
      <c r="E40" s="58"/>
      <c r="F40" s="58"/>
      <c r="G40" s="49"/>
      <c r="H40" s="75" t="s">
        <v>1192</v>
      </c>
      <c r="I40" s="58"/>
      <c r="J40" s="64"/>
    </row>
    <row r="41" spans="1:10" ht="48" customHeight="1" x14ac:dyDescent="0.25">
      <c r="A41" s="23">
        <v>6</v>
      </c>
      <c r="B41" s="71" t="s">
        <v>1195</v>
      </c>
      <c r="C41" s="58"/>
      <c r="D41" s="58"/>
      <c r="E41" s="58"/>
      <c r="F41" s="58"/>
      <c r="G41" s="49"/>
      <c r="H41" s="75" t="s">
        <v>1192</v>
      </c>
      <c r="I41" s="58"/>
      <c r="J41" s="64"/>
    </row>
    <row r="42" spans="1:10" ht="48" customHeight="1" x14ac:dyDescent="0.25">
      <c r="A42" s="23">
        <v>7</v>
      </c>
      <c r="B42" s="71" t="s">
        <v>1196</v>
      </c>
      <c r="C42" s="58"/>
      <c r="D42" s="58"/>
      <c r="E42" s="58"/>
      <c r="F42" s="58"/>
      <c r="G42" s="49"/>
      <c r="H42" s="75" t="s">
        <v>1192</v>
      </c>
      <c r="I42" s="58"/>
      <c r="J42" s="64"/>
    </row>
    <row r="43" spans="1:10" ht="48" customHeight="1" x14ac:dyDescent="0.25">
      <c r="A43" s="23">
        <v>8</v>
      </c>
      <c r="B43" s="71" t="s">
        <v>1197</v>
      </c>
      <c r="C43" s="58"/>
      <c r="D43" s="58"/>
      <c r="E43" s="58"/>
      <c r="F43" s="58"/>
      <c r="G43" s="49"/>
      <c r="H43" s="75" t="s">
        <v>1192</v>
      </c>
      <c r="I43" s="58"/>
      <c r="J43" s="64"/>
    </row>
    <row r="44" spans="1:10" ht="48" customHeight="1" x14ac:dyDescent="0.25">
      <c r="A44" s="23">
        <v>9</v>
      </c>
      <c r="B44" s="71" t="s">
        <v>1198</v>
      </c>
      <c r="C44" s="58"/>
      <c r="D44" s="58"/>
      <c r="E44" s="58"/>
      <c r="F44" s="58"/>
      <c r="G44" s="49"/>
      <c r="H44" s="75" t="s">
        <v>1192</v>
      </c>
      <c r="I44" s="58"/>
      <c r="J44" s="64"/>
    </row>
    <row r="45" spans="1:10" ht="48" customHeight="1" x14ac:dyDescent="0.25">
      <c r="A45" s="23">
        <v>10</v>
      </c>
      <c r="B45" s="71" t="s">
        <v>1199</v>
      </c>
      <c r="C45" s="58"/>
      <c r="D45" s="58"/>
      <c r="E45" s="58"/>
      <c r="F45" s="58"/>
      <c r="G45" s="49"/>
      <c r="H45" s="75" t="s">
        <v>1192</v>
      </c>
      <c r="I45" s="58"/>
      <c r="J45" s="64"/>
    </row>
    <row r="46" spans="1:10" ht="48.95" customHeight="1" thickBot="1" x14ac:dyDescent="0.3">
      <c r="A46" s="24"/>
      <c r="B46" s="79"/>
      <c r="C46" s="66"/>
      <c r="D46" s="66"/>
      <c r="E46" s="66"/>
      <c r="F46" s="66"/>
      <c r="G46" s="67"/>
      <c r="H46" s="80"/>
      <c r="I46" s="81"/>
      <c r="J46" s="82"/>
    </row>
    <row r="48" spans="1:10" ht="102" customHeight="1" x14ac:dyDescent="0.25">
      <c r="A48" s="78" t="s">
        <v>933</v>
      </c>
      <c r="B48" s="41"/>
      <c r="C48" s="41"/>
      <c r="D48" s="41"/>
      <c r="E48" s="41"/>
      <c r="F48" s="41"/>
      <c r="G48" s="41"/>
      <c r="H48" s="41"/>
      <c r="I48" s="41"/>
      <c r="J48" s="41"/>
    </row>
    <row r="51" spans="1:10" x14ac:dyDescent="0.25">
      <c r="A51" s="83" t="s">
        <v>934</v>
      </c>
      <c r="B51" s="41"/>
      <c r="C51" s="41"/>
      <c r="D51" s="41"/>
      <c r="E51" s="70" t="s">
        <v>1191</v>
      </c>
      <c r="F51" s="41"/>
      <c r="G51" s="41"/>
      <c r="H51" s="41"/>
      <c r="I51" s="41"/>
      <c r="J51" s="41"/>
    </row>
    <row r="53" spans="1:10" x14ac:dyDescent="0.25">
      <c r="A53" s="83" t="s">
        <v>935</v>
      </c>
      <c r="B53" s="41"/>
      <c r="C53" s="41"/>
      <c r="D53" s="41"/>
      <c r="E53" s="70" t="s">
        <v>1168</v>
      </c>
      <c r="F53" s="41"/>
      <c r="G53" s="41"/>
      <c r="H53" s="41"/>
      <c r="I53" s="41"/>
      <c r="J53" s="41"/>
    </row>
    <row r="100" spans="1:1" ht="15.75" x14ac:dyDescent="0.25">
      <c r="A100" t="s">
        <v>936</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2025-04-09T09:09:42Z</dcterms:modified>
</cp:coreProperties>
</file>