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tin.sharepoint.com/sites/FormedicsServerisOneDrive/Bendrai naudojami dokumentai/KONKURSAI/2025 viešieji pirkimai/Kaun ligonine endoprotezai 04 29 Nr. 1809334/Dokumentai pateikimui/"/>
    </mc:Choice>
  </mc:AlternateContent>
  <xr:revisionPtr revIDLastSave="90" documentId="13_ncr:1_{077E1F9E-4972-4DB0-9880-80B9E29A6DD9}" xr6:coauthVersionLast="47" xr6:coauthVersionMax="47" xr10:uidLastSave="{E7ECA4CC-0BBF-43E4-8D1B-2287DEA67662}"/>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7" i="1" l="1"/>
  <c r="F84" i="1"/>
  <c r="G106" i="1" s="1"/>
  <c r="G74" i="1"/>
  <c r="F57" i="1"/>
  <c r="F73" i="1" s="1"/>
  <c r="F74" i="1" s="1"/>
  <c r="F75" i="1" s="1"/>
  <c r="G47" i="1"/>
  <c r="G46" i="1"/>
  <c r="F37" i="1"/>
  <c r="F46" i="1" s="1"/>
  <c r="F47" i="1" s="1"/>
  <c r="F48" i="1" s="1"/>
  <c r="G21" i="1"/>
  <c r="F106" i="1" l="1"/>
  <c r="F107" i="1" s="1"/>
  <c r="F108" i="1" s="1"/>
  <c r="G73" i="1"/>
</calcChain>
</file>

<file path=xl/sharedStrings.xml><?xml version="1.0" encoding="utf-8"?>
<sst xmlns="http://schemas.openxmlformats.org/spreadsheetml/2006/main" count="246" uniqueCount="203">
  <si>
    <t>PIRKIMO SĄLYGŲ PRIEDAS "PASIŪLYMO FORMA"</t>
  </si>
  <si>
    <t>ORTOPEDINIAI PROTEZAI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</si>
  <si>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</si>
  <si>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</si>
  <si>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</si>
  <si>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</si>
  <si>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</si>
  <si>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</si>
  <si>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</si>
  <si>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</si>
  <si>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</si>
  <si>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</si>
  <si>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</si>
  <si>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</si>
  <si>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</si>
  <si>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</si>
  <si>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</si>
  <si>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</si>
  <si>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</si>
  <si>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</si>
  <si>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</si>
  <si>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</si>
  <si>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</si>
  <si>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</si>
  <si>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</si>
  <si>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</si>
  <si>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</si>
  <si>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KELIO SĄNARIO ENDOPROTEZAS</t>
  </si>
  <si>
    <t>Tiekėjo pasiūlymas:</t>
  </si>
  <si>
    <t>Nr.</t>
  </si>
  <si>
    <t>Pavadinimas</t>
  </si>
  <si>
    <t>Mato vienetas</t>
  </si>
  <si>
    <t>Suma be PVM, Eur</t>
  </si>
  <si>
    <t>1.</t>
  </si>
  <si>
    <t>Kelio sąnario endoprotezas</t>
  </si>
  <si>
    <t>1.1.</t>
  </si>
  <si>
    <t>vnt.</t>
  </si>
  <si>
    <t>1.1.1.</t>
  </si>
  <si>
    <t>Endoprotezo tipas - vienkondilis kelio sąnario endoprotezas su mikroinvazine technika ir mobiliu menisko intarpu</t>
  </si>
  <si>
    <t>1.1.2.</t>
  </si>
  <si>
    <t>Endoprotezo šlaunikaulio ir blauzdikaulio komponentų fiksacijos kaule pasirinkimai: cementinė, becementinė</t>
  </si>
  <si>
    <t>1.1.3.</t>
  </si>
  <si>
    <t>Šlaunikaulio komponentas ne mažiau 5 pasirenkamų dydžių</t>
  </si>
  <si>
    <t>1.1.4.</t>
  </si>
  <si>
    <t>Šlaunikaulio komponento medžiaga - kobalto-chromo-molibdeno lydinys (arba lygiavertė)</t>
  </si>
  <si>
    <t>1.1.5.</t>
  </si>
  <si>
    <t>Šlaunikaulio komponento dizainas - poliruotas, turintis du kaiščius fiksacijai kaule</t>
  </si>
  <si>
    <t>1.1.6.</t>
  </si>
  <si>
    <t>Blauzdikaulio komponentas anatominės formos, pasirenkamų kairės ir dešinės pusių, ne mažiau 7 pasirenkamų dydžių, su poliruotu viršutiniu ir šoniniu paviršiais geresnei adaptacijai ir intarpo slydimui</t>
  </si>
  <si>
    <t>1.1.7.</t>
  </si>
  <si>
    <t>Plastikinis (arba lygiavertės medžiagos) intarpas nefiksuojamas, mobilus, pasirenkami skirtingi dydžiai ir kairei ir dešinei pusėms (ne mažiau kaip 4 dydžių pasirinkimas kiekvienos pusės intarpui). Kiekvieno dydžio intarpas ne mažiau kaip 7 pasirenkamų storių. Su žymėjimu, leidžiančiu komponentą aptikti rentgeno nuotraukoje.</t>
  </si>
  <si>
    <t>1.1.8.</t>
  </si>
  <si>
    <t>Plastikinio intarpo medžiaga - itin aukštos molekulinės masės polietilenas (UHMWPE) arba lygiavertė</t>
  </si>
  <si>
    <t>Suma be PVM</t>
  </si>
  <si>
    <t>Taikomas PVM dydis (%)</t>
  </si>
  <si>
    <t>PVM suma</t>
  </si>
  <si>
    <t>Suma su PVM</t>
  </si>
  <si>
    <t>2. DALIS</t>
  </si>
  <si>
    <t>KELIO SĄNARIO ENDOPROTEZAS (UŽTIKRINANTIS PAPILDOMĄ KELIO SĄNARIO STABILUMĄ PER ATSTATYTĄ ANATOMIJĄ IR KINEMATINĮ JUDESĮ)</t>
  </si>
  <si>
    <t>2.</t>
  </si>
  <si>
    <t>Kelio sąnario endoprotezas (užtikrinantis papildomą kelio sąnario stabilumą per atstatytą anatomiją ir kinematinį judesį)</t>
  </si>
  <si>
    <t>2.1.</t>
  </si>
  <si>
    <t>2.1.1.</t>
  </si>
  <si>
    <t>Reikalavimai komponentams:</t>
  </si>
  <si>
    <t>2.1.2.</t>
  </si>
  <si>
    <t>Endoprotezo tvirtinimas - cementinis</t>
  </si>
  <si>
    <t>2.1.3.</t>
  </si>
  <si>
    <t>Endoprotezo medžiaga: kobalto - chromo lydinys</t>
  </si>
  <si>
    <t>2.1.4.</t>
  </si>
  <si>
    <t>Kryžminių raiščių būsena - CR (išsauganti užpakalinį kryžminį raištį) ir FLEX CS (kompensuojanti abiejų raiščių nebuvimą)</t>
  </si>
  <si>
    <t>2.1.5.</t>
  </si>
  <si>
    <t>Šlaunikaulinio komponento savybės - asimetrinis, vieno spindulio vidinis šlaunikaulio komponento krumplis, fiksuotas blauzdinio komponento intarpe (angl. Ball in socket medial compartment), veikiantis rutulinio lanksto principu ir neleidžiantis vidiniam šlaunikaulio komponento krumpliui riedėti bei slysti, užtikrindamas sukamuosius ašinius judesius</t>
  </si>
  <si>
    <t>2.1.6.</t>
  </si>
  <si>
    <t>Šlaunikaulinio komponento anatominė orientacija ir dydžių variacija- kairė ir dešinė, ne mažiau 13 dydžių</t>
  </si>
  <si>
    <t>2.1.7.</t>
  </si>
  <si>
    <t>Blauzdikaulio platformos padėtis - fiksuota</t>
  </si>
  <si>
    <t>2.1.8.</t>
  </si>
  <si>
    <t>Blauzdikaulinio komponento savybės - darbinė plokštuma asimetrinė (kairė ir dešinė)</t>
  </si>
  <si>
    <t>2.1.9.</t>
  </si>
  <si>
    <t>Blauzdikaulio komponentų dydžių variacija - ne mažiau 6 dydžių</t>
  </si>
  <si>
    <t>2.1.10.</t>
  </si>
  <si>
    <t>Intarpo medžiaga - ne blogesnės kokybės nei ultraaukštos molekulinės masės polietilenas (UHMWPE)</t>
  </si>
  <si>
    <t>2.1.11.</t>
  </si>
  <si>
    <t xml:space="preserve">Intarpo dydžių ir storių variacija - asimetrinis (kairė ir dešinė) ne mažiau 6 dydžiai ir 7 storiai. </t>
  </si>
  <si>
    <t>2.1.12.</t>
  </si>
  <si>
    <t xml:space="preserve">  Prailginimo stiebelis – papildomam blauzdikaulio komponento stabilizavimui. Cementuojamas, ne mažiau dviejų skirtingų ilgių.</t>
  </si>
  <si>
    <t>2.1.13.</t>
  </si>
  <si>
    <t xml:space="preserve">  Girnelė – simetrinės formos, cementuojama. Girnelės dydžių variacija – ne mažiau 4 dydžių</t>
  </si>
  <si>
    <t>2.1.14.</t>
  </si>
  <si>
    <t>Komplekto sudėtis, pagal kurią apskaičiuojama kaina:1. blauzdikaulio komponentas;2. šlaunikaulio komponentas;3. intarpas;4. kaulinis cementas 80g;5. cemento maišymo sistema;6. pulsuojanti kaulo praplovimo sistema</t>
  </si>
  <si>
    <t>2.1.15.</t>
  </si>
  <si>
    <t>Gydymo įstaigai turi būti nemokamai panaudai pateikti kartu su endoprotezais kokybiški instrumentai jiems implantuoti</t>
  </si>
  <si>
    <t>3. DALIS</t>
  </si>
  <si>
    <t>MODULINIS, DVIGUBO MOBILUMO RANKOS NYKŠČIO ENDOPROTEZAS</t>
  </si>
  <si>
    <t>3.</t>
  </si>
  <si>
    <t>Modulinis, dvigubo mobilumo rankos nykščio endoprotezas</t>
  </si>
  <si>
    <t>3.1.</t>
  </si>
  <si>
    <t>3.1.1.</t>
  </si>
  <si>
    <t>Mechaninis tvirtinimas</t>
  </si>
  <si>
    <t>3.1.2.</t>
  </si>
  <si>
    <t>Endoprotezo sandara: 1 stiebas, 1 kaklas, 1 gūžduobė</t>
  </si>
  <si>
    <t>3.1.3.</t>
  </si>
  <si>
    <t>Reikalavimai stiebui:</t>
  </si>
  <si>
    <t>3.1.4.</t>
  </si>
  <si>
    <t>Pasirenkamas ne mažiau 6 dydžių</t>
  </si>
  <si>
    <t>3.1.5.</t>
  </si>
  <si>
    <t>Pagamintas iš titano</t>
  </si>
  <si>
    <t>3.1.6.</t>
  </si>
  <si>
    <t>Paviršius - porėtas titanas su hidroksiapatitu</t>
  </si>
  <si>
    <t>3.1.7.</t>
  </si>
  <si>
    <t>Anatominis, integruota antirotacinė sistema kaului</t>
  </si>
  <si>
    <t>3.1.8.</t>
  </si>
  <si>
    <t>Reikalavimai gūžduobei:</t>
  </si>
  <si>
    <t>3.1.9.</t>
  </si>
  <si>
    <t>Pagaminta iš nerūdijančio plieno</t>
  </si>
  <si>
    <t>3.1.10.</t>
  </si>
  <si>
    <t>3.1.11.</t>
  </si>
  <si>
    <t>Forma (pasirenkama operacijos metu): 1. Kūginė, ne mažiau dviejų diametrų: 9 mm ± 0,1 mm ir 10 mm ± 0,1; 2. Sferinė, ne mažiau dviejų diametrų: 9 mm ± 0,1 mm ir 10 mm ± 0,1, su mažiausiai 5 antirotaciniais smaigaliais</t>
  </si>
  <si>
    <t>3.1.12.</t>
  </si>
  <si>
    <t>Gūžduobės kontaktas su kaulu: 1. Kūginė 9 mm - ne mažiau 165 mm2; 2. Sferinė 9 mm - ne mažiau 135 mm2;</t>
  </si>
  <si>
    <t>3.1.13.</t>
  </si>
  <si>
    <t>Reikalavimai kaklui:</t>
  </si>
  <si>
    <t>3.1.14.</t>
  </si>
  <si>
    <t>Pagamintas iš nerūdijančio plieno</t>
  </si>
  <si>
    <t>3.1.15.</t>
  </si>
  <si>
    <t>Kaklo galvos įdėklo/intarpo medžiaga - stipriai kryžmintas polietileno įdėklas</t>
  </si>
  <si>
    <t>3.1.16.</t>
  </si>
  <si>
    <t>Kaklo ilgių variacijos: ne mažiau 3 pasirinkimai - 6 mm, 8 mm, 10 mm ± 0,1 mm</t>
  </si>
  <si>
    <t>3.1.17.</t>
  </si>
  <si>
    <t>Kaklo tipai (pasirenkama operacijos metu): 1. Tiesus; 2. 15 laipsnių pakrypimo</t>
  </si>
  <si>
    <t>3.1.18.</t>
  </si>
  <si>
    <t>Kaklo galvos diametras 4 mm ± 0,1 mm</t>
  </si>
  <si>
    <t>3.1.19.</t>
  </si>
  <si>
    <t>Kaklo galvos įdėklas/intarpas yra uždėtas gamykliškai</t>
  </si>
  <si>
    <t>3.1.20.</t>
  </si>
  <si>
    <t>Kaklas turi antirotacinį griovelį stiebui</t>
  </si>
  <si>
    <t>3.1.21.</t>
  </si>
  <si>
    <t>Panaudai pateikiami instrumentai nemokamai, kartu su endoprotezais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</si>
  <si>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</si>
  <si>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</si>
  <si>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</si>
  <si>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</si>
  <si>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</si>
  <si>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</si>
  <si>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</si>
  <si>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</si>
  <si>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</si>
  <si>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</si>
  <si>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</si>
  <si>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</si>
  <si>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</si>
  <si>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</si>
  <si>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</si>
  <si>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</si>
  <si>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</si>
  <si>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</si>
  <si>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</si>
  <si>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</si>
  <si>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9104 2025-03-17 11:01</t>
  </si>
  <si>
    <t>Siūlomų parametrų reikšmės ir pridedamo dokumento puslapis patvirtinantis siūlomo parametro reikšmę</t>
  </si>
  <si>
    <t>Siūlomos prekės gamintojas, katalogas</t>
  </si>
  <si>
    <t>Maksmalus kiekis</t>
  </si>
  <si>
    <t>Maksimalus kiekis</t>
  </si>
  <si>
    <t>Įkainis be PVM, Eur</t>
  </si>
  <si>
    <t>Mechaninis tvirtinimas (Touch IFU - 4 psl.)</t>
  </si>
  <si>
    <t>Endoprotezo sandara: 1 stiebas, 1 kaklas, 1 gūžduobė (Touch IFU - 4 psl.)</t>
  </si>
  <si>
    <t>Stiebas pasirenkamas iš 6 dydžių (Touch Brochure - 2 psl.)</t>
  </si>
  <si>
    <t>Stiebas pagamintas iš titano (Touch Brochure - 2 psl.)</t>
  </si>
  <si>
    <t>Stiebo paviršius - porėtas titanas su hidroksiapatitu (Touch Brochure - 2 psl.)</t>
  </si>
  <si>
    <t>Stiebas anatominis, integruota antirotacinė sistema kaklui (Touch Brochure - 2 psl., Touch Presentation - 30 psl.)</t>
  </si>
  <si>
    <t>Gamintojas: Kerimedical S.A. (Šveicarija), Implantas: Touch</t>
  </si>
  <si>
    <t>Gūžduobė pagaminta iš nerūdijančio plieno (Touch Brochure - 2 psl.)</t>
  </si>
  <si>
    <t>Gūžduobės paviršius - porėtas titanas su hidroksiapatitu (Touch Brochure - 2 psl.)</t>
  </si>
  <si>
    <t>Gūžduobės forma (pasirenkama operacijos metu).  (Touch Brochure - 2 psl.)
1. Kūginė gūžduobė dviejų diametrų: 9 mm ir 10 mm (Touch Brochure - 2 psl.)
2. Sferinė gūžduobė dviejų diametrų: 9 mm ir 10 mm, su 5 antirotaciniais smaigaliais (Touch Brochure - 2 psl.)</t>
  </si>
  <si>
    <t>Gūžduobės kontaktas su kaulu: (Touch Presentation - 34 psl.)
1. Kūginė 9 mm -165 mm2; (Touch Presentation - 34 psl.)
2. Sferinė 9 mm - 137 mm2. (Touch Presentation - 34 psl.)</t>
  </si>
  <si>
    <t>Kaklo galvos įdėklo/intarpo medžiaga - stipriai kryžmintas polietileno įdėklas (Touch Brochure - 1, 2 psl.)</t>
  </si>
  <si>
    <t>Kaklo ilgių variacijos: 3 pasirinkimai - 6 mm, 8 mm, 10 mm (Touch Brochure - 2 psl.)</t>
  </si>
  <si>
    <t xml:space="preserve">Kaklas pagamintas iš nerūdijančio plieno (Touch Brochure - 2 psl.) </t>
  </si>
  <si>
    <t>Kaklo tipai (pasirenkama operacijos metu): (Touch Brochure - 2 psl., Touch Presentation - 41 psl.)
1. Tiesus; (Touch Brochure - 2 psl., Touch Presentation - 41 psl.)
2. 15 laipsnių pakrypimo. (Touch Brochure - 2 psl., Touch Presentation - 41 psl.)</t>
  </si>
  <si>
    <t>Kaklo galvos diametras 4 mm (Touch Presentation - 41 psl.)</t>
  </si>
  <si>
    <t>Kaklo galvos įdėklas/intarpas yra uždėtas gamykliškai (Touch Presentation - 43 psl.)</t>
  </si>
  <si>
    <t>Kaklas turi antirotacinį griovelį stiebui (Touch Presentation - 43 psl., Touch Brochure - 2 psl.)</t>
  </si>
  <si>
    <t>FOR-0428</t>
  </si>
  <si>
    <t>Vilnius</t>
  </si>
  <si>
    <t>UAB Formedics</t>
  </si>
  <si>
    <t>Senosios Pilaitės kl. 1, 06229 Vilnius</t>
  </si>
  <si>
    <t>LT100001278310</t>
  </si>
  <si>
    <t>AB SEB bankas, b.k. 70440, LT37 7044 0600 0167 0742</t>
  </si>
  <si>
    <t>Ema Dalikaitė-Savickė</t>
  </si>
  <si>
    <t>ema@formedics.lt, +37060147239</t>
  </si>
  <si>
    <t>Direktorius Eimantas Baltušis</t>
  </si>
  <si>
    <t>Produktų grupės specialistas Baltijos šalyse Mindaugas Šukys, mindaugas@formedics.lt, +37068082573</t>
  </si>
  <si>
    <t>Valdyba. Valdybos nariai: Darijus Jasas, Vytautas Pranulis, Alina Lisauskienė</t>
  </si>
  <si>
    <t>Teisininkė</t>
  </si>
  <si>
    <t>netaikoma</t>
  </si>
  <si>
    <t>ne</t>
  </si>
  <si>
    <t>Brošiūros</t>
  </si>
  <si>
    <t>CE ir susijusi informacija</t>
  </si>
  <si>
    <t>PPN 2025-04</t>
  </si>
  <si>
    <t>4_Deklaracija dėl atsakingų asmenų</t>
  </si>
  <si>
    <t>7_Tiekėjo - subtiekėjo deklaracija</t>
  </si>
  <si>
    <t>Įgaliojimas Dalikaitei-Savickei FOR-2024-08-12</t>
  </si>
  <si>
    <t>taip (asmens duomenys)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</si>
</sst>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xf numFmtId="14" fontId="1" fillId="5"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8"/>
  <sheetViews>
    <sheetView tabSelected="1" topLeftCell="A95" zoomScale="70" zoomScaleNormal="70" workbookViewId="0">
      <selection activeCell="C21" sqref="C21:F21"/>
    </sheetView>
  </sheetViews>
  <sheetFormatPr defaultColWidth="10.8984375" defaultRowHeight="14.4" x14ac:dyDescent="0.3"/>
  <cols>
    <col min="1" max="1" width="9.09765625" style="7" customWidth="1"/>
    <col min="2" max="2" width="78" style="7" customWidth="1"/>
    <col min="3" max="3" width="12.09765625" style="7" customWidth="1"/>
    <col min="4" max="4" width="11.3984375" style="7" customWidth="1"/>
    <col min="5" max="5" width="14.8984375" style="7" customWidth="1"/>
    <col min="6" max="6" width="15" style="7" customWidth="1"/>
    <col min="7" max="7" width="32.8984375" style="7" customWidth="1"/>
    <col min="8" max="8" width="42.5" style="7" customWidth="1"/>
    <col min="9" max="15" width="25" style="7" customWidth="1"/>
    <col min="16" max="16" width="10.8984375" style="7" customWidth="1"/>
    <col min="17" max="16384" width="10.89843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73">
        <v>45775</v>
      </c>
    </row>
    <row r="9" spans="1:6" x14ac:dyDescent="0.3">
      <c r="A9" s="2" t="s">
        <v>5</v>
      </c>
      <c r="B9" s="13" t="s">
        <v>182</v>
      </c>
    </row>
    <row r="10" spans="1:6" x14ac:dyDescent="0.3">
      <c r="A10" s="2" t="s">
        <v>6</v>
      </c>
      <c r="B10" s="13" t="s">
        <v>183</v>
      </c>
    </row>
    <row r="12" spans="1:6" ht="15.6" x14ac:dyDescent="0.3">
      <c r="A12" s="35" t="s">
        <v>7</v>
      </c>
      <c r="B12" s="36"/>
      <c r="C12" s="29" t="s">
        <v>184</v>
      </c>
      <c r="D12" s="30"/>
      <c r="E12" s="30"/>
      <c r="F12" s="31"/>
    </row>
    <row r="13" spans="1:6" ht="15.9" customHeight="1" x14ac:dyDescent="0.3">
      <c r="A13" s="40" t="s">
        <v>8</v>
      </c>
      <c r="B13" s="33"/>
      <c r="C13" s="29">
        <v>124980311</v>
      </c>
      <c r="D13" s="30"/>
      <c r="E13" s="30"/>
      <c r="F13" s="31"/>
    </row>
    <row r="14" spans="1:6" ht="15.9" customHeight="1" x14ac:dyDescent="0.3">
      <c r="A14" s="40" t="s">
        <v>9</v>
      </c>
      <c r="B14" s="33"/>
      <c r="C14" s="29" t="s">
        <v>185</v>
      </c>
      <c r="D14" s="30"/>
      <c r="E14" s="30"/>
      <c r="F14" s="31"/>
    </row>
    <row r="15" spans="1:6" ht="15.9" customHeight="1" x14ac:dyDescent="0.3">
      <c r="A15" s="35" t="s">
        <v>10</v>
      </c>
      <c r="B15" s="36"/>
      <c r="C15" s="29" t="s">
        <v>186</v>
      </c>
      <c r="D15" s="30"/>
      <c r="E15" s="30"/>
      <c r="F15" s="31"/>
    </row>
    <row r="16" spans="1:6" ht="63" customHeight="1" x14ac:dyDescent="0.3">
      <c r="A16" s="32" t="s">
        <v>11</v>
      </c>
      <c r="B16" s="33"/>
      <c r="C16" s="29" t="s">
        <v>187</v>
      </c>
      <c r="D16" s="30"/>
      <c r="E16" s="30"/>
      <c r="F16" s="31"/>
    </row>
    <row r="17" spans="1:7" ht="15.9" customHeight="1" x14ac:dyDescent="0.3">
      <c r="A17" s="35" t="s">
        <v>12</v>
      </c>
      <c r="B17" s="36"/>
      <c r="C17" s="29" t="s">
        <v>188</v>
      </c>
      <c r="D17" s="30"/>
      <c r="E17" s="30"/>
      <c r="F17" s="31"/>
    </row>
    <row r="18" spans="1:7" ht="15.9" customHeight="1" x14ac:dyDescent="0.3">
      <c r="A18" s="35" t="s">
        <v>13</v>
      </c>
      <c r="B18" s="36"/>
      <c r="C18" s="29" t="s">
        <v>189</v>
      </c>
      <c r="D18" s="30"/>
      <c r="E18" s="30"/>
      <c r="F18" s="31"/>
    </row>
    <row r="19" spans="1:7" ht="48" customHeight="1" x14ac:dyDescent="0.3">
      <c r="A19" s="35" t="s">
        <v>14</v>
      </c>
      <c r="B19" s="36"/>
      <c r="C19" s="29" t="s">
        <v>190</v>
      </c>
      <c r="D19" s="30"/>
      <c r="E19" s="30"/>
      <c r="F19" s="31"/>
    </row>
    <row r="20" spans="1:7" ht="54.9" customHeight="1" x14ac:dyDescent="0.3">
      <c r="A20" s="35" t="s">
        <v>15</v>
      </c>
      <c r="B20" s="36"/>
      <c r="C20" s="29" t="s">
        <v>191</v>
      </c>
      <c r="D20" s="30"/>
      <c r="E20" s="30"/>
      <c r="F20" s="31"/>
    </row>
    <row r="21" spans="1:7" ht="71.099999999999994" customHeight="1" x14ac:dyDescent="0.3">
      <c r="A21" s="37" t="s">
        <v>16</v>
      </c>
      <c r="B21" s="38"/>
      <c r="C21" s="41" t="s">
        <v>192</v>
      </c>
      <c r="D21" s="42"/>
      <c r="E21" s="42"/>
      <c r="F21" s="42"/>
      <c r="G21" s="14" t="str">
        <f>IF((SUMPRODUCT(--(C21=""))&gt;0), "Privaloma užpildyti, kai taikomi pašalinimo pagrindai", "")</f>
        <v/>
      </c>
    </row>
    <row r="22" spans="1:7" ht="18" customHeight="1" x14ac:dyDescent="0.3">
      <c r="A22" s="8"/>
      <c r="B22" s="8"/>
      <c r="C22" s="9"/>
      <c r="D22" s="9"/>
      <c r="E22" s="9"/>
      <c r="F22" s="9"/>
    </row>
    <row r="23" spans="1:7" x14ac:dyDescent="0.3">
      <c r="A23" s="34"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8" t="s">
        <v>21</v>
      </c>
      <c r="B27" s="28"/>
      <c r="C27" s="28"/>
      <c r="D27" s="28"/>
      <c r="E27" s="28"/>
      <c r="F27" s="28"/>
    </row>
    <row r="28" spans="1:7" ht="32.1" customHeight="1" x14ac:dyDescent="0.3">
      <c r="A28" s="39" t="s">
        <v>22</v>
      </c>
      <c r="B28" s="28"/>
      <c r="C28" s="28"/>
      <c r="D28" s="28"/>
      <c r="E28" s="28"/>
      <c r="F28" s="28"/>
    </row>
    <row r="29" spans="1:7" x14ac:dyDescent="0.3">
      <c r="A29" s="28" t="s">
        <v>23</v>
      </c>
      <c r="B29" s="28"/>
      <c r="C29" s="28"/>
      <c r="D29" s="28"/>
      <c r="E29" s="28"/>
      <c r="F29" s="28"/>
    </row>
    <row r="30" spans="1:7" x14ac:dyDescent="0.3">
      <c r="A30" s="14" t="s">
        <v>24</v>
      </c>
      <c r="D30" s="15"/>
    </row>
    <row r="31" spans="1:7" x14ac:dyDescent="0.3">
      <c r="A31" s="14" t="s">
        <v>25</v>
      </c>
    </row>
    <row r="32" spans="1:7" x14ac:dyDescent="0.3">
      <c r="A32" s="12" t="s">
        <v>26</v>
      </c>
      <c r="B32" s="12" t="s">
        <v>27</v>
      </c>
    </row>
    <row r="34" spans="1:8" x14ac:dyDescent="0.3">
      <c r="A34" s="12" t="s">
        <v>28</v>
      </c>
    </row>
    <row r="35" spans="1:8" ht="43.2" x14ac:dyDescent="0.3">
      <c r="A35" s="16" t="s">
        <v>29</v>
      </c>
      <c r="B35" s="16" t="s">
        <v>30</v>
      </c>
      <c r="C35" s="25" t="s">
        <v>161</v>
      </c>
      <c r="D35" s="16" t="s">
        <v>31</v>
      </c>
      <c r="E35" s="16" t="s">
        <v>163</v>
      </c>
      <c r="F35" s="16" t="s">
        <v>32</v>
      </c>
      <c r="G35" s="16" t="s">
        <v>160</v>
      </c>
      <c r="H35" s="25" t="s">
        <v>159</v>
      </c>
    </row>
    <row r="36" spans="1:8" x14ac:dyDescent="0.3">
      <c r="A36" s="16" t="s">
        <v>33</v>
      </c>
      <c r="B36" s="16" t="s">
        <v>34</v>
      </c>
      <c r="C36" s="17"/>
      <c r="D36" s="17"/>
      <c r="E36" s="17"/>
      <c r="F36" s="17"/>
      <c r="G36" s="17"/>
      <c r="H36" s="17"/>
    </row>
    <row r="37" spans="1:8" x14ac:dyDescent="0.3">
      <c r="A37" s="17" t="s">
        <v>35</v>
      </c>
      <c r="B37" s="17" t="s">
        <v>34</v>
      </c>
      <c r="C37" s="17">
        <v>30</v>
      </c>
      <c r="D37" s="17" t="s">
        <v>36</v>
      </c>
      <c r="E37" s="18"/>
      <c r="F37" s="17" t="str">
        <f>IF(ISBLANK(E37),"", PRODUCT(C37,E37))</f>
        <v/>
      </c>
      <c r="G37" s="19"/>
      <c r="H37" s="17"/>
    </row>
    <row r="38" spans="1:8" ht="28.8" x14ac:dyDescent="0.3">
      <c r="A38" s="17" t="s">
        <v>37</v>
      </c>
      <c r="B38" s="26" t="s">
        <v>38</v>
      </c>
      <c r="C38" s="17"/>
      <c r="D38" s="17"/>
      <c r="E38" s="17"/>
      <c r="F38" s="17"/>
      <c r="G38" s="17"/>
      <c r="H38" s="19"/>
    </row>
    <row r="39" spans="1:8" ht="28.8" x14ac:dyDescent="0.3">
      <c r="A39" s="17" t="s">
        <v>39</v>
      </c>
      <c r="B39" s="26" t="s">
        <v>40</v>
      </c>
      <c r="C39" s="17"/>
      <c r="D39" s="17"/>
      <c r="E39" s="17"/>
      <c r="F39" s="17"/>
      <c r="G39" s="17"/>
      <c r="H39" s="19"/>
    </row>
    <row r="40" spans="1:8" x14ac:dyDescent="0.3">
      <c r="A40" s="17" t="s">
        <v>41</v>
      </c>
      <c r="B40" s="17" t="s">
        <v>42</v>
      </c>
      <c r="C40" s="17"/>
      <c r="D40" s="17"/>
      <c r="E40" s="17"/>
      <c r="F40" s="17"/>
      <c r="G40" s="17"/>
      <c r="H40" s="19"/>
    </row>
    <row r="41" spans="1:8" x14ac:dyDescent="0.3">
      <c r="A41" s="17" t="s">
        <v>43</v>
      </c>
      <c r="B41" s="17" t="s">
        <v>44</v>
      </c>
      <c r="C41" s="17"/>
      <c r="D41" s="17"/>
      <c r="E41" s="17"/>
      <c r="F41" s="17"/>
      <c r="G41" s="17"/>
      <c r="H41" s="19"/>
    </row>
    <row r="42" spans="1:8" x14ac:dyDescent="0.3">
      <c r="A42" s="17" t="s">
        <v>45</v>
      </c>
      <c r="B42" s="17" t="s">
        <v>46</v>
      </c>
      <c r="C42" s="17"/>
      <c r="D42" s="17"/>
      <c r="E42" s="17"/>
      <c r="F42" s="17"/>
      <c r="G42" s="17"/>
      <c r="H42" s="19"/>
    </row>
    <row r="43" spans="1:8" ht="28.8" x14ac:dyDescent="0.3">
      <c r="A43" s="17" t="s">
        <v>47</v>
      </c>
      <c r="B43" s="26" t="s">
        <v>48</v>
      </c>
      <c r="C43" s="17"/>
      <c r="D43" s="17"/>
      <c r="E43" s="17"/>
      <c r="F43" s="17"/>
      <c r="G43" s="17"/>
      <c r="H43" s="19"/>
    </row>
    <row r="44" spans="1:8" ht="57.6" x14ac:dyDescent="0.3">
      <c r="A44" s="17" t="s">
        <v>49</v>
      </c>
      <c r="B44" s="26" t="s">
        <v>50</v>
      </c>
      <c r="C44" s="17"/>
      <c r="D44" s="17"/>
      <c r="E44" s="17"/>
      <c r="F44" s="17"/>
      <c r="G44" s="17"/>
      <c r="H44" s="19"/>
    </row>
    <row r="45" spans="1:8" x14ac:dyDescent="0.3">
      <c r="A45" s="17" t="s">
        <v>51</v>
      </c>
      <c r="B45" s="26" t="s">
        <v>52</v>
      </c>
      <c r="C45" s="17"/>
      <c r="D45" s="17"/>
      <c r="E45" s="17"/>
      <c r="F45" s="17"/>
      <c r="G45" s="17"/>
      <c r="H45" s="19"/>
    </row>
    <row r="46" spans="1:8" x14ac:dyDescent="0.3">
      <c r="E46" s="16" t="s">
        <v>53</v>
      </c>
      <c r="F46" s="16" t="str">
        <f>IF((COUNT(C37:C45)&lt;&gt;COUNT(F37:F45)),"", ROUND(SUM(F37:F45),2))</f>
        <v/>
      </c>
      <c r="G46" s="14" t="str">
        <f>IF((COUNT(C37:C45)&lt;&gt;COUNT(F37:F45)),"Neužpildytos visų objektų kainos", "")</f>
        <v>Neužpildytos visų objektų kainos</v>
      </c>
    </row>
    <row r="47" spans="1:8" x14ac:dyDescent="0.3">
      <c r="C47" s="16" t="s">
        <v>54</v>
      </c>
      <c r="D47" s="19"/>
      <c r="E47" s="16" t="s">
        <v>55</v>
      </c>
      <c r="F47" s="16" t="str">
        <f>IF(OR(F46="",D47=""),"", ROUND(PRODUCT(D47,F46)/100,2))</f>
        <v/>
      </c>
      <c r="G47" s="14" t="str">
        <f>IF(D47="", "Nurodykite taikomą PVM dydį", "")</f>
        <v>Nurodykite taikomą PVM dydį</v>
      </c>
    </row>
    <row r="48" spans="1:8" x14ac:dyDescent="0.3">
      <c r="E48" s="16" t="s">
        <v>56</v>
      </c>
      <c r="F48" s="16">
        <f>IF(ISBLANK(F47), "", ROUND(SUM(F46:F47),2))</f>
        <v>0</v>
      </c>
    </row>
    <row r="52" spans="1:8" x14ac:dyDescent="0.3">
      <c r="A52" s="12" t="s">
        <v>57</v>
      </c>
      <c r="B52" s="12" t="s">
        <v>58</v>
      </c>
    </row>
    <row r="54" spans="1:8" x14ac:dyDescent="0.3">
      <c r="A54" s="12" t="s">
        <v>28</v>
      </c>
    </row>
    <row r="55" spans="1:8" ht="43.2" x14ac:dyDescent="0.3">
      <c r="A55" s="16" t="s">
        <v>29</v>
      </c>
      <c r="B55" s="16" t="s">
        <v>30</v>
      </c>
      <c r="C55" s="25" t="s">
        <v>162</v>
      </c>
      <c r="D55" s="16" t="s">
        <v>31</v>
      </c>
      <c r="E55" s="16" t="s">
        <v>163</v>
      </c>
      <c r="F55" s="16" t="s">
        <v>32</v>
      </c>
      <c r="G55" s="25" t="s">
        <v>160</v>
      </c>
      <c r="H55" s="25" t="s">
        <v>159</v>
      </c>
    </row>
    <row r="56" spans="1:8" ht="28.8" x14ac:dyDescent="0.3">
      <c r="A56" s="16" t="s">
        <v>59</v>
      </c>
      <c r="B56" s="25" t="s">
        <v>60</v>
      </c>
      <c r="C56" s="17"/>
      <c r="D56" s="17"/>
      <c r="E56" s="17"/>
      <c r="F56" s="17"/>
      <c r="G56" s="17"/>
      <c r="H56" s="17"/>
    </row>
    <row r="57" spans="1:8" ht="28.8" x14ac:dyDescent="0.3">
      <c r="A57" s="17" t="s">
        <v>61</v>
      </c>
      <c r="B57" s="26" t="s">
        <v>60</v>
      </c>
      <c r="C57" s="17">
        <v>30</v>
      </c>
      <c r="D57" s="17" t="s">
        <v>36</v>
      </c>
      <c r="E57" s="18"/>
      <c r="F57" s="17" t="str">
        <f>IF(ISBLANK(E57),"", PRODUCT(C57,E57))</f>
        <v/>
      </c>
      <c r="G57" s="19"/>
      <c r="H57" s="17"/>
    </row>
    <row r="58" spans="1:8" x14ac:dyDescent="0.3">
      <c r="A58" s="17" t="s">
        <v>62</v>
      </c>
      <c r="B58" s="17" t="s">
        <v>63</v>
      </c>
      <c r="C58" s="17"/>
      <c r="D58" s="17"/>
      <c r="E58" s="17"/>
      <c r="F58" s="17"/>
      <c r="G58" s="17"/>
      <c r="H58" s="19"/>
    </row>
    <row r="59" spans="1:8" x14ac:dyDescent="0.3">
      <c r="A59" s="17" t="s">
        <v>64</v>
      </c>
      <c r="B59" s="17" t="s">
        <v>65</v>
      </c>
      <c r="C59" s="17"/>
      <c r="D59" s="17"/>
      <c r="E59" s="17"/>
      <c r="F59" s="17"/>
      <c r="G59" s="17"/>
      <c r="H59" s="19"/>
    </row>
    <row r="60" spans="1:8" x14ac:dyDescent="0.3">
      <c r="A60" s="17" t="s">
        <v>66</v>
      </c>
      <c r="B60" s="17" t="s">
        <v>67</v>
      </c>
      <c r="C60" s="17"/>
      <c r="D60" s="17"/>
      <c r="E60" s="17"/>
      <c r="F60" s="17"/>
      <c r="G60" s="17"/>
      <c r="H60" s="19"/>
    </row>
    <row r="61" spans="1:8" ht="28.8" x14ac:dyDescent="0.3">
      <c r="A61" s="17" t="s">
        <v>68</v>
      </c>
      <c r="B61" s="26" t="s">
        <v>69</v>
      </c>
      <c r="C61" s="17"/>
      <c r="D61" s="17"/>
      <c r="E61" s="17"/>
      <c r="F61" s="17"/>
      <c r="G61" s="17"/>
      <c r="H61" s="19"/>
    </row>
    <row r="62" spans="1:8" ht="57.6" x14ac:dyDescent="0.3">
      <c r="A62" s="17" t="s">
        <v>70</v>
      </c>
      <c r="B62" s="26" t="s">
        <v>71</v>
      </c>
      <c r="C62" s="17"/>
      <c r="D62" s="17"/>
      <c r="E62" s="17"/>
      <c r="F62" s="17"/>
      <c r="G62" s="17"/>
      <c r="H62" s="19"/>
    </row>
    <row r="63" spans="1:8" ht="28.8" x14ac:dyDescent="0.3">
      <c r="A63" s="17" t="s">
        <v>72</v>
      </c>
      <c r="B63" s="26" t="s">
        <v>73</v>
      </c>
      <c r="C63" s="17"/>
      <c r="D63" s="17"/>
      <c r="E63" s="17"/>
      <c r="F63" s="17"/>
      <c r="G63" s="17"/>
      <c r="H63" s="19"/>
    </row>
    <row r="64" spans="1:8" x14ac:dyDescent="0.3">
      <c r="A64" s="17" t="s">
        <v>74</v>
      </c>
      <c r="B64" s="17" t="s">
        <v>75</v>
      </c>
      <c r="C64" s="17"/>
      <c r="D64" s="17"/>
      <c r="E64" s="17"/>
      <c r="F64" s="17"/>
      <c r="G64" s="17"/>
      <c r="H64" s="19"/>
    </row>
    <row r="65" spans="1:8" x14ac:dyDescent="0.3">
      <c r="A65" s="17" t="s">
        <v>76</v>
      </c>
      <c r="B65" s="17" t="s">
        <v>77</v>
      </c>
      <c r="C65" s="17"/>
      <c r="D65" s="17"/>
      <c r="E65" s="17"/>
      <c r="F65" s="17"/>
      <c r="G65" s="17"/>
      <c r="H65" s="19"/>
    </row>
    <row r="66" spans="1:8" x14ac:dyDescent="0.3">
      <c r="A66" s="17" t="s">
        <v>78</v>
      </c>
      <c r="B66" s="17" t="s">
        <v>79</v>
      </c>
      <c r="C66" s="17"/>
      <c r="D66" s="17"/>
      <c r="E66" s="17"/>
      <c r="F66" s="17"/>
      <c r="G66" s="17"/>
      <c r="H66" s="19"/>
    </row>
    <row r="67" spans="1:8" x14ac:dyDescent="0.3">
      <c r="A67" s="17" t="s">
        <v>80</v>
      </c>
      <c r="B67" s="26" t="s">
        <v>81</v>
      </c>
      <c r="C67" s="17"/>
      <c r="D67" s="17"/>
      <c r="E67" s="17"/>
      <c r="F67" s="17"/>
      <c r="G67" s="17"/>
      <c r="H67" s="19"/>
    </row>
    <row r="68" spans="1:8" x14ac:dyDescent="0.3">
      <c r="A68" s="17" t="s">
        <v>82</v>
      </c>
      <c r="B68" s="17" t="s">
        <v>83</v>
      </c>
      <c r="C68" s="17"/>
      <c r="D68" s="17"/>
      <c r="E68" s="17"/>
      <c r="F68" s="17"/>
      <c r="G68" s="17"/>
      <c r="H68" s="19"/>
    </row>
    <row r="69" spans="1:8" ht="28.8" x14ac:dyDescent="0.3">
      <c r="A69" s="17" t="s">
        <v>84</v>
      </c>
      <c r="B69" s="26" t="s">
        <v>85</v>
      </c>
      <c r="C69" s="17"/>
      <c r="D69" s="17"/>
      <c r="E69" s="17"/>
      <c r="F69" s="17"/>
      <c r="G69" s="17"/>
      <c r="H69" s="19"/>
    </row>
    <row r="70" spans="1:8" x14ac:dyDescent="0.3">
      <c r="A70" s="17" t="s">
        <v>86</v>
      </c>
      <c r="B70" s="17" t="s">
        <v>87</v>
      </c>
      <c r="C70" s="17"/>
      <c r="D70" s="17"/>
      <c r="E70" s="17"/>
      <c r="F70" s="17"/>
      <c r="G70" s="17"/>
      <c r="H70" s="19"/>
    </row>
    <row r="71" spans="1:8" ht="43.2" x14ac:dyDescent="0.3">
      <c r="A71" s="17" t="s">
        <v>88</v>
      </c>
      <c r="B71" s="26" t="s">
        <v>89</v>
      </c>
      <c r="C71" s="17"/>
      <c r="D71" s="17"/>
      <c r="E71" s="17"/>
      <c r="F71" s="17"/>
      <c r="G71" s="17"/>
      <c r="H71" s="19"/>
    </row>
    <row r="72" spans="1:8" ht="28.8" x14ac:dyDescent="0.3">
      <c r="A72" s="17" t="s">
        <v>90</v>
      </c>
      <c r="B72" s="26" t="s">
        <v>91</v>
      </c>
      <c r="C72" s="17"/>
      <c r="D72" s="17"/>
      <c r="E72" s="17"/>
      <c r="F72" s="17"/>
      <c r="G72" s="17"/>
      <c r="H72" s="19"/>
    </row>
    <row r="73" spans="1:8" x14ac:dyDescent="0.3">
      <c r="E73" s="16" t="s">
        <v>53</v>
      </c>
      <c r="F73" s="16" t="str">
        <f>IF((COUNT(C57:C72)&lt;&gt;COUNT(F57:F72)),"", ROUND(SUM(F57:F72),2))</f>
        <v/>
      </c>
      <c r="G73" s="14" t="str">
        <f>IF((COUNT(C57:C72)&lt;&gt;COUNT(F57:F72)),"Neužpildytos visų objektų kainos", "")</f>
        <v>Neužpildytos visų objektų kainos</v>
      </c>
    </row>
    <row r="74" spans="1:8" x14ac:dyDescent="0.3">
      <c r="C74" s="16" t="s">
        <v>54</v>
      </c>
      <c r="D74" s="19"/>
      <c r="E74" s="16" t="s">
        <v>55</v>
      </c>
      <c r="F74" s="16" t="str">
        <f>IF(OR(F73="",D74=""),"", ROUND(PRODUCT(D74,F73)/100,2))</f>
        <v/>
      </c>
      <c r="G74" s="14" t="str">
        <f>IF(D74="", "Nurodykite taikomą PVM dydį", "")</f>
        <v>Nurodykite taikomą PVM dydį</v>
      </c>
    </row>
    <row r="75" spans="1:8" x14ac:dyDescent="0.3">
      <c r="E75" s="16" t="s">
        <v>56</v>
      </c>
      <c r="F75" s="16">
        <f>IF(ISBLANK(F74), "", ROUND(SUM(F73:F74),2))</f>
        <v>0</v>
      </c>
    </row>
    <row r="79" spans="1:8" x14ac:dyDescent="0.3">
      <c r="A79" s="12" t="s">
        <v>92</v>
      </c>
      <c r="B79" s="12" t="s">
        <v>93</v>
      </c>
    </row>
    <row r="81" spans="1:8" x14ac:dyDescent="0.3">
      <c r="A81" s="12" t="s">
        <v>28</v>
      </c>
    </row>
    <row r="82" spans="1:8" ht="43.2" x14ac:dyDescent="0.3">
      <c r="A82" s="16" t="s">
        <v>29</v>
      </c>
      <c r="B82" s="16" t="s">
        <v>30</v>
      </c>
      <c r="C82" s="25" t="s">
        <v>161</v>
      </c>
      <c r="D82" s="16" t="s">
        <v>31</v>
      </c>
      <c r="E82" s="16" t="s">
        <v>163</v>
      </c>
      <c r="F82" s="16" t="s">
        <v>32</v>
      </c>
      <c r="G82" s="25" t="s">
        <v>160</v>
      </c>
      <c r="H82" s="25" t="s">
        <v>159</v>
      </c>
    </row>
    <row r="83" spans="1:8" x14ac:dyDescent="0.3">
      <c r="A83" s="16" t="s">
        <v>94</v>
      </c>
      <c r="B83" s="16" t="s">
        <v>95</v>
      </c>
      <c r="C83" s="17"/>
      <c r="D83" s="17"/>
      <c r="E83" s="17"/>
      <c r="F83" s="17"/>
      <c r="G83" s="17"/>
      <c r="H83" s="17"/>
    </row>
    <row r="84" spans="1:8" x14ac:dyDescent="0.3">
      <c r="A84" s="17" t="s">
        <v>96</v>
      </c>
      <c r="B84" s="17" t="s">
        <v>95</v>
      </c>
      <c r="C84" s="17">
        <v>40</v>
      </c>
      <c r="D84" s="17" t="s">
        <v>36</v>
      </c>
      <c r="E84" s="18">
        <v>1238.0899999999999</v>
      </c>
      <c r="F84" s="17">
        <f>IF(ISBLANK(E84),"", PRODUCT(C84,E84))</f>
        <v>49523.6</v>
      </c>
      <c r="G84" s="19" t="s">
        <v>170</v>
      </c>
      <c r="H84" s="17"/>
    </row>
    <row r="85" spans="1:8" x14ac:dyDescent="0.3">
      <c r="A85" s="17" t="s">
        <v>97</v>
      </c>
      <c r="B85" s="17" t="s">
        <v>98</v>
      </c>
      <c r="C85" s="17"/>
      <c r="D85" s="17"/>
      <c r="E85" s="17"/>
      <c r="F85" s="17"/>
      <c r="G85" s="17"/>
      <c r="H85" s="19" t="s">
        <v>164</v>
      </c>
    </row>
    <row r="86" spans="1:8" x14ac:dyDescent="0.3">
      <c r="A86" s="17" t="s">
        <v>99</v>
      </c>
      <c r="B86" s="17" t="s">
        <v>100</v>
      </c>
      <c r="C86" s="17"/>
      <c r="D86" s="17"/>
      <c r="E86" s="17"/>
      <c r="F86" s="17"/>
      <c r="G86" s="17"/>
      <c r="H86" s="19" t="s">
        <v>165</v>
      </c>
    </row>
    <row r="87" spans="1:8" x14ac:dyDescent="0.3">
      <c r="A87" s="17" t="s">
        <v>101</v>
      </c>
      <c r="B87" s="17" t="s">
        <v>102</v>
      </c>
      <c r="C87" s="17"/>
      <c r="D87" s="17"/>
      <c r="E87" s="17"/>
      <c r="F87" s="17"/>
      <c r="G87" s="17"/>
      <c r="H87" s="19"/>
    </row>
    <row r="88" spans="1:8" x14ac:dyDescent="0.3">
      <c r="A88" s="17" t="s">
        <v>103</v>
      </c>
      <c r="B88" s="17" t="s">
        <v>104</v>
      </c>
      <c r="C88" s="17"/>
      <c r="D88" s="17"/>
      <c r="E88" s="17"/>
      <c r="F88" s="17"/>
      <c r="G88" s="17"/>
      <c r="H88" s="19" t="s">
        <v>166</v>
      </c>
    </row>
    <row r="89" spans="1:8" x14ac:dyDescent="0.3">
      <c r="A89" s="17" t="s">
        <v>105</v>
      </c>
      <c r="B89" s="17" t="s">
        <v>106</v>
      </c>
      <c r="C89" s="17"/>
      <c r="D89" s="17"/>
      <c r="E89" s="17"/>
      <c r="F89" s="17"/>
      <c r="G89" s="17"/>
      <c r="H89" s="19" t="s">
        <v>167</v>
      </c>
    </row>
    <row r="90" spans="1:8" x14ac:dyDescent="0.3">
      <c r="A90" s="17" t="s">
        <v>107</v>
      </c>
      <c r="B90" s="17" t="s">
        <v>108</v>
      </c>
      <c r="C90" s="17"/>
      <c r="D90" s="17"/>
      <c r="E90" s="17"/>
      <c r="F90" s="17"/>
      <c r="G90" s="17"/>
      <c r="H90" s="19" t="s">
        <v>168</v>
      </c>
    </row>
    <row r="91" spans="1:8" x14ac:dyDescent="0.3">
      <c r="A91" s="17" t="s">
        <v>109</v>
      </c>
      <c r="B91" s="17" t="s">
        <v>110</v>
      </c>
      <c r="C91" s="17"/>
      <c r="D91" s="17"/>
      <c r="E91" s="17"/>
      <c r="F91" s="17"/>
      <c r="G91" s="17"/>
      <c r="H91" s="19" t="s">
        <v>169</v>
      </c>
    </row>
    <row r="92" spans="1:8" x14ac:dyDescent="0.3">
      <c r="A92" s="17" t="s">
        <v>111</v>
      </c>
      <c r="B92" s="17" t="s">
        <v>112</v>
      </c>
      <c r="C92" s="17"/>
      <c r="D92" s="17"/>
      <c r="E92" s="17"/>
      <c r="F92" s="17"/>
      <c r="G92" s="17"/>
      <c r="H92" s="19"/>
    </row>
    <row r="93" spans="1:8" x14ac:dyDescent="0.3">
      <c r="A93" s="17" t="s">
        <v>113</v>
      </c>
      <c r="B93" s="17" t="s">
        <v>114</v>
      </c>
      <c r="C93" s="17"/>
      <c r="D93" s="17"/>
      <c r="E93" s="17"/>
      <c r="F93" s="17"/>
      <c r="G93" s="17"/>
      <c r="H93" s="19" t="s">
        <v>171</v>
      </c>
    </row>
    <row r="94" spans="1:8" x14ac:dyDescent="0.3">
      <c r="A94" s="17" t="s">
        <v>115</v>
      </c>
      <c r="B94" s="17" t="s">
        <v>108</v>
      </c>
      <c r="C94" s="17"/>
      <c r="D94" s="17"/>
      <c r="E94" s="17"/>
      <c r="F94" s="17"/>
      <c r="G94" s="17"/>
      <c r="H94" s="19" t="s">
        <v>172</v>
      </c>
    </row>
    <row r="95" spans="1:8" ht="86.4" x14ac:dyDescent="0.3">
      <c r="A95" s="17" t="s">
        <v>116</v>
      </c>
      <c r="B95" s="26" t="s">
        <v>117</v>
      </c>
      <c r="C95" s="17"/>
      <c r="D95" s="17"/>
      <c r="E95" s="17"/>
      <c r="F95" s="17"/>
      <c r="G95" s="17"/>
      <c r="H95" s="27" t="s">
        <v>173</v>
      </c>
    </row>
    <row r="96" spans="1:8" ht="86.4" x14ac:dyDescent="0.3">
      <c r="A96" s="17" t="s">
        <v>118</v>
      </c>
      <c r="B96" s="26" t="s">
        <v>119</v>
      </c>
      <c r="C96" s="17"/>
      <c r="D96" s="17"/>
      <c r="E96" s="17"/>
      <c r="F96" s="17"/>
      <c r="G96" s="17"/>
      <c r="H96" s="27" t="s">
        <v>174</v>
      </c>
    </row>
    <row r="97" spans="1:8" x14ac:dyDescent="0.3">
      <c r="A97" s="17" t="s">
        <v>120</v>
      </c>
      <c r="B97" s="17" t="s">
        <v>121</v>
      </c>
      <c r="C97" s="17"/>
      <c r="D97" s="17"/>
      <c r="E97" s="17"/>
      <c r="F97" s="17"/>
      <c r="G97" s="17"/>
      <c r="H97" s="19"/>
    </row>
    <row r="98" spans="1:8" x14ac:dyDescent="0.3">
      <c r="A98" s="17" t="s">
        <v>122</v>
      </c>
      <c r="B98" s="17" t="s">
        <v>123</v>
      </c>
      <c r="C98" s="17"/>
      <c r="D98" s="17"/>
      <c r="E98" s="17"/>
      <c r="F98" s="17"/>
      <c r="G98" s="17"/>
      <c r="H98" s="19" t="s">
        <v>177</v>
      </c>
    </row>
    <row r="99" spans="1:8" x14ac:dyDescent="0.3">
      <c r="A99" s="17" t="s">
        <v>124</v>
      </c>
      <c r="B99" s="17" t="s">
        <v>125</v>
      </c>
      <c r="C99" s="17"/>
      <c r="D99" s="17"/>
      <c r="E99" s="17"/>
      <c r="F99" s="17"/>
      <c r="G99" s="17"/>
      <c r="H99" s="19" t="s">
        <v>175</v>
      </c>
    </row>
    <row r="100" spans="1:8" x14ac:dyDescent="0.3">
      <c r="A100" s="17" t="s">
        <v>126</v>
      </c>
      <c r="B100" s="17" t="s">
        <v>127</v>
      </c>
      <c r="C100" s="17"/>
      <c r="D100" s="17"/>
      <c r="E100" s="17"/>
      <c r="F100" s="17"/>
      <c r="G100" s="17"/>
      <c r="H100" s="19" t="s">
        <v>176</v>
      </c>
    </row>
    <row r="101" spans="1:8" ht="86.4" x14ac:dyDescent="0.3">
      <c r="A101" s="17" t="s">
        <v>128</v>
      </c>
      <c r="B101" s="17" t="s">
        <v>129</v>
      </c>
      <c r="C101" s="17"/>
      <c r="D101" s="17"/>
      <c r="E101" s="17"/>
      <c r="F101" s="17"/>
      <c r="G101" s="17"/>
      <c r="H101" s="27" t="s">
        <v>178</v>
      </c>
    </row>
    <row r="102" spans="1:8" x14ac:dyDescent="0.3">
      <c r="A102" s="17" t="s">
        <v>130</v>
      </c>
      <c r="B102" s="17" t="s">
        <v>131</v>
      </c>
      <c r="C102" s="17"/>
      <c r="D102" s="17"/>
      <c r="E102" s="17"/>
      <c r="F102" s="17"/>
      <c r="G102" s="17"/>
      <c r="H102" s="19" t="s">
        <v>179</v>
      </c>
    </row>
    <row r="103" spans="1:8" x14ac:dyDescent="0.3">
      <c r="A103" s="17" t="s">
        <v>132</v>
      </c>
      <c r="B103" s="17" t="s">
        <v>133</v>
      </c>
      <c r="C103" s="17"/>
      <c r="D103" s="17"/>
      <c r="E103" s="17"/>
      <c r="F103" s="17"/>
      <c r="G103" s="17"/>
      <c r="H103" s="19" t="s">
        <v>180</v>
      </c>
    </row>
    <row r="104" spans="1:8" x14ac:dyDescent="0.3">
      <c r="A104" s="17" t="s">
        <v>134</v>
      </c>
      <c r="B104" s="17" t="s">
        <v>135</v>
      </c>
      <c r="C104" s="17"/>
      <c r="D104" s="17"/>
      <c r="E104" s="17"/>
      <c r="F104" s="17"/>
      <c r="G104" s="17"/>
      <c r="H104" s="19" t="s">
        <v>181</v>
      </c>
    </row>
    <row r="105" spans="1:8" x14ac:dyDescent="0.3">
      <c r="A105" s="17" t="s">
        <v>136</v>
      </c>
      <c r="B105" s="17" t="s">
        <v>137</v>
      </c>
      <c r="C105" s="17"/>
      <c r="D105" s="17"/>
      <c r="E105" s="17"/>
      <c r="F105" s="17"/>
      <c r="G105" s="17"/>
      <c r="H105" s="19" t="s">
        <v>137</v>
      </c>
    </row>
    <row r="106" spans="1:8" x14ac:dyDescent="0.3">
      <c r="E106" s="16" t="s">
        <v>53</v>
      </c>
      <c r="F106" s="16">
        <f>IF((COUNT(C84:C105)&lt;&gt;COUNT(F84:F105)),"", ROUND(SUM(F84:F105),2))</f>
        <v>49523.6</v>
      </c>
      <c r="G106" s="14" t="str">
        <f>IF((COUNT(C84:C105)&lt;&gt;COUNT(F84:F105)),"Neužpildytos visų objektų kainos", "")</f>
        <v/>
      </c>
    </row>
    <row r="107" spans="1:8" x14ac:dyDescent="0.3">
      <c r="C107" s="16" t="s">
        <v>54</v>
      </c>
      <c r="D107" s="19">
        <v>5</v>
      </c>
      <c r="E107" s="16" t="s">
        <v>55</v>
      </c>
      <c r="F107" s="16">
        <f>IF(OR(F106="",D107=""),"", ROUND(PRODUCT(D107,F106)/100,2))</f>
        <v>2476.1799999999998</v>
      </c>
      <c r="G107" s="14" t="str">
        <f>IF(D107="", "Nurodykite taikomą PVM dydį", "")</f>
        <v/>
      </c>
    </row>
    <row r="108" spans="1:8" x14ac:dyDescent="0.3">
      <c r="E108" s="16" t="s">
        <v>56</v>
      </c>
      <c r="F108" s="16">
        <f>IF(ISBLANK(F107), "", ROUND(SUM(F106:F107),2))</f>
        <v>51999.78</v>
      </c>
    </row>
  </sheetData>
  <sheetProtection password="F86E"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38" sqref="H38:J38"/>
    </sheetView>
  </sheetViews>
  <sheetFormatPr defaultColWidth="10.8984375" defaultRowHeight="14.4" x14ac:dyDescent="0.3"/>
  <cols>
    <col min="1" max="1" width="13.8984375" style="7" customWidth="1"/>
    <col min="2" max="2" width="10.8984375" style="7" customWidth="1"/>
    <col min="3" max="16384" width="10.8984375" style="7"/>
  </cols>
  <sheetData>
    <row r="2" spans="1:11" x14ac:dyDescent="0.3">
      <c r="A2" s="72" t="s">
        <v>138</v>
      </c>
      <c r="B2" s="28"/>
      <c r="C2" s="28"/>
      <c r="D2" s="28"/>
      <c r="E2" s="28"/>
      <c r="F2" s="28"/>
      <c r="G2" s="28"/>
      <c r="H2" s="28"/>
      <c r="I2" s="28"/>
      <c r="J2" s="28"/>
      <c r="K2" s="28"/>
    </row>
    <row r="3" spans="1:11" x14ac:dyDescent="0.3">
      <c r="A3" s="28"/>
      <c r="B3" s="28"/>
      <c r="C3" s="28"/>
      <c r="D3" s="28"/>
      <c r="E3" s="28"/>
      <c r="F3" s="28"/>
      <c r="G3" s="28"/>
      <c r="H3" s="28"/>
      <c r="I3" s="28"/>
      <c r="J3" s="28"/>
      <c r="K3" s="28"/>
    </row>
    <row r="4" spans="1:11" ht="15.9" customHeight="1" thickBot="1" x14ac:dyDescent="0.35">
      <c r="A4" s="3"/>
      <c r="B4" s="3"/>
      <c r="C4" s="3"/>
      <c r="D4" s="3"/>
      <c r="E4" s="3"/>
      <c r="F4" s="3"/>
      <c r="G4" s="3"/>
      <c r="H4" s="3"/>
      <c r="I4" s="3"/>
      <c r="J4" s="3"/>
    </row>
    <row r="5" spans="1:11" ht="48" customHeight="1" x14ac:dyDescent="0.3">
      <c r="A5" s="54" t="s">
        <v>139</v>
      </c>
      <c r="B5" s="48"/>
      <c r="C5" s="46" t="s">
        <v>140</v>
      </c>
      <c r="D5" s="47"/>
      <c r="E5" s="48"/>
      <c r="F5" s="46" t="s">
        <v>141</v>
      </c>
      <c r="G5" s="47"/>
      <c r="H5" s="48"/>
      <c r="I5" s="46" t="s">
        <v>142</v>
      </c>
      <c r="J5" s="48"/>
      <c r="K5" s="4" t="s">
        <v>143</v>
      </c>
    </row>
    <row r="6" spans="1:11" ht="48.9" customHeight="1" x14ac:dyDescent="0.3">
      <c r="A6" s="45"/>
      <c r="B6" s="36"/>
      <c r="C6" s="43"/>
      <c r="D6" s="44"/>
      <c r="E6" s="36"/>
      <c r="F6" s="43"/>
      <c r="G6" s="44"/>
      <c r="H6" s="36"/>
      <c r="I6" s="43"/>
      <c r="J6" s="36"/>
      <c r="K6" s="20"/>
    </row>
    <row r="7" spans="1:11" ht="48.9" customHeight="1" x14ac:dyDescent="0.3">
      <c r="A7" s="45"/>
      <c r="B7" s="36"/>
      <c r="C7" s="43"/>
      <c r="D7" s="44"/>
      <c r="E7" s="36"/>
      <c r="F7" s="43"/>
      <c r="G7" s="44"/>
      <c r="H7" s="36"/>
      <c r="I7" s="43"/>
      <c r="J7" s="36"/>
      <c r="K7" s="20"/>
    </row>
    <row r="8" spans="1:11" ht="48.9" customHeight="1" x14ac:dyDescent="0.3">
      <c r="A8" s="45"/>
      <c r="B8" s="36"/>
      <c r="C8" s="43"/>
      <c r="D8" s="44"/>
      <c r="E8" s="36"/>
      <c r="F8" s="43"/>
      <c r="G8" s="44"/>
      <c r="H8" s="36"/>
      <c r="I8" s="43"/>
      <c r="J8" s="36"/>
      <c r="K8" s="20"/>
    </row>
    <row r="9" spans="1:11" ht="48.9" customHeight="1" x14ac:dyDescent="0.3">
      <c r="A9" s="45"/>
      <c r="B9" s="36"/>
      <c r="C9" s="43"/>
      <c r="D9" s="44"/>
      <c r="E9" s="36"/>
      <c r="F9" s="43"/>
      <c r="G9" s="44"/>
      <c r="H9" s="36"/>
      <c r="I9" s="43"/>
      <c r="J9" s="36"/>
      <c r="K9" s="20"/>
    </row>
    <row r="10" spans="1:11" ht="48.9" customHeight="1" x14ac:dyDescent="0.3">
      <c r="A10" s="45"/>
      <c r="B10" s="36"/>
      <c r="C10" s="43"/>
      <c r="D10" s="44"/>
      <c r="E10" s="36"/>
      <c r="F10" s="43"/>
      <c r="G10" s="44"/>
      <c r="H10" s="36"/>
      <c r="I10" s="43"/>
      <c r="J10" s="36"/>
      <c r="K10" s="20"/>
    </row>
    <row r="11" spans="1:11" ht="48.9" customHeight="1" x14ac:dyDescent="0.3">
      <c r="A11" s="45"/>
      <c r="B11" s="36"/>
      <c r="C11" s="43"/>
      <c r="D11" s="44"/>
      <c r="E11" s="36"/>
      <c r="F11" s="43"/>
      <c r="G11" s="44"/>
      <c r="H11" s="36"/>
      <c r="I11" s="43"/>
      <c r="J11" s="36"/>
      <c r="K11" s="20"/>
    </row>
    <row r="12" spans="1:11" ht="48.9" customHeight="1" x14ac:dyDescent="0.3">
      <c r="A12" s="45"/>
      <c r="B12" s="36"/>
      <c r="C12" s="43"/>
      <c r="D12" s="44"/>
      <c r="E12" s="36"/>
      <c r="F12" s="43"/>
      <c r="G12" s="44"/>
      <c r="H12" s="36"/>
      <c r="I12" s="43"/>
      <c r="J12" s="36"/>
      <c r="K12" s="20"/>
    </row>
    <row r="13" spans="1:11" ht="48.9" customHeight="1" x14ac:dyDescent="0.3">
      <c r="A13" s="45"/>
      <c r="B13" s="36"/>
      <c r="C13" s="43"/>
      <c r="D13" s="44"/>
      <c r="E13" s="36"/>
      <c r="F13" s="43"/>
      <c r="G13" s="44"/>
      <c r="H13" s="36"/>
      <c r="I13" s="43"/>
      <c r="J13" s="36"/>
      <c r="K13" s="20"/>
    </row>
    <row r="14" spans="1:11" ht="48.9" customHeight="1" x14ac:dyDescent="0.3">
      <c r="A14" s="45"/>
      <c r="B14" s="36"/>
      <c r="C14" s="43"/>
      <c r="D14" s="44"/>
      <c r="E14" s="36"/>
      <c r="F14" s="43"/>
      <c r="G14" s="44"/>
      <c r="H14" s="36"/>
      <c r="I14" s="43"/>
      <c r="J14" s="36"/>
      <c r="K14" s="20"/>
    </row>
    <row r="15" spans="1:11" ht="48" customHeight="1" thickBot="1" x14ac:dyDescent="0.35">
      <c r="A15" s="60"/>
      <c r="B15" s="53"/>
      <c r="C15" s="51"/>
      <c r="D15" s="52"/>
      <c r="E15" s="53"/>
      <c r="F15" s="51"/>
      <c r="G15" s="52"/>
      <c r="H15" s="53"/>
      <c r="I15" s="51"/>
      <c r="J15" s="53"/>
      <c r="K15" s="21"/>
    </row>
    <row r="16" spans="1:11" ht="18.899999999999999" customHeight="1" x14ac:dyDescent="0.3">
      <c r="A16" s="5"/>
      <c r="B16" s="5"/>
      <c r="C16" s="5"/>
      <c r="D16" s="5"/>
      <c r="E16" s="5"/>
      <c r="F16" s="5"/>
      <c r="G16" s="5"/>
      <c r="H16" s="5"/>
      <c r="I16" s="5"/>
      <c r="J16" s="5"/>
      <c r="K16" s="6"/>
    </row>
    <row r="17" spans="1:11" ht="48.9" customHeight="1" x14ac:dyDescent="0.3">
      <c r="A17" s="71" t="s">
        <v>144</v>
      </c>
      <c r="B17" s="28"/>
      <c r="C17" s="28"/>
      <c r="D17" s="28"/>
      <c r="E17" s="28"/>
      <c r="F17" s="28"/>
      <c r="G17" s="28"/>
      <c r="H17" s="28"/>
      <c r="I17" s="28"/>
      <c r="J17" s="28"/>
      <c r="K17" s="28"/>
    </row>
    <row r="18" spans="1:11" ht="15.9" customHeight="1" thickBot="1" x14ac:dyDescent="0.35">
      <c r="A18" s="5"/>
      <c r="B18" s="5"/>
      <c r="C18" s="5"/>
      <c r="D18" s="5"/>
      <c r="E18" s="5"/>
      <c r="F18" s="5"/>
      <c r="G18" s="5"/>
      <c r="H18" s="5"/>
      <c r="I18" s="5"/>
      <c r="J18" s="5"/>
      <c r="K18" s="6"/>
    </row>
    <row r="19" spans="1:11" ht="48.9" customHeight="1" x14ac:dyDescent="0.3">
      <c r="A19" s="54" t="s">
        <v>30</v>
      </c>
      <c r="B19" s="48"/>
      <c r="C19" s="46" t="s">
        <v>140</v>
      </c>
      <c r="D19" s="47"/>
      <c r="E19" s="48"/>
      <c r="F19" s="46" t="s">
        <v>145</v>
      </c>
      <c r="G19" s="47"/>
      <c r="H19" s="48"/>
      <c r="I19" s="58" t="s">
        <v>142</v>
      </c>
      <c r="J19" s="59"/>
      <c r="K19" s="6"/>
    </row>
    <row r="20" spans="1:11" ht="48.9" customHeight="1" x14ac:dyDescent="0.3">
      <c r="A20" s="45"/>
      <c r="B20" s="36"/>
      <c r="C20" s="43"/>
      <c r="D20" s="44"/>
      <c r="E20" s="36"/>
      <c r="F20" s="43"/>
      <c r="G20" s="44"/>
      <c r="H20" s="36"/>
      <c r="I20" s="49"/>
      <c r="J20" s="50"/>
      <c r="K20" s="6"/>
    </row>
    <row r="21" spans="1:11" ht="48.9" customHeight="1" x14ac:dyDescent="0.3">
      <c r="A21" s="45"/>
      <c r="B21" s="36"/>
      <c r="C21" s="43"/>
      <c r="D21" s="44"/>
      <c r="E21" s="36"/>
      <c r="F21" s="43"/>
      <c r="G21" s="44"/>
      <c r="H21" s="36"/>
      <c r="I21" s="49"/>
      <c r="J21" s="50"/>
      <c r="K21" s="6"/>
    </row>
    <row r="22" spans="1:11" ht="48.9" customHeight="1" x14ac:dyDescent="0.3">
      <c r="A22" s="45"/>
      <c r="B22" s="36"/>
      <c r="C22" s="43"/>
      <c r="D22" s="44"/>
      <c r="E22" s="36"/>
      <c r="F22" s="43"/>
      <c r="G22" s="44"/>
      <c r="H22" s="36"/>
      <c r="I22" s="49"/>
      <c r="J22" s="50"/>
      <c r="K22" s="6"/>
    </row>
    <row r="23" spans="1:11" ht="48.9" customHeight="1" x14ac:dyDescent="0.3">
      <c r="A23" s="45"/>
      <c r="B23" s="36"/>
      <c r="C23" s="43"/>
      <c r="D23" s="44"/>
      <c r="E23" s="36"/>
      <c r="F23" s="43"/>
      <c r="G23" s="44"/>
      <c r="H23" s="36"/>
      <c r="I23" s="49"/>
      <c r="J23" s="50"/>
      <c r="K23" s="6"/>
    </row>
    <row r="24" spans="1:11" ht="48.9" customHeight="1" x14ac:dyDescent="0.3">
      <c r="A24" s="45"/>
      <c r="B24" s="36"/>
      <c r="C24" s="43"/>
      <c r="D24" s="44"/>
      <c r="E24" s="36"/>
      <c r="F24" s="43"/>
      <c r="G24" s="44"/>
      <c r="H24" s="36"/>
      <c r="I24" s="49"/>
      <c r="J24" s="50"/>
      <c r="K24" s="6"/>
    </row>
    <row r="25" spans="1:11" ht="48.9" customHeight="1" x14ac:dyDescent="0.3">
      <c r="A25" s="45"/>
      <c r="B25" s="36"/>
      <c r="C25" s="43"/>
      <c r="D25" s="44"/>
      <c r="E25" s="36"/>
      <c r="F25" s="43"/>
      <c r="G25" s="44"/>
      <c r="H25" s="36"/>
      <c r="I25" s="49"/>
      <c r="J25" s="50"/>
      <c r="K25" s="6"/>
    </row>
    <row r="26" spans="1:11" ht="48.9" customHeight="1" x14ac:dyDescent="0.3">
      <c r="A26" s="45"/>
      <c r="B26" s="36"/>
      <c r="C26" s="43"/>
      <c r="D26" s="44"/>
      <c r="E26" s="36"/>
      <c r="F26" s="43"/>
      <c r="G26" s="44"/>
      <c r="H26" s="36"/>
      <c r="I26" s="49"/>
      <c r="J26" s="50"/>
      <c r="K26" s="6"/>
    </row>
    <row r="27" spans="1:11" ht="48.9" customHeight="1" x14ac:dyDescent="0.3">
      <c r="A27" s="45"/>
      <c r="B27" s="36"/>
      <c r="C27" s="43"/>
      <c r="D27" s="44"/>
      <c r="E27" s="36"/>
      <c r="F27" s="43"/>
      <c r="G27" s="44"/>
      <c r="H27" s="36"/>
      <c r="I27" s="49"/>
      <c r="J27" s="50"/>
      <c r="K27" s="6"/>
    </row>
    <row r="28" spans="1:11" ht="48.9" customHeight="1" x14ac:dyDescent="0.3">
      <c r="A28" s="45"/>
      <c r="B28" s="36"/>
      <c r="C28" s="43"/>
      <c r="D28" s="44"/>
      <c r="E28" s="36"/>
      <c r="F28" s="43"/>
      <c r="G28" s="44"/>
      <c r="H28" s="36"/>
      <c r="I28" s="49"/>
      <c r="J28" s="50"/>
      <c r="K28" s="6"/>
    </row>
    <row r="29" spans="1:11" ht="48.9" customHeight="1" x14ac:dyDescent="0.3">
      <c r="A29" s="45"/>
      <c r="B29" s="36"/>
      <c r="C29" s="43"/>
      <c r="D29" s="44"/>
      <c r="E29" s="36"/>
      <c r="F29" s="43"/>
      <c r="G29" s="44"/>
      <c r="H29" s="36"/>
      <c r="I29" s="49"/>
      <c r="J29" s="50"/>
      <c r="K29" s="6"/>
    </row>
    <row r="31" spans="1:11" ht="33" customHeight="1" x14ac:dyDescent="0.3">
      <c r="A31" s="64"/>
      <c r="B31" s="28"/>
      <c r="C31" s="28"/>
      <c r="D31" s="28"/>
      <c r="E31" s="28"/>
      <c r="F31" s="28"/>
      <c r="G31" s="28"/>
      <c r="H31" s="28"/>
      <c r="I31" s="28"/>
      <c r="J31" s="28"/>
    </row>
    <row r="33" spans="1:10" ht="15.9" customHeight="1" x14ac:dyDescent="0.3">
      <c r="A33" s="55" t="s">
        <v>146</v>
      </c>
      <c r="B33" s="28"/>
      <c r="C33" s="28"/>
      <c r="D33" s="28"/>
      <c r="E33" s="28"/>
      <c r="F33" s="28"/>
      <c r="G33" s="28"/>
      <c r="H33" s="28"/>
      <c r="I33" s="28"/>
      <c r="J33" s="28"/>
    </row>
    <row r="34" spans="1:10" ht="15.9" customHeight="1" thickBot="1" x14ac:dyDescent="0.35"/>
    <row r="35" spans="1:10" ht="15.9" customHeight="1" x14ac:dyDescent="0.3">
      <c r="A35" s="11" t="s">
        <v>29</v>
      </c>
      <c r="B35" s="62" t="s">
        <v>147</v>
      </c>
      <c r="C35" s="47"/>
      <c r="D35" s="47"/>
      <c r="E35" s="47"/>
      <c r="F35" s="47"/>
      <c r="G35" s="48"/>
      <c r="H35" s="63" t="s">
        <v>148</v>
      </c>
      <c r="I35" s="47"/>
      <c r="J35" s="59"/>
    </row>
    <row r="36" spans="1:10" ht="48" customHeight="1" x14ac:dyDescent="0.3">
      <c r="A36" s="22" t="s">
        <v>149</v>
      </c>
      <c r="B36" s="70" t="s">
        <v>150</v>
      </c>
      <c r="C36" s="44"/>
      <c r="D36" s="44"/>
      <c r="E36" s="44"/>
      <c r="F36" s="44"/>
      <c r="G36" s="36"/>
      <c r="H36" s="61" t="s">
        <v>194</v>
      </c>
      <c r="I36" s="44"/>
      <c r="J36" s="50"/>
    </row>
    <row r="37" spans="1:10" ht="48" customHeight="1" x14ac:dyDescent="0.3">
      <c r="A37" s="22" t="s">
        <v>151</v>
      </c>
      <c r="B37" s="70" t="s">
        <v>152</v>
      </c>
      <c r="C37" s="44"/>
      <c r="D37" s="44"/>
      <c r="E37" s="44"/>
      <c r="F37" s="44"/>
      <c r="G37" s="36"/>
      <c r="H37" s="61" t="s">
        <v>195</v>
      </c>
      <c r="I37" s="44"/>
      <c r="J37" s="50"/>
    </row>
    <row r="38" spans="1:10" ht="48" customHeight="1" x14ac:dyDescent="0.3">
      <c r="A38" s="22" t="s">
        <v>153</v>
      </c>
      <c r="B38" s="70" t="s">
        <v>154</v>
      </c>
      <c r="C38" s="44"/>
      <c r="D38" s="44"/>
      <c r="E38" s="44"/>
      <c r="F38" s="44"/>
      <c r="G38" s="36"/>
      <c r="H38" s="61" t="s">
        <v>194</v>
      </c>
      <c r="I38" s="44"/>
      <c r="J38" s="50"/>
    </row>
    <row r="39" spans="1:10" ht="48" customHeight="1" x14ac:dyDescent="0.3">
      <c r="A39" s="23">
        <v>4</v>
      </c>
      <c r="B39" s="57" t="s">
        <v>196</v>
      </c>
      <c r="C39" s="44"/>
      <c r="D39" s="44"/>
      <c r="E39" s="44"/>
      <c r="F39" s="44"/>
      <c r="G39" s="36"/>
      <c r="H39" s="61" t="s">
        <v>195</v>
      </c>
      <c r="I39" s="44"/>
      <c r="J39" s="50"/>
    </row>
    <row r="40" spans="1:10" ht="48" customHeight="1" x14ac:dyDescent="0.3">
      <c r="A40" s="23">
        <v>5</v>
      </c>
      <c r="B40" s="57" t="s">
        <v>197</v>
      </c>
      <c r="C40" s="44"/>
      <c r="D40" s="44"/>
      <c r="E40" s="44"/>
      <c r="F40" s="44"/>
      <c r="G40" s="36"/>
      <c r="H40" s="61" t="s">
        <v>195</v>
      </c>
      <c r="I40" s="44"/>
      <c r="J40" s="50"/>
    </row>
    <row r="41" spans="1:10" ht="48" customHeight="1" x14ac:dyDescent="0.3">
      <c r="A41" s="23">
        <v>6</v>
      </c>
      <c r="B41" s="57" t="s">
        <v>198</v>
      </c>
      <c r="C41" s="44"/>
      <c r="D41" s="44"/>
      <c r="E41" s="44"/>
      <c r="F41" s="44"/>
      <c r="G41" s="36"/>
      <c r="H41" s="61" t="s">
        <v>195</v>
      </c>
      <c r="I41" s="44"/>
      <c r="J41" s="50"/>
    </row>
    <row r="42" spans="1:10" ht="48" customHeight="1" x14ac:dyDescent="0.3">
      <c r="A42" s="23">
        <v>7</v>
      </c>
      <c r="B42" s="57" t="s">
        <v>199</v>
      </c>
      <c r="C42" s="44"/>
      <c r="D42" s="44"/>
      <c r="E42" s="44"/>
      <c r="F42" s="44"/>
      <c r="G42" s="36"/>
      <c r="H42" s="61" t="s">
        <v>195</v>
      </c>
      <c r="I42" s="44"/>
      <c r="J42" s="50"/>
    </row>
    <row r="43" spans="1:10" ht="48" customHeight="1" x14ac:dyDescent="0.3">
      <c r="A43" s="23">
        <v>8</v>
      </c>
      <c r="B43" s="57" t="s">
        <v>200</v>
      </c>
      <c r="C43" s="44"/>
      <c r="D43" s="44"/>
      <c r="E43" s="44"/>
      <c r="F43" s="44"/>
      <c r="G43" s="36"/>
      <c r="H43" s="61" t="s">
        <v>195</v>
      </c>
      <c r="I43" s="44"/>
      <c r="J43" s="50"/>
    </row>
    <row r="44" spans="1:10" ht="48" customHeight="1" x14ac:dyDescent="0.3">
      <c r="A44" s="23">
        <v>9</v>
      </c>
      <c r="B44" s="57" t="s">
        <v>201</v>
      </c>
      <c r="C44" s="44"/>
      <c r="D44" s="44"/>
      <c r="E44" s="44"/>
      <c r="F44" s="44"/>
      <c r="G44" s="36"/>
      <c r="H44" s="61" t="s">
        <v>202</v>
      </c>
      <c r="I44" s="44"/>
      <c r="J44" s="50"/>
    </row>
    <row r="45" spans="1:10" ht="48" customHeight="1" x14ac:dyDescent="0.3">
      <c r="A45" s="23"/>
      <c r="B45" s="57"/>
      <c r="C45" s="44"/>
      <c r="D45" s="44"/>
      <c r="E45" s="44"/>
      <c r="F45" s="44"/>
      <c r="G45" s="36"/>
      <c r="H45" s="61"/>
      <c r="I45" s="44"/>
      <c r="J45" s="50"/>
    </row>
    <row r="46" spans="1:10" ht="48.9" customHeight="1" thickBot="1" x14ac:dyDescent="0.35">
      <c r="A46" s="24"/>
      <c r="B46" s="65"/>
      <c r="C46" s="52"/>
      <c r="D46" s="52"/>
      <c r="E46" s="52"/>
      <c r="F46" s="52"/>
      <c r="G46" s="53"/>
      <c r="H46" s="66"/>
      <c r="I46" s="67"/>
      <c r="J46" s="68"/>
    </row>
    <row r="48" spans="1:10" ht="102" customHeight="1" x14ac:dyDescent="0.3">
      <c r="A48" s="64" t="s">
        <v>155</v>
      </c>
      <c r="B48" s="28"/>
      <c r="C48" s="28"/>
      <c r="D48" s="28"/>
      <c r="E48" s="28"/>
      <c r="F48" s="28"/>
      <c r="G48" s="28"/>
      <c r="H48" s="28"/>
      <c r="I48" s="28"/>
      <c r="J48" s="28"/>
    </row>
    <row r="51" spans="1:10" x14ac:dyDescent="0.3">
      <c r="A51" s="69" t="s">
        <v>156</v>
      </c>
      <c r="B51" s="28"/>
      <c r="C51" s="28"/>
      <c r="D51" s="28"/>
      <c r="E51" s="56" t="s">
        <v>193</v>
      </c>
      <c r="F51" s="28"/>
      <c r="G51" s="28"/>
      <c r="H51" s="28"/>
      <c r="I51" s="28"/>
      <c r="J51" s="28"/>
    </row>
    <row r="53" spans="1:10" x14ac:dyDescent="0.3">
      <c r="A53" s="69" t="s">
        <v>157</v>
      </c>
      <c r="B53" s="28"/>
      <c r="C53" s="28"/>
      <c r="D53" s="28"/>
      <c r="E53" s="56" t="s">
        <v>188</v>
      </c>
      <c r="F53" s="28"/>
      <c r="G53" s="28"/>
      <c r="H53" s="28"/>
      <c r="I53" s="28"/>
      <c r="J53" s="28"/>
    </row>
    <row r="100" spans="1:1" ht="15.6" x14ac:dyDescent="0.3">
      <c r="A100" t="s">
        <v>158</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9" ma:contentTypeDescription="Kurkite naują dokumentą." ma:contentTypeScope="" ma:versionID="4acbf87770d42c098372846d69d67d2d">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2ebb245fe560946ac5e9ec49684627a2"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EC7BF-A39B-41F1-B6D3-822A531EF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EED65-A3C5-4006-9A8B-EF366C052836}">
  <ds:schemaRefs>
    <ds:schemaRef ds:uri="http://schemas.microsoft.com/office/2006/metadata/properties"/>
    <ds:schemaRef ds:uri="http://schemas.microsoft.com/office/infopath/2007/PartnerControls"/>
    <ds:schemaRef ds:uri="f333e39f-fcba-4210-b53b-a001afe1f638"/>
    <ds:schemaRef ds:uri="a511c05a-1ba1-4532-8ab5-d3c84efe769a"/>
  </ds:schemaRefs>
</ds:datastoreItem>
</file>

<file path=customXml/itemProps3.xml><?xml version="1.0" encoding="utf-8"?>
<ds:datastoreItem xmlns:ds="http://schemas.openxmlformats.org/officeDocument/2006/customXml" ds:itemID="{95356590-86E6-4E97-AA24-4C1FB1F280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Ema Dalikaitė</cp:lastModifiedBy>
  <dcterms:created xsi:type="dcterms:W3CDTF">2023-04-04T12:16:45Z</dcterms:created>
  <dcterms:modified xsi:type="dcterms:W3CDTF">2025-04-28T11:49:22Z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