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usrrugi\Desktop\Nuo 2020.11.06\2024 m\Ligoninės patalynė, pacientų apranga ir kt. tekstiliniai gaminiai_AK\_Sutartys viešinimui\Gevaina\"/>
    </mc:Choice>
  </mc:AlternateContent>
  <xr:revisionPtr revIDLastSave="0" documentId="13_ncr:1_{4BE291CE-990B-4708-B991-ED06EE83044E}"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7" i="1" l="1"/>
  <c r="F191" i="1"/>
  <c r="F186" i="1"/>
  <c r="G176" i="1"/>
  <c r="F169" i="1"/>
  <c r="F163" i="1"/>
  <c r="F156" i="1"/>
  <c r="F150" i="1"/>
  <c r="G141" i="1"/>
  <c r="F134" i="1"/>
  <c r="G140" i="1"/>
  <c r="F140" i="1"/>
  <c r="F141" i="1"/>
  <c r="F142" i="1"/>
  <c r="G123" i="1"/>
  <c r="F116" i="1"/>
  <c r="F110" i="1"/>
  <c r="F104" i="1"/>
  <c r="G92" i="1"/>
  <c r="F85" i="1"/>
  <c r="F79" i="1"/>
  <c r="F73" i="1"/>
  <c r="F67" i="1"/>
  <c r="F61" i="1"/>
  <c r="F55" i="1"/>
  <c r="F49" i="1"/>
  <c r="F43" i="1"/>
  <c r="F37" i="1"/>
  <c r="G21" i="1"/>
  <c r="G91" i="1"/>
  <c r="F91" i="1"/>
  <c r="F92" i="1"/>
  <c r="F93" i="1"/>
  <c r="G122" i="1"/>
  <c r="F122" i="1"/>
  <c r="F123" i="1"/>
  <c r="F124" i="1"/>
  <c r="G175" i="1"/>
  <c r="F196" i="1"/>
  <c r="F197" i="1"/>
  <c r="F198" i="1"/>
  <c r="F175" i="1"/>
  <c r="F176" i="1"/>
  <c r="F177" i="1"/>
  <c r="G196" i="1"/>
</calcChain>
</file>

<file path=xl/sharedStrings.xml><?xml version="1.0" encoding="utf-8"?>
<sst xmlns="http://schemas.openxmlformats.org/spreadsheetml/2006/main" count="538" uniqueCount="356">
  <si>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</si>
  <si>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</si>
  <si>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</si>
  <si>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</si>
  <si>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</si>
  <si>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</si>
  <si>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</si>
  <si>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</si>
  <si>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</si>
  <si>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</si>
  <si>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</si>
  <si>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</si>
  <si>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</si>
  <si>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</si>
  <si>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</si>
  <si>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</si>
  <si>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</si>
  <si>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</si>
  <si>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</si>
  <si>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</si>
  <si>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</si>
  <si>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</si>
  <si>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</si>
  <si>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</si>
  <si>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</si>
  <si>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</si>
  <si>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PATALYNĖ</t>
  </si>
  <si>
    <t>Tiekėjo pasiūlymas:</t>
  </si>
  <si>
    <t>Nr.</t>
  </si>
  <si>
    <t>Pavadinimas</t>
  </si>
  <si>
    <t>Kiekis</t>
  </si>
  <si>
    <t>Mato vienetas</t>
  </si>
  <si>
    <t>Vieneto įkainis be PVM, Eur</t>
  </si>
  <si>
    <t>Suma be PVM, Eur</t>
  </si>
  <si>
    <t>Siūlomos prekės kodas, pavadinimas, gamintojas</t>
  </si>
  <si>
    <t>Tiekėjo siūlomi parametrai ir parametrą pagrindžiančio dokumento puslapis</t>
  </si>
  <si>
    <t>1.</t>
  </si>
  <si>
    <t>Patalynė</t>
  </si>
  <si>
    <t>1.1.</t>
  </si>
  <si>
    <t>Paklodė su guma</t>
  </si>
  <si>
    <t>vnt.</t>
  </si>
  <si>
    <t>1.1.1.</t>
  </si>
  <si>
    <t>Matmenys 95x215x20 +/- 5 cm</t>
  </si>
  <si>
    <t>1.1.2.</t>
  </si>
  <si>
    <t>Audinio sudėtis:100 %  medvilnė.</t>
  </si>
  <si>
    <t>1.1.3.</t>
  </si>
  <si>
    <t>Audinio tankis  180±10 g/m².</t>
  </si>
  <si>
    <t>1.1.4.</t>
  </si>
  <si>
    <t>Baltas audinys margintas smulkiu raštu. Audinys atsparus plovikliams, aktyvioms deguonies pagrindo dezinfekcijos priemonėms ir t° ne mažiau 95°C. </t>
  </si>
  <si>
    <t>1.1.5.</t>
  </si>
  <si>
    <t>Susitraukimas iš matmenų ne daugiau 5 %.</t>
  </si>
  <si>
    <t>1.2.</t>
  </si>
  <si>
    <t>Paklodė 225 x175 +/-5 cm</t>
  </si>
  <si>
    <t>1.2.1.</t>
  </si>
  <si>
    <t>Matmenys 225x175 +/-5 cm</t>
  </si>
  <si>
    <t>1.2.2.</t>
  </si>
  <si>
    <t>Audinio sudėtis:100 % medvilnė.</t>
  </si>
  <si>
    <t>1.2.3.</t>
  </si>
  <si>
    <t>1.2.4.</t>
  </si>
  <si>
    <t>Baltas audinys margintas smulkiu raštu. Audinys atsparus plovikliams, aktyvioms deguonies pagrindo dezinfekcijos priemonėms ir t° ne mažiau 95°C. Siūlyti ne mažiau tris variantus rašto pasirinkimui.</t>
  </si>
  <si>
    <t>1.2.5.</t>
  </si>
  <si>
    <t>1.3.</t>
  </si>
  <si>
    <t>Paklodė</t>
  </si>
  <si>
    <t>1.3.1.</t>
  </si>
  <si>
    <t>Matmenys 245x185 cm +/- 5 cm</t>
  </si>
  <si>
    <t>1.3.2.</t>
  </si>
  <si>
    <t>1.3.3.</t>
  </si>
  <si>
    <t>Audinio tankis  146±10 g/m².</t>
  </si>
  <si>
    <t>1.3.4.</t>
  </si>
  <si>
    <t>Baltas audinys . Audinys  atsparus plovikliams, aktyvioms deguonies pagrindo dezinfekcijos priemonėms ir t° ne mažiau 95°C.</t>
  </si>
  <si>
    <t>1.3.5.</t>
  </si>
  <si>
    <t>Susitraukimas iš matmenų ne daugiau  3 %.</t>
  </si>
  <si>
    <t>1.4.</t>
  </si>
  <si>
    <t>Paklodė </t>
  </si>
  <si>
    <t xml:space="preserve">vnt. </t>
  </si>
  <si>
    <t>1.4.1.</t>
  </si>
  <si>
    <t>Matmenys 240x260cm +/- 2 cm</t>
  </si>
  <si>
    <t>1.4.2.</t>
  </si>
  <si>
    <t>1.4.3.</t>
  </si>
  <si>
    <t>1.4.4.</t>
  </si>
  <si>
    <t>1.4.5.</t>
  </si>
  <si>
    <t>1.5.</t>
  </si>
  <si>
    <t>Puspaklodė </t>
  </si>
  <si>
    <t>1.5.1.</t>
  </si>
  <si>
    <t>Matmenys 100x150cm +/- 5 cm</t>
  </si>
  <si>
    <t>1.5.2.</t>
  </si>
  <si>
    <t>1.5.3.</t>
  </si>
  <si>
    <t>1.5.4.</t>
  </si>
  <si>
    <t>Audinio spalva  balta - marginta smulkiu raštu Audinys atsparus plovikliams, aktyvioms deguonies pagrindo dezinfekcijos priemonėms ir t° ne mažiau 95°C.</t>
  </si>
  <si>
    <t>1.5.5.</t>
  </si>
  <si>
    <t>1.6.</t>
  </si>
  <si>
    <t>1.6.1.</t>
  </si>
  <si>
    <t>Matmenys 100x80cm +/- 5</t>
  </si>
  <si>
    <t>1.6.2.</t>
  </si>
  <si>
    <t>1.6.3.</t>
  </si>
  <si>
    <t>1.6.4.</t>
  </si>
  <si>
    <t>Audinio spalva -balta marginta smulkiu raštu.  Audinys atsparus plovikliams, aktyvioms deguonies pagrindo dezinfekcijos priemonėms ir t° ne mažiau 95°C. Siūlyti ne mažiau tris variantus spalvos pasirinkimui.</t>
  </si>
  <si>
    <t>1.6.5.</t>
  </si>
  <si>
    <t>1.7.</t>
  </si>
  <si>
    <t>1.7.1.</t>
  </si>
  <si>
    <t>Matmenys 175x110cm +/- 5 cm</t>
  </si>
  <si>
    <t>1.7.2.</t>
  </si>
  <si>
    <t>1.7.3.</t>
  </si>
  <si>
    <t>1.7.4.</t>
  </si>
  <si>
    <t>Audinio spalva balta - margintas smulkiu raštu Audinys atsparus plovikliams, aktyvioms deguonies pagrindo dezinfekcijos priemonėms ir t° ne mažiau 95°C. Siūlyti ne mažiau tris variantus spalvos pasirinkimui.</t>
  </si>
  <si>
    <t>1.7.5.</t>
  </si>
  <si>
    <t>1.8.</t>
  </si>
  <si>
    <t>Pagalvės užvalkalas</t>
  </si>
  <si>
    <t>1.8.1.</t>
  </si>
  <si>
    <t>Matmenys 75x75 +/- 5cm. Pasiūti be sagų (laisvas užvalkalo kraštas ne mažiau 15 cm)</t>
  </si>
  <si>
    <t>1.8.2.</t>
  </si>
  <si>
    <t>Audinio sudėtis:100 %  medvilnė</t>
  </si>
  <si>
    <t>1.8.3.</t>
  </si>
  <si>
    <t>1.8.4.</t>
  </si>
  <si>
    <t>Baltas audinys margintas smulkiu raštu. Audinys  atsparus plovikliams, aktyvioms deguonies pagrindo dezinfekcijos priemonėms ir t° ne mažiau 95°C. Siūlyti ne mažiau tris variantus rašto pasirinkimui.</t>
  </si>
  <si>
    <t>1.8.5.</t>
  </si>
  <si>
    <t>1.9.</t>
  </si>
  <si>
    <t>Užvalkalas antklodei</t>
  </si>
  <si>
    <t>1.9.1.</t>
  </si>
  <si>
    <t>Matmenys150x220 +/- 5cm.Pasiūti be sagų įvilkimas per šoną.</t>
  </si>
  <si>
    <t>1.9.2.</t>
  </si>
  <si>
    <t>1.9.3.</t>
  </si>
  <si>
    <t>1.9.4.</t>
  </si>
  <si>
    <t>1.9.5.</t>
  </si>
  <si>
    <t>Suma be PVM</t>
  </si>
  <si>
    <t>Taikomas PVM dydis (%)</t>
  </si>
  <si>
    <t>PVM suma</t>
  </si>
  <si>
    <t>Suma su PVM</t>
  </si>
  <si>
    <t>4. DALIS</t>
  </si>
  <si>
    <t>PACIENTŲ APRANGA</t>
  </si>
  <si>
    <t>4.</t>
  </si>
  <si>
    <t>Pacientų apranga</t>
  </si>
  <si>
    <t>4.1.</t>
  </si>
  <si>
    <t>Pižaminės kelnės</t>
  </si>
  <si>
    <t>4.1.1.</t>
  </si>
  <si>
    <t>Kelnės ilgos su guma juosmenyje.</t>
  </si>
  <si>
    <t>4.1.2.</t>
  </si>
  <si>
    <t>Flanelės audinys – 100 % medvilnės, atsparus nusidažymui, susitraukimui. Susitraukimas iš matmenų ne daugiau 5 %.</t>
  </si>
  <si>
    <t>4.1.3.</t>
  </si>
  <si>
    <t>Spalva: Vienspalvė. Audinys atsparus plovikliams, aktyvioms deguonies pagrindo dezinfekcijos priemonėms ir t° ne mažiau 71°C.t°. Spalvų pasirinkimas - ne mažiau 4 spalvų, tame tarpe turi būti spalvos: mėlyna, šviesiai pilka, šviesiai ruda, žalia</t>
  </si>
  <si>
    <t>4.1.4.</t>
  </si>
  <si>
    <t>Audinio tankis165 ± 5 g/m²</t>
  </si>
  <si>
    <t>4.1.5.</t>
  </si>
  <si>
    <t>Dydžiai: S-4XL .Konkretūs dydžiai bus derinami sutarties vykdymo metu </t>
  </si>
  <si>
    <t>4.2.</t>
  </si>
  <si>
    <t>Pižaminiai švarkai</t>
  </si>
  <si>
    <t>4.2.1.</t>
  </si>
  <si>
    <t>Švarkas : su dviem kišenėmis apačioje , su sagomis (sagos atsparios karščiui).</t>
  </si>
  <si>
    <t>4.2.2.</t>
  </si>
  <si>
    <t>4.2.3.</t>
  </si>
  <si>
    <t>4.2.4.</t>
  </si>
  <si>
    <t>4.2.5.</t>
  </si>
  <si>
    <t>Audinio tankis 165 ± 5 g/m²</t>
  </si>
  <si>
    <t>4.3.</t>
  </si>
  <si>
    <t>Chalatai flaneliniai</t>
  </si>
  <si>
    <t>4.3.1.</t>
  </si>
  <si>
    <t>Dvi kišenės ties juosmeniu. Chalatai su sagomis (moteriški)</t>
  </si>
  <si>
    <t>4.3.2.</t>
  </si>
  <si>
    <t>4.3.3.</t>
  </si>
  <si>
    <t>4.3.4.</t>
  </si>
  <si>
    <t>4.3.5.</t>
  </si>
  <si>
    <t>7.</t>
  </si>
  <si>
    <t>8. DALIS</t>
  </si>
  <si>
    <t>ĮVALKALAI</t>
  </si>
  <si>
    <t>8.</t>
  </si>
  <si>
    <t>Įvalkalai</t>
  </si>
  <si>
    <t>8.1.</t>
  </si>
  <si>
    <t>Įvalkai čiužiniui</t>
  </si>
  <si>
    <t>8.1.1.</t>
  </si>
  <si>
    <t>Matmenys: 200x95x25 (+/5). Įvalkas su guma galuose</t>
  </si>
  <si>
    <t>8.1.2.</t>
  </si>
  <si>
    <t>8.1.3.</t>
  </si>
  <si>
    <t>Audinio tankis  220±10 g/m².</t>
  </si>
  <si>
    <t>8.1.4.</t>
  </si>
  <si>
    <t>Audinys vienspalvis ( ne baltas) Audinys  atsparus plovikliams, aktyvioms deguonies pagrindo dezinfekcijos priemonėms ir t° ne mažiau 95°C. Siūlyti ne mažiau du variantus spalvos pasirinkimui.</t>
  </si>
  <si>
    <t>8.1.5.</t>
  </si>
  <si>
    <t>11.</t>
  </si>
  <si>
    <t>12. DALIS</t>
  </si>
  <si>
    <t>MARŠKINIAI PACIENTAMS</t>
  </si>
  <si>
    <t>12.</t>
  </si>
  <si>
    <t>Marškiniai pacientams</t>
  </si>
  <si>
    <t>12.1.</t>
  </si>
  <si>
    <t>Marškiniai su iškirpimu per nugarą</t>
  </si>
  <si>
    <t>12.1.1.</t>
  </si>
  <si>
    <t>Apvalios formos apykaklė, nugaroje raišteliai. Iškirpimas per visą ilgį. Marškinių ilgis M išmierai  90 +/-5 cm.</t>
  </si>
  <si>
    <t>12.1.2.</t>
  </si>
  <si>
    <t>Audinio sudėtis:100 % medvilnė</t>
  </si>
  <si>
    <t>12.1.3.</t>
  </si>
  <si>
    <t>Audinio tankis 160±5 g/m².</t>
  </si>
  <si>
    <t>12.1.4.</t>
  </si>
  <si>
    <t>Spalva balta. Audinys atsparus plovikliams, aktyvioms deguonies pagrindo dezinfekcijos priemonėms ir t° ne mažiau 95°C</t>
  </si>
  <si>
    <t>12.1.5.</t>
  </si>
  <si>
    <t>12.2.</t>
  </si>
  <si>
    <t>Marškiniai apvalia apykakle </t>
  </si>
  <si>
    <t>12.2.1.</t>
  </si>
  <si>
    <t>Apvalios formos apykaklė, įkirpimas priekyje 20 +/- 2 cm, surišamas raišteliais ( moterims).Marškinių ilgis M išmierai  90+/-5 cm.</t>
  </si>
  <si>
    <t>12.2.2.</t>
  </si>
  <si>
    <t>12.2.3.</t>
  </si>
  <si>
    <t>12.2.4.</t>
  </si>
  <si>
    <t>12.2.5.</t>
  </si>
  <si>
    <t>12.2.6.</t>
  </si>
  <si>
    <t>Gaminio audinys turi atitikti LR aplinkos ministro 2011 m. birželio 28 d. įsakymo N. D1-508 (a.r.) 1 priedo IX skyriuje nustatytus reikalavimus.</t>
  </si>
  <si>
    <t>12.3.</t>
  </si>
  <si>
    <t>Marškiniai su iškirpimu per priekį (gimdyvėms)</t>
  </si>
  <si>
    <t>12.3.1.</t>
  </si>
  <si>
    <t>Marškinių apykaklė trikampio formos. Marškinių ilgis M išmierai 90 +/-5 cm. škirpimas 20-24 cm.Susiriša raišteliais.</t>
  </si>
  <si>
    <t>12.3.2.</t>
  </si>
  <si>
    <t>12.3.3.</t>
  </si>
  <si>
    <t>12.3.4.</t>
  </si>
  <si>
    <t>12.3.5.</t>
  </si>
  <si>
    <t>12.4.</t>
  </si>
  <si>
    <t>Marškiniai su trikampio formos iškirpimu </t>
  </si>
  <si>
    <t>12.4.1.</t>
  </si>
  <si>
    <t>Marškinių apykaklė trikampio formos. Marškinių ilgis M išmierai 90 +/-5 cm</t>
  </si>
  <si>
    <t>12.4.2.</t>
  </si>
  <si>
    <t>12.4.3.</t>
  </si>
  <si>
    <t>12.4.4.</t>
  </si>
  <si>
    <t>12.4.5.</t>
  </si>
  <si>
    <t>13. DALIS</t>
  </si>
  <si>
    <t>CHALATAI GIMDYVĖMS</t>
  </si>
  <si>
    <t>13.</t>
  </si>
  <si>
    <t>Chalatai gimdyvėms</t>
  </si>
  <si>
    <t>13.1.</t>
  </si>
  <si>
    <t>Chalatai susiaučiami  gimdyvėms</t>
  </si>
  <si>
    <t>13.1.1.</t>
  </si>
  <si>
    <t>Chalatas susiaučiamas be užsegimo  su  diržu, atverčiama apykaklė, dvi kišenės.</t>
  </si>
  <si>
    <t>13.1.2.</t>
  </si>
  <si>
    <t>Spalva marginta. Gali būti langeliai arba gėlės. pateikti ne mažiau 3 pavyzdžius spalvos pasirinkimui </t>
  </si>
  <si>
    <t>13.1.3.</t>
  </si>
  <si>
    <t>13.1.4.</t>
  </si>
  <si>
    <t>13.2.</t>
  </si>
  <si>
    <t>Chalatai frotiniai gimdyvėms</t>
  </si>
  <si>
    <t>13.2.1.</t>
  </si>
  <si>
    <t>Chalatas susiaučiamas be užsegimo su diržu, atverčiama apykaklė, dvi kišenės.</t>
  </si>
  <si>
    <t>13.2.2.</t>
  </si>
  <si>
    <t>Spalva vienspalvė. Pateikti ne mažiau 3 pavyzdžius spalvos pasirinkimui </t>
  </si>
  <si>
    <t>13.2.3.</t>
  </si>
  <si>
    <t>Medžiaga frote  audinys – 100 % medvilnės, atsparus nusidažymui, susitraukimui. Susitraukimas iš matmenų ne daugiau 5 %.</t>
  </si>
  <si>
    <t>13.2.4.</t>
  </si>
  <si>
    <t>Audinio tankis 400 ± 5 g/m²</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</si>
  <si>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</si>
  <si>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</si>
  <si>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</si>
  <si>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</si>
  <si>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</si>
  <si>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</si>
  <si>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</si>
  <si>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</si>
  <si>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</si>
  <si>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</si>
  <si>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</si>
  <si>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</si>
  <si>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</si>
  <si>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</si>
  <si>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</si>
  <si>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</si>
  <si>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</si>
  <si>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</si>
  <si>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</si>
  <si>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</si>
  <si>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8517-1 2024-12-19 11:18:01</t>
  </si>
  <si>
    <t>Ligoninės patalynė, pacientų apranga ir kiti tekstiliniai gaminiai</t>
  </si>
  <si>
    <t>Kaunas</t>
  </si>
  <si>
    <t>IĮ Gevaina</t>
  </si>
  <si>
    <t>Naglio 12-64, Kaunas</t>
  </si>
  <si>
    <t>LT100004290619</t>
  </si>
  <si>
    <t xml:space="preserve"> LT907300010110146398, Swedbank AB, b.k.73000</t>
  </si>
  <si>
    <t>Vadybininkė Gintarė Šulskienė</t>
  </si>
  <si>
    <t>0 60055597, info@gevaina.lt</t>
  </si>
  <si>
    <t xml:space="preserve">Savininkas Gediminas Pileckis </t>
  </si>
  <si>
    <t>-</t>
  </si>
  <si>
    <t>Audinio tankis  180g/m².</t>
  </si>
  <si>
    <t>Baltas audinys margintas smulkiu raštu. Audinys atsparus plovikliams, aktyvioms deguonies pagrindo dezinfekcijos priemonėms ir t°  95°C. </t>
  </si>
  <si>
    <t>Susitraukimas iš matmenų 5 %.</t>
  </si>
  <si>
    <t>Paklodė 220*170, IĮ Gevaina</t>
  </si>
  <si>
    <t>Paklodė su guma 95*210*20, IĮ Gevaina</t>
  </si>
  <si>
    <t>Matmenys 220x170 cm</t>
  </si>
  <si>
    <t>Audinio tankis  180 g/m².</t>
  </si>
  <si>
    <t>Baltas audinys margintas smulkiu raštu. Audinys atsparus plovikliams, aktyvioms deguonies pagrindo dezinfekcijos priemonėms ir t°  95°C. Trys variantai rašto pasirinkimui.</t>
  </si>
  <si>
    <t>Matmenys 240x180 cm</t>
  </si>
  <si>
    <t>Audinio tankis  145 g/m².</t>
  </si>
  <si>
    <t>Baltas audinys . Audinys  atsparus plovikliams, aktyvioms deguonies pagrindo dezinfekcijos priemonėms ir t° 95°C.</t>
  </si>
  <si>
    <t>Susitraukimas iš matmenų   3 %.</t>
  </si>
  <si>
    <t>Matmenys 240x260 cm</t>
  </si>
  <si>
    <t>Susitraukimas iš matmenų  5 %.</t>
  </si>
  <si>
    <t>Paklodė 240*260, IĮ Gevaina</t>
  </si>
  <si>
    <t>Paklodė 240*180, IĮ Gevaina</t>
  </si>
  <si>
    <t>Puspaklodė 100*150, IĮ Gevaina</t>
  </si>
  <si>
    <t>Matmenys 100x150 cm</t>
  </si>
  <si>
    <t>Audinio spalva  balta - marginta smulkiu raštu Audinys atsparus plovikliams, aktyvioms deguonies pagrindo dezinfekcijos priemonėms ir t°  95°C.</t>
  </si>
  <si>
    <t>Puspaklodė 100*80, IĮ Gevaina</t>
  </si>
  <si>
    <t>Matmenys 100x80cm</t>
  </si>
  <si>
    <t>Audinio spalva -balta marginta smulkiu raštu.  Audinys atsparus plovikliams, aktyvioms deguonies pagrindo dezinfekcijos priemonėms ir t° 95°C. Trys variantai spalvos pasirinkimui.</t>
  </si>
  <si>
    <t>Susitraukimas iš matmenų 5%</t>
  </si>
  <si>
    <t>Puspaklodė 170*110, IĮ Gevaina</t>
  </si>
  <si>
    <t>Matmenys 170x105cm</t>
  </si>
  <si>
    <t>Užvalkalas pagalvei 70*70, IĮ Gevaina</t>
  </si>
  <si>
    <t>Matmenys 70x70cm. Pasiūti be sagų (laisvas užvalkalo kraštas 15 cm)</t>
  </si>
  <si>
    <t>Baltas audinys margintas smulkiu raštu. Audinys  atsparus plovikliams, aktyvioms deguonies pagrindo dezinfekcijos priemonėms ir t°  95°C. Trys variantai rašto pasirinkimui.</t>
  </si>
  <si>
    <t>Užvalkalas antklodei 145*215, IĮ Gevaina</t>
  </si>
  <si>
    <t>Matmenys145x215 5cm.Pasiūti be sagų įvilkimas per šoną.</t>
  </si>
  <si>
    <t>Pižaminės kelnės, IĮ Gevaina</t>
  </si>
  <si>
    <t>Flanelės audinys – 100 % medvilnės, atsparus nusidažymui, susitraukimui. Susitraukimas iš matmenų 5 %.</t>
  </si>
  <si>
    <t>Audinio tankis160 g/m²</t>
  </si>
  <si>
    <t>Dydžiai: S-4XL .</t>
  </si>
  <si>
    <t>Pižaminiai švarkai, IĮ Gevaina</t>
  </si>
  <si>
    <t>Chalatai flaneliniai, IĮ Gevaina</t>
  </si>
  <si>
    <t xml:space="preserve">Dydžiai: S-4XL </t>
  </si>
  <si>
    <t>Marškiniai pacientams, IĮ Gevaina</t>
  </si>
  <si>
    <t>Audinio tankis 155 g/m².</t>
  </si>
  <si>
    <t>Spalva balta. Audinys atsparus plovikliams, aktyvioms deguonies pagrindo dezinfekcijos priemonėms ir t°  95°C</t>
  </si>
  <si>
    <t>Marškiniai apvalia apykakle, IĮ Gevaina</t>
  </si>
  <si>
    <t>Apvalios formos apykaklė, įkirpimas priekyje 20 cm, surišamas raišteliais ( moterims).Marškinių ilgis M išmierai  90 cm.</t>
  </si>
  <si>
    <t>Gaminio audinys atitinka LR aplinkos ministro 2011 m. birželio 28 d. įsakymo N. D1-508 (a.r.) 1 priedo IX skyriuje nustatytus reikalavimus.</t>
  </si>
  <si>
    <t xml:space="preserve">Marškiniai su iškirpimu, IĮ Gevaina </t>
  </si>
  <si>
    <t>Spalva balta. Audinys atsparus plovikliams, aktyvioms deguonies pagrindo dezinfekcijos priemonėms ir t° 95°C</t>
  </si>
  <si>
    <t>Marškiniai trikampio formos iškirpimu, IĮ Gevaina</t>
  </si>
  <si>
    <t>Marškinių apykaklė trikampio formos. Marškinių ilgis M išmierai 90 cm</t>
  </si>
  <si>
    <t>Chalatas susiaučiamas, IĮ Gevaina</t>
  </si>
  <si>
    <t>Flanelės audinys – 100 % medvilnės, atsparus nusidažymui, susitraukimui. Susitraukimas iš matmenų  5 %.</t>
  </si>
  <si>
    <t>Audinio tankis160g/m²</t>
  </si>
  <si>
    <t>Chalatas frote, IĮ Gevaina</t>
  </si>
  <si>
    <t>Medžiaga frote  audinys – 100 % medvilnės, atsparus nusidažymui, susitraukimui. Susitraukimas iš matmenų 5 %.</t>
  </si>
  <si>
    <t>Audinio tankis 400 g/m²</t>
  </si>
  <si>
    <t>ne</t>
  </si>
  <si>
    <t xml:space="preserve">5. </t>
  </si>
  <si>
    <t>Deklaracija dėl tiekėjo asmenų</t>
  </si>
  <si>
    <t xml:space="preserve">6. </t>
  </si>
  <si>
    <t>Tiekėjo deklaracija</t>
  </si>
  <si>
    <t xml:space="preserve">ne </t>
  </si>
  <si>
    <t>Įvalkalas čiužiniui, IĮ Gevaina</t>
  </si>
  <si>
    <t>Audinio tankis  210 g/m².</t>
  </si>
  <si>
    <t>Matmenys: 200x90x20. Įvalkas su guma galuose</t>
  </si>
  <si>
    <t>Audinys vienspalvis ( ne baltas) Audinys  atsparus plovikliams, aktyvioms deguonies pagrindo dezinfekcijos priemonėms ir t° 95°C. Du variantai spalvos pasirinkimui.</t>
  </si>
  <si>
    <t>Audinio tankis 160 g/m².</t>
  </si>
  <si>
    <t>Apvalios formos apykaklė, nugaroje raišteliai. Iškirpimas per visą ilgį. Marškinių ilgis M išmierai  90  cm.</t>
  </si>
  <si>
    <t>Spalva marginta. Langeliai. 3 pavyzdžiai spalvos pasirinkimui </t>
  </si>
  <si>
    <t>Spalva vienspalvė.  3 pavyzdžiai spalvos pasirinkimui </t>
  </si>
  <si>
    <t>Spalva: Vienspalvė. Audinys atsparus plovikliams, aktyvioms deguonies pagrindo dezinfekcijos priemonėms ir t°  71°C.t°. Spalvų pasirinkimas - 4 spalvų, tame tarpe spalvos: mėlyna, šviesiai pilka, šviesiai ruda, žalia</t>
  </si>
  <si>
    <t>Spalva: Vienspalvė. Audinys atsparus plovikliams, aktyvioms deguonies pagrindo dezinfekcijos priemonėms ir t°  71°C.t°. Spalvų pasirinkimas -  4 spalvų, tame tarpe spalvos: mėlyna, šviesiai pilka, šviesiai ruda, žalia</t>
  </si>
  <si>
    <t>Audinio tankis 160g/m²</t>
  </si>
  <si>
    <t>Audinio spalva balta - margintas smulkiu raštu Audinys atsparus plovikliams, aktyvioms deguonies pagrindo dezinfekcijos priemonėms ir t°  95°C. Trys variantai spalvos pasirinkimui.</t>
  </si>
  <si>
    <t>Baltas audinys . Audinys  atsparus plovikliams, aktyvioms deguonies pagrindo dezinfekcijos priemonėms ir t°  95°C.</t>
  </si>
  <si>
    <t>Matmenys 95x210x25 cm</t>
  </si>
  <si>
    <t>Marškinių apykaklė trikampio formos. Marškinių ilgis M išmierai 90 cm. Iškirpimas 20-24 cm.Susiriša raišteliais.</t>
  </si>
  <si>
    <t>Įgaliojimas</t>
  </si>
  <si>
    <t>taip</t>
  </si>
  <si>
    <t xml:space="preserve">9. </t>
  </si>
  <si>
    <t>Gaminių atitikties deklaracija</t>
  </si>
  <si>
    <t xml:space="preserve">10. </t>
  </si>
  <si>
    <t>Atitikties deklaracijos 1, 2,3,4,5,6,7,8, 10,12,13 pirkimo dalims</t>
  </si>
  <si>
    <t>vadybininkė</t>
  </si>
  <si>
    <t>Gintarė Šulskienė</t>
  </si>
  <si>
    <t>Sertifikatas Oeko</t>
  </si>
  <si>
    <t>Sertifikatas užpildui</t>
  </si>
  <si>
    <t>Sertifikatas  5,6 dalys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</si>
</sst>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6"/>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2" borderId="0" xfId="0" applyFont="1" applyFill="1" applyAlignment="1">
      <alignment wrapText="1"/>
    </xf>
    <xf numFmtId="0" fontId="5" fillId="4" borderId="0" xfId="0" applyFont="1" applyFill="1" applyAlignment="1">
      <alignment wrapText="1"/>
    </xf>
    <xf numFmtId="0" fontId="7" fillId="4" borderId="0" xfId="0" applyFont="1" applyFill="1"/>
    <xf numFmtId="0" fontId="7" fillId="2" borderId="0" xfId="0" applyFont="1" applyFill="1"/>
    <xf numFmtId="14" fontId="4" fillId="5" borderId="1" xfId="0" applyNumberFormat="1" applyFont="1" applyFill="1" applyBorder="1" applyProtection="1">
      <protection locked="0"/>
    </xf>
    <xf numFmtId="0" fontId="4" fillId="4"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wrapText="1"/>
    </xf>
    <xf numFmtId="0" fontId="4" fillId="0" borderId="22" xfId="0" applyFont="1" applyBorder="1"/>
    <xf numFmtId="0" fontId="5" fillId="2" borderId="0" xfId="0" applyFont="1" applyFill="1"/>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02"/>
  <sheetViews>
    <sheetView tabSelected="1" topLeftCell="A4" zoomScale="90" zoomScaleNormal="90" workbookViewId="0">
      <selection activeCell="B142" sqref="B142"/>
    </sheetView>
  </sheetViews>
  <sheetFormatPr defaultColWidth="10.875" defaultRowHeight="15" x14ac:dyDescent="0.25"/>
  <cols>
    <col min="1" max="1" width="9.125" style="1" customWidth="1"/>
    <col min="2" max="2" width="78" style="1" customWidth="1"/>
    <col min="3" max="3" width="23" style="1" customWidth="1"/>
    <col min="4" max="4" width="12.625" style="1" customWidth="1"/>
    <col min="5" max="5" width="18.375" style="1" customWidth="1"/>
    <col min="6" max="6" width="16.875" style="1" customWidth="1"/>
    <col min="7" max="7" width="26" style="1" customWidth="1"/>
    <col min="8" max="8" width="48.625" style="1" customWidth="1"/>
    <col min="9" max="15" width="25" style="1" customWidth="1"/>
    <col min="16" max="16" width="10.875" style="1" customWidth="1"/>
    <col min="17" max="16384" width="10.875" style="1"/>
  </cols>
  <sheetData>
    <row r="2" spans="1:6" s="15" customFormat="1" ht="15.75" x14ac:dyDescent="0.25">
      <c r="A2" s="13" t="s">
        <v>0</v>
      </c>
      <c r="B2" s="14"/>
    </row>
    <row r="3" spans="1:6" s="15" customFormat="1" ht="15.75" x14ac:dyDescent="0.25">
      <c r="B3" s="16"/>
    </row>
    <row r="4" spans="1:6" s="15" customFormat="1" ht="20.25" x14ac:dyDescent="0.3">
      <c r="A4" s="31" t="s">
        <v>261</v>
      </c>
      <c r="B4" s="32"/>
    </row>
    <row r="5" spans="1:6" s="15" customFormat="1" ht="15.75" x14ac:dyDescent="0.25">
      <c r="A5" s="14"/>
      <c r="B5" s="14"/>
    </row>
    <row r="6" spans="1:6" s="15" customFormat="1" ht="15.75" x14ac:dyDescent="0.25">
      <c r="A6" s="15" t="s">
        <v>1</v>
      </c>
      <c r="B6" s="13" t="s">
        <v>2</v>
      </c>
    </row>
    <row r="7" spans="1:6" s="15" customFormat="1" ht="15.75" x14ac:dyDescent="0.25">
      <c r="B7" s="14"/>
    </row>
    <row r="8" spans="1:6" s="15" customFormat="1" ht="15.75" x14ac:dyDescent="0.25">
      <c r="A8" s="17" t="s">
        <v>3</v>
      </c>
      <c r="B8" s="33">
        <v>45686</v>
      </c>
    </row>
    <row r="9" spans="1:6" s="15" customFormat="1" ht="15.75" x14ac:dyDescent="0.25">
      <c r="A9" s="17" t="s">
        <v>4</v>
      </c>
      <c r="B9" s="18">
        <v>5</v>
      </c>
    </row>
    <row r="10" spans="1:6" s="15" customFormat="1" ht="15.75" x14ac:dyDescent="0.25">
      <c r="A10" s="17" t="s">
        <v>5</v>
      </c>
      <c r="B10" s="18" t="s">
        <v>262</v>
      </c>
    </row>
    <row r="11" spans="1:6" s="15" customFormat="1" ht="15.75" x14ac:dyDescent="0.25"/>
    <row r="12" spans="1:6" s="15" customFormat="1" ht="15.75" x14ac:dyDescent="0.25">
      <c r="A12" s="42" t="s">
        <v>6</v>
      </c>
      <c r="B12" s="43"/>
      <c r="C12" s="36" t="s">
        <v>263</v>
      </c>
      <c r="D12" s="37"/>
      <c r="E12" s="37"/>
      <c r="F12" s="38"/>
    </row>
    <row r="13" spans="1:6" s="15" customFormat="1" ht="15.95" customHeight="1" x14ac:dyDescent="0.25">
      <c r="A13" s="47" t="s">
        <v>7</v>
      </c>
      <c r="B13" s="40"/>
      <c r="C13" s="36">
        <v>301835636</v>
      </c>
      <c r="D13" s="37"/>
      <c r="E13" s="37"/>
      <c r="F13" s="38"/>
    </row>
    <row r="14" spans="1:6" s="15" customFormat="1" ht="15.95" customHeight="1" x14ac:dyDescent="0.25">
      <c r="A14" s="47" t="s">
        <v>8</v>
      </c>
      <c r="B14" s="40"/>
      <c r="C14" s="36" t="s">
        <v>264</v>
      </c>
      <c r="D14" s="37"/>
      <c r="E14" s="37"/>
      <c r="F14" s="38"/>
    </row>
    <row r="15" spans="1:6" s="15" customFormat="1" ht="15.95" customHeight="1" x14ac:dyDescent="0.25">
      <c r="A15" s="42" t="s">
        <v>9</v>
      </c>
      <c r="B15" s="43"/>
      <c r="C15" s="36" t="s">
        <v>265</v>
      </c>
      <c r="D15" s="37"/>
      <c r="E15" s="37"/>
      <c r="F15" s="38"/>
    </row>
    <row r="16" spans="1:6" s="15" customFormat="1" ht="63" customHeight="1" x14ac:dyDescent="0.25">
      <c r="A16" s="39" t="s">
        <v>10</v>
      </c>
      <c r="B16" s="40"/>
      <c r="C16" s="36" t="s">
        <v>266</v>
      </c>
      <c r="D16" s="37"/>
      <c r="E16" s="37"/>
      <c r="F16" s="38"/>
    </row>
    <row r="17" spans="1:7" s="15" customFormat="1" ht="15.95" customHeight="1" x14ac:dyDescent="0.25">
      <c r="A17" s="42" t="s">
        <v>11</v>
      </c>
      <c r="B17" s="43"/>
      <c r="C17" s="36" t="s">
        <v>267</v>
      </c>
      <c r="D17" s="37"/>
      <c r="E17" s="37"/>
      <c r="F17" s="38"/>
    </row>
    <row r="18" spans="1:7" s="15" customFormat="1" ht="15.95" customHeight="1" x14ac:dyDescent="0.25">
      <c r="A18" s="42" t="s">
        <v>12</v>
      </c>
      <c r="B18" s="43"/>
      <c r="C18" s="36" t="s">
        <v>268</v>
      </c>
      <c r="D18" s="37"/>
      <c r="E18" s="37"/>
      <c r="F18" s="38"/>
    </row>
    <row r="19" spans="1:7" s="15" customFormat="1" ht="48" customHeight="1" x14ac:dyDescent="0.25">
      <c r="A19" s="42" t="s">
        <v>13</v>
      </c>
      <c r="B19" s="43"/>
      <c r="C19" s="36" t="s">
        <v>269</v>
      </c>
      <c r="D19" s="37"/>
      <c r="E19" s="37"/>
      <c r="F19" s="38"/>
    </row>
    <row r="20" spans="1:7" s="15" customFormat="1" ht="54.95" customHeight="1" x14ac:dyDescent="0.25">
      <c r="A20" s="42" t="s">
        <v>14</v>
      </c>
      <c r="B20" s="43"/>
      <c r="C20" s="36" t="s">
        <v>269</v>
      </c>
      <c r="D20" s="37"/>
      <c r="E20" s="37"/>
      <c r="F20" s="38"/>
    </row>
    <row r="21" spans="1:7" s="15" customFormat="1" ht="71.099999999999994" customHeight="1" x14ac:dyDescent="0.25">
      <c r="A21" s="44" t="s">
        <v>15</v>
      </c>
      <c r="B21" s="45"/>
      <c r="C21" s="48" t="s">
        <v>269</v>
      </c>
      <c r="D21" s="49"/>
      <c r="E21" s="49"/>
      <c r="F21" s="49"/>
      <c r="G21" s="19" t="str">
        <f>IF((SUMPRODUCT(--(C21=""))&gt;0), "Privaloma užpildyti, kai taikomi pašalinimo pagrindai", "")</f>
        <v/>
      </c>
    </row>
    <row r="22" spans="1:7" s="15" customFormat="1" ht="18" customHeight="1" x14ac:dyDescent="0.25">
      <c r="A22" s="20"/>
      <c r="B22" s="20"/>
      <c r="C22" s="21"/>
      <c r="D22" s="21"/>
      <c r="E22" s="21"/>
      <c r="F22" s="21"/>
    </row>
    <row r="23" spans="1:7" s="15" customFormat="1" ht="15.75" x14ac:dyDescent="0.25">
      <c r="A23" s="41" t="s">
        <v>16</v>
      </c>
      <c r="B23" s="35"/>
      <c r="C23" s="35"/>
      <c r="D23" s="35"/>
      <c r="E23" s="35"/>
      <c r="F23" s="35"/>
    </row>
    <row r="24" spans="1:7" s="15" customFormat="1" ht="15.75" x14ac:dyDescent="0.25">
      <c r="A24" s="35" t="s">
        <v>17</v>
      </c>
      <c r="B24" s="35"/>
      <c r="C24" s="35"/>
      <c r="D24" s="35"/>
      <c r="E24" s="35"/>
      <c r="F24" s="35"/>
    </row>
    <row r="25" spans="1:7" s="15" customFormat="1" ht="15.75" x14ac:dyDescent="0.25">
      <c r="A25" s="35" t="s">
        <v>18</v>
      </c>
      <c r="B25" s="35"/>
      <c r="C25" s="35"/>
      <c r="D25" s="35"/>
      <c r="E25" s="35"/>
      <c r="F25" s="35"/>
    </row>
    <row r="26" spans="1:7" s="15" customFormat="1" ht="15.75" x14ac:dyDescent="0.25">
      <c r="A26" s="35" t="s">
        <v>19</v>
      </c>
      <c r="B26" s="35"/>
      <c r="C26" s="35"/>
      <c r="D26" s="35"/>
      <c r="E26" s="35"/>
      <c r="F26" s="35"/>
    </row>
    <row r="27" spans="1:7" s="15" customFormat="1" ht="15.75" x14ac:dyDescent="0.25">
      <c r="A27" s="35" t="s">
        <v>20</v>
      </c>
      <c r="B27" s="35"/>
      <c r="C27" s="35"/>
      <c r="D27" s="35"/>
      <c r="E27" s="35"/>
      <c r="F27" s="35"/>
    </row>
    <row r="28" spans="1:7" s="15" customFormat="1" ht="32.1" customHeight="1" x14ac:dyDescent="0.25">
      <c r="A28" s="46" t="s">
        <v>21</v>
      </c>
      <c r="B28" s="35"/>
      <c r="C28" s="35"/>
      <c r="D28" s="35"/>
      <c r="E28" s="35"/>
      <c r="F28" s="35"/>
    </row>
    <row r="29" spans="1:7" s="15" customFormat="1" ht="15.75" x14ac:dyDescent="0.25">
      <c r="A29" s="35" t="s">
        <v>22</v>
      </c>
      <c r="B29" s="35"/>
      <c r="C29" s="35"/>
      <c r="D29" s="35"/>
      <c r="E29" s="35"/>
      <c r="F29" s="35"/>
    </row>
    <row r="30" spans="1:7" s="15" customFormat="1" ht="15.75" x14ac:dyDescent="0.25">
      <c r="A30" s="19" t="s">
        <v>23</v>
      </c>
      <c r="D30" s="22" t="s">
        <v>270</v>
      </c>
    </row>
    <row r="31" spans="1:7" s="15" customFormat="1" ht="15.75" x14ac:dyDescent="0.25">
      <c r="A31" s="19" t="s">
        <v>24</v>
      </c>
    </row>
    <row r="32" spans="1:7" s="15" customFormat="1" ht="15.75" x14ac:dyDescent="0.25">
      <c r="A32" s="13" t="s">
        <v>25</v>
      </c>
      <c r="B32" s="13" t="s">
        <v>26</v>
      </c>
    </row>
    <row r="33" spans="1:8" s="15" customFormat="1" ht="15.75" x14ac:dyDescent="0.25"/>
    <row r="34" spans="1:8" s="15" customFormat="1" ht="15.75" x14ac:dyDescent="0.25">
      <c r="A34" s="13" t="s">
        <v>27</v>
      </c>
    </row>
    <row r="35" spans="1:8" s="29" customFormat="1" ht="31.5" x14ac:dyDescent="0.25">
      <c r="A35" s="27" t="s">
        <v>28</v>
      </c>
      <c r="B35" s="27" t="s">
        <v>29</v>
      </c>
      <c r="C35" s="27" t="s">
        <v>30</v>
      </c>
      <c r="D35" s="27" t="s">
        <v>31</v>
      </c>
      <c r="E35" s="27" t="s">
        <v>32</v>
      </c>
      <c r="F35" s="27" t="s">
        <v>33</v>
      </c>
      <c r="G35" s="27" t="s">
        <v>34</v>
      </c>
      <c r="H35" s="27" t="s">
        <v>35</v>
      </c>
    </row>
    <row r="36" spans="1:8" s="15" customFormat="1" ht="15.75" x14ac:dyDescent="0.25">
      <c r="A36" s="23" t="s">
        <v>36</v>
      </c>
      <c r="B36" s="27" t="s">
        <v>37</v>
      </c>
      <c r="C36" s="24"/>
      <c r="D36" s="24"/>
      <c r="E36" s="24"/>
      <c r="F36" s="24"/>
      <c r="G36" s="24"/>
      <c r="H36" s="24"/>
    </row>
    <row r="37" spans="1:8" s="15" customFormat="1" ht="15.75" x14ac:dyDescent="0.25">
      <c r="A37" s="24" t="s">
        <v>38</v>
      </c>
      <c r="B37" s="28" t="s">
        <v>39</v>
      </c>
      <c r="C37" s="24">
        <v>2400</v>
      </c>
      <c r="D37" s="24" t="s">
        <v>40</v>
      </c>
      <c r="E37" s="25">
        <v>5.7</v>
      </c>
      <c r="F37" s="24">
        <f>IF(ISBLANK(E37),"", PRODUCT(C37,E37))</f>
        <v>13680</v>
      </c>
      <c r="G37" s="26" t="s">
        <v>275</v>
      </c>
      <c r="H37" s="24"/>
    </row>
    <row r="38" spans="1:8" s="15" customFormat="1" ht="15.75" x14ac:dyDescent="0.25">
      <c r="A38" s="24" t="s">
        <v>41</v>
      </c>
      <c r="B38" s="28" t="s">
        <v>42</v>
      </c>
      <c r="C38" s="24"/>
      <c r="D38" s="24"/>
      <c r="E38" s="24"/>
      <c r="F38" s="24"/>
      <c r="G38" s="24"/>
      <c r="H38" s="26" t="s">
        <v>343</v>
      </c>
    </row>
    <row r="39" spans="1:8" s="15" customFormat="1" ht="15.75" x14ac:dyDescent="0.25">
      <c r="A39" s="24" t="s">
        <v>43</v>
      </c>
      <c r="B39" s="28" t="s">
        <v>44</v>
      </c>
      <c r="C39" s="24"/>
      <c r="D39" s="24"/>
      <c r="E39" s="24"/>
      <c r="F39" s="24"/>
      <c r="G39" s="24"/>
      <c r="H39" s="26" t="s">
        <v>44</v>
      </c>
    </row>
    <row r="40" spans="1:8" s="15" customFormat="1" ht="15.75" x14ac:dyDescent="0.25">
      <c r="A40" s="24" t="s">
        <v>45</v>
      </c>
      <c r="B40" s="28" t="s">
        <v>46</v>
      </c>
      <c r="C40" s="24"/>
      <c r="D40" s="24"/>
      <c r="E40" s="24"/>
      <c r="F40" s="24"/>
      <c r="G40" s="24"/>
      <c r="H40" s="26" t="s">
        <v>271</v>
      </c>
    </row>
    <row r="41" spans="1:8" s="15" customFormat="1" ht="47.25" x14ac:dyDescent="0.25">
      <c r="A41" s="24" t="s">
        <v>47</v>
      </c>
      <c r="B41" s="28" t="s">
        <v>48</v>
      </c>
      <c r="C41" s="24"/>
      <c r="D41" s="24"/>
      <c r="E41" s="24"/>
      <c r="F41" s="24"/>
      <c r="G41" s="24"/>
      <c r="H41" s="34" t="s">
        <v>272</v>
      </c>
    </row>
    <row r="42" spans="1:8" s="15" customFormat="1" ht="15.75" x14ac:dyDescent="0.25">
      <c r="A42" s="24" t="s">
        <v>49</v>
      </c>
      <c r="B42" s="28" t="s">
        <v>50</v>
      </c>
      <c r="C42" s="24"/>
      <c r="D42" s="24"/>
      <c r="E42" s="24"/>
      <c r="F42" s="24"/>
      <c r="G42" s="24"/>
      <c r="H42" s="26" t="s">
        <v>273</v>
      </c>
    </row>
    <row r="43" spans="1:8" s="15" customFormat="1" ht="15.75" x14ac:dyDescent="0.25">
      <c r="A43" s="24" t="s">
        <v>51</v>
      </c>
      <c r="B43" s="28" t="s">
        <v>52</v>
      </c>
      <c r="C43" s="24">
        <v>750</v>
      </c>
      <c r="D43" s="24" t="s">
        <v>40</v>
      </c>
      <c r="E43" s="25">
        <v>4.55</v>
      </c>
      <c r="F43" s="24">
        <f>IF(ISBLANK(E43),"", PRODUCT(C43,E43))</f>
        <v>3412.5</v>
      </c>
      <c r="G43" s="26" t="s">
        <v>274</v>
      </c>
      <c r="H43" s="24"/>
    </row>
    <row r="44" spans="1:8" s="15" customFormat="1" ht="15.75" x14ac:dyDescent="0.25">
      <c r="A44" s="24" t="s">
        <v>53</v>
      </c>
      <c r="B44" s="28" t="s">
        <v>54</v>
      </c>
      <c r="C44" s="24"/>
      <c r="D44" s="24"/>
      <c r="E44" s="24"/>
      <c r="F44" s="24"/>
      <c r="G44" s="24"/>
      <c r="H44" s="34" t="s">
        <v>276</v>
      </c>
    </row>
    <row r="45" spans="1:8" s="15" customFormat="1" ht="15.75" x14ac:dyDescent="0.25">
      <c r="A45" s="24" t="s">
        <v>55</v>
      </c>
      <c r="B45" s="28" t="s">
        <v>56</v>
      </c>
      <c r="C45" s="24"/>
      <c r="D45" s="24"/>
      <c r="E45" s="24"/>
      <c r="F45" s="24"/>
      <c r="G45" s="24"/>
      <c r="H45" s="34" t="s">
        <v>56</v>
      </c>
    </row>
    <row r="46" spans="1:8" s="15" customFormat="1" ht="15.75" x14ac:dyDescent="0.25">
      <c r="A46" s="24" t="s">
        <v>57</v>
      </c>
      <c r="B46" s="28" t="s">
        <v>46</v>
      </c>
      <c r="C46" s="24"/>
      <c r="D46" s="24"/>
      <c r="E46" s="24"/>
      <c r="F46" s="24"/>
      <c r="G46" s="24"/>
      <c r="H46" s="34" t="s">
        <v>277</v>
      </c>
    </row>
    <row r="47" spans="1:8" s="15" customFormat="1" ht="47.25" x14ac:dyDescent="0.25">
      <c r="A47" s="24" t="s">
        <v>58</v>
      </c>
      <c r="B47" s="28" t="s">
        <v>59</v>
      </c>
      <c r="C47" s="24"/>
      <c r="D47" s="24"/>
      <c r="E47" s="24"/>
      <c r="F47" s="24"/>
      <c r="G47" s="24"/>
      <c r="H47" s="34" t="s">
        <v>278</v>
      </c>
    </row>
    <row r="48" spans="1:8" s="15" customFormat="1" ht="15.75" x14ac:dyDescent="0.25">
      <c r="A48" s="24" t="s">
        <v>60</v>
      </c>
      <c r="B48" s="28" t="s">
        <v>50</v>
      </c>
      <c r="C48" s="24"/>
      <c r="D48" s="24"/>
      <c r="E48" s="24"/>
      <c r="F48" s="24"/>
      <c r="G48" s="24"/>
      <c r="H48" s="34" t="s">
        <v>273</v>
      </c>
    </row>
    <row r="49" spans="1:8" s="15" customFormat="1" ht="15.75" x14ac:dyDescent="0.25">
      <c r="A49" s="24" t="s">
        <v>61</v>
      </c>
      <c r="B49" s="28" t="s">
        <v>62</v>
      </c>
      <c r="C49" s="24">
        <v>100</v>
      </c>
      <c r="D49" s="24" t="s">
        <v>40</v>
      </c>
      <c r="E49" s="25">
        <v>5.33</v>
      </c>
      <c r="F49" s="24">
        <f>IF(ISBLANK(E49),"", PRODUCT(C49,E49))</f>
        <v>533</v>
      </c>
      <c r="G49" s="26" t="s">
        <v>286</v>
      </c>
      <c r="H49" s="24"/>
    </row>
    <row r="50" spans="1:8" s="15" customFormat="1" ht="15.75" x14ac:dyDescent="0.25">
      <c r="A50" s="24" t="s">
        <v>63</v>
      </c>
      <c r="B50" s="28" t="s">
        <v>64</v>
      </c>
      <c r="C50" s="24"/>
      <c r="D50" s="24"/>
      <c r="E50" s="24"/>
      <c r="F50" s="24"/>
      <c r="G50" s="24"/>
      <c r="H50" s="26" t="s">
        <v>279</v>
      </c>
    </row>
    <row r="51" spans="1:8" s="15" customFormat="1" ht="15.75" x14ac:dyDescent="0.25">
      <c r="A51" s="24" t="s">
        <v>65</v>
      </c>
      <c r="B51" s="28" t="s">
        <v>44</v>
      </c>
      <c r="C51" s="24"/>
      <c r="D51" s="24"/>
      <c r="E51" s="24"/>
      <c r="F51" s="24"/>
      <c r="G51" s="24"/>
      <c r="H51" s="26" t="s">
        <v>44</v>
      </c>
    </row>
    <row r="52" spans="1:8" s="15" customFormat="1" ht="15.75" x14ac:dyDescent="0.25">
      <c r="A52" s="24" t="s">
        <v>66</v>
      </c>
      <c r="B52" s="28" t="s">
        <v>67</v>
      </c>
      <c r="C52" s="24"/>
      <c r="D52" s="24"/>
      <c r="E52" s="24"/>
      <c r="F52" s="24"/>
      <c r="G52" s="24"/>
      <c r="H52" s="26" t="s">
        <v>280</v>
      </c>
    </row>
    <row r="53" spans="1:8" s="15" customFormat="1" ht="31.5" x14ac:dyDescent="0.25">
      <c r="A53" s="24" t="s">
        <v>68</v>
      </c>
      <c r="B53" s="28" t="s">
        <v>69</v>
      </c>
      <c r="C53" s="24"/>
      <c r="D53" s="24"/>
      <c r="E53" s="24"/>
      <c r="F53" s="24"/>
      <c r="G53" s="24"/>
      <c r="H53" s="34" t="s">
        <v>342</v>
      </c>
    </row>
    <row r="54" spans="1:8" s="15" customFormat="1" ht="15.75" x14ac:dyDescent="0.25">
      <c r="A54" s="24" t="s">
        <v>70</v>
      </c>
      <c r="B54" s="28" t="s">
        <v>71</v>
      </c>
      <c r="C54" s="24"/>
      <c r="D54" s="24"/>
      <c r="E54" s="24"/>
      <c r="F54" s="24"/>
      <c r="G54" s="24"/>
      <c r="H54" s="26" t="s">
        <v>282</v>
      </c>
    </row>
    <row r="55" spans="1:8" s="15" customFormat="1" ht="15.75" x14ac:dyDescent="0.25">
      <c r="A55" s="24" t="s">
        <v>72</v>
      </c>
      <c r="B55" s="28" t="s">
        <v>73</v>
      </c>
      <c r="C55" s="24">
        <v>60</v>
      </c>
      <c r="D55" s="24" t="s">
        <v>74</v>
      </c>
      <c r="E55" s="25">
        <v>7.03</v>
      </c>
      <c r="F55" s="24">
        <f>IF(ISBLANK(E55),"", PRODUCT(C55,E55))</f>
        <v>421.8</v>
      </c>
      <c r="G55" s="26" t="s">
        <v>285</v>
      </c>
      <c r="H55" s="24"/>
    </row>
    <row r="56" spans="1:8" s="15" customFormat="1" ht="15.75" x14ac:dyDescent="0.25">
      <c r="A56" s="24" t="s">
        <v>75</v>
      </c>
      <c r="B56" s="28" t="s">
        <v>76</v>
      </c>
      <c r="C56" s="24"/>
      <c r="D56" s="24"/>
      <c r="E56" s="24"/>
      <c r="F56" s="24"/>
      <c r="G56" s="24"/>
      <c r="H56" s="34" t="s">
        <v>283</v>
      </c>
    </row>
    <row r="57" spans="1:8" s="15" customFormat="1" ht="15.75" x14ac:dyDescent="0.25">
      <c r="A57" s="24" t="s">
        <v>77</v>
      </c>
      <c r="B57" s="28" t="s">
        <v>44</v>
      </c>
      <c r="C57" s="24"/>
      <c r="D57" s="24"/>
      <c r="E57" s="24"/>
      <c r="F57" s="24"/>
      <c r="G57" s="24"/>
      <c r="H57" s="34" t="s">
        <v>44</v>
      </c>
    </row>
    <row r="58" spans="1:8" s="15" customFormat="1" ht="15.75" x14ac:dyDescent="0.25">
      <c r="A58" s="24" t="s">
        <v>78</v>
      </c>
      <c r="B58" s="28" t="s">
        <v>67</v>
      </c>
      <c r="C58" s="24"/>
      <c r="D58" s="24"/>
      <c r="E58" s="24"/>
      <c r="F58" s="24"/>
      <c r="G58" s="24"/>
      <c r="H58" s="34" t="s">
        <v>280</v>
      </c>
    </row>
    <row r="59" spans="1:8" s="15" customFormat="1" ht="31.5" x14ac:dyDescent="0.25">
      <c r="A59" s="24" t="s">
        <v>79</v>
      </c>
      <c r="B59" s="28" t="s">
        <v>69</v>
      </c>
      <c r="C59" s="24"/>
      <c r="D59" s="24"/>
      <c r="E59" s="24"/>
      <c r="F59" s="24"/>
      <c r="G59" s="24"/>
      <c r="H59" s="34" t="s">
        <v>281</v>
      </c>
    </row>
    <row r="60" spans="1:8" s="15" customFormat="1" ht="15.75" x14ac:dyDescent="0.25">
      <c r="A60" s="24" t="s">
        <v>80</v>
      </c>
      <c r="B60" s="28" t="s">
        <v>50</v>
      </c>
      <c r="C60" s="24"/>
      <c r="D60" s="24"/>
      <c r="E60" s="24"/>
      <c r="F60" s="24"/>
      <c r="G60" s="24"/>
      <c r="H60" s="34" t="s">
        <v>284</v>
      </c>
    </row>
    <row r="61" spans="1:8" s="15" customFormat="1" ht="15.75" x14ac:dyDescent="0.25">
      <c r="A61" s="24" t="s">
        <v>81</v>
      </c>
      <c r="B61" s="28" t="s">
        <v>82</v>
      </c>
      <c r="C61" s="24">
        <v>560</v>
      </c>
      <c r="D61" s="24" t="s">
        <v>40</v>
      </c>
      <c r="E61" s="25">
        <v>2.84</v>
      </c>
      <c r="F61" s="24">
        <f>IF(ISBLANK(E61),"", PRODUCT(C61,E61))</f>
        <v>1590.3999999999999</v>
      </c>
      <c r="G61" s="26" t="s">
        <v>287</v>
      </c>
      <c r="H61" s="24"/>
    </row>
    <row r="62" spans="1:8" s="15" customFormat="1" ht="15.75" x14ac:dyDescent="0.25">
      <c r="A62" s="24" t="s">
        <v>83</v>
      </c>
      <c r="B62" s="28" t="s">
        <v>84</v>
      </c>
      <c r="C62" s="24"/>
      <c r="D62" s="24"/>
      <c r="E62" s="24"/>
      <c r="F62" s="24"/>
      <c r="G62" s="24"/>
      <c r="H62" s="34" t="s">
        <v>288</v>
      </c>
    </row>
    <row r="63" spans="1:8" s="15" customFormat="1" ht="15.75" x14ac:dyDescent="0.25">
      <c r="A63" s="24" t="s">
        <v>85</v>
      </c>
      <c r="B63" s="28" t="s">
        <v>44</v>
      </c>
      <c r="C63" s="24"/>
      <c r="D63" s="24"/>
      <c r="E63" s="24"/>
      <c r="F63" s="24"/>
      <c r="G63" s="24"/>
      <c r="H63" s="34" t="s">
        <v>44</v>
      </c>
    </row>
    <row r="64" spans="1:8" s="15" customFormat="1" ht="15.75" x14ac:dyDescent="0.25">
      <c r="A64" s="24" t="s">
        <v>86</v>
      </c>
      <c r="B64" s="28" t="s">
        <v>46</v>
      </c>
      <c r="C64" s="24"/>
      <c r="D64" s="24"/>
      <c r="E64" s="24"/>
      <c r="F64" s="24"/>
      <c r="G64" s="24"/>
      <c r="H64" s="34" t="s">
        <v>271</v>
      </c>
    </row>
    <row r="65" spans="1:8" s="15" customFormat="1" ht="47.25" x14ac:dyDescent="0.25">
      <c r="A65" s="24" t="s">
        <v>87</v>
      </c>
      <c r="B65" s="28" t="s">
        <v>88</v>
      </c>
      <c r="C65" s="24"/>
      <c r="D65" s="24"/>
      <c r="E65" s="24"/>
      <c r="F65" s="24"/>
      <c r="G65" s="24"/>
      <c r="H65" s="34" t="s">
        <v>289</v>
      </c>
    </row>
    <row r="66" spans="1:8" s="15" customFormat="1" ht="15.75" x14ac:dyDescent="0.25">
      <c r="A66" s="24" t="s">
        <v>89</v>
      </c>
      <c r="B66" s="28" t="s">
        <v>50</v>
      </c>
      <c r="C66" s="24"/>
      <c r="D66" s="24"/>
      <c r="E66" s="24"/>
      <c r="F66" s="24"/>
      <c r="G66" s="24"/>
      <c r="H66" s="34" t="s">
        <v>284</v>
      </c>
    </row>
    <row r="67" spans="1:8" s="15" customFormat="1" ht="15.75" x14ac:dyDescent="0.25">
      <c r="A67" s="24" t="s">
        <v>90</v>
      </c>
      <c r="B67" s="28" t="s">
        <v>82</v>
      </c>
      <c r="C67" s="24">
        <v>360</v>
      </c>
      <c r="D67" s="24" t="s">
        <v>40</v>
      </c>
      <c r="E67" s="25">
        <v>1.88</v>
      </c>
      <c r="F67" s="24">
        <f>IF(ISBLANK(E67),"", PRODUCT(C67,E67))</f>
        <v>676.8</v>
      </c>
      <c r="G67" s="26" t="s">
        <v>290</v>
      </c>
      <c r="H67" s="24"/>
    </row>
    <row r="68" spans="1:8" s="15" customFormat="1" ht="15.75" x14ac:dyDescent="0.25">
      <c r="A68" s="24" t="s">
        <v>91</v>
      </c>
      <c r="B68" s="28" t="s">
        <v>92</v>
      </c>
      <c r="C68" s="24"/>
      <c r="D68" s="24"/>
      <c r="E68" s="24"/>
      <c r="F68" s="24"/>
      <c r="G68" s="24"/>
      <c r="H68" s="34" t="s">
        <v>291</v>
      </c>
    </row>
    <row r="69" spans="1:8" s="15" customFormat="1" ht="15.75" x14ac:dyDescent="0.25">
      <c r="A69" s="24" t="s">
        <v>93</v>
      </c>
      <c r="B69" s="28" t="s">
        <v>44</v>
      </c>
      <c r="C69" s="24"/>
      <c r="D69" s="24"/>
      <c r="E69" s="24"/>
      <c r="F69" s="24"/>
      <c r="G69" s="24"/>
      <c r="H69" s="34" t="s">
        <v>44</v>
      </c>
    </row>
    <row r="70" spans="1:8" s="15" customFormat="1" ht="15.75" x14ac:dyDescent="0.25">
      <c r="A70" s="24" t="s">
        <v>94</v>
      </c>
      <c r="B70" s="28" t="s">
        <v>46</v>
      </c>
      <c r="C70" s="24"/>
      <c r="D70" s="24"/>
      <c r="E70" s="24"/>
      <c r="F70" s="24"/>
      <c r="G70" s="24"/>
      <c r="H70" s="34" t="s">
        <v>277</v>
      </c>
    </row>
    <row r="71" spans="1:8" s="15" customFormat="1" ht="63" x14ac:dyDescent="0.25">
      <c r="A71" s="24" t="s">
        <v>95</v>
      </c>
      <c r="B71" s="28" t="s">
        <v>96</v>
      </c>
      <c r="C71" s="24"/>
      <c r="D71" s="24"/>
      <c r="E71" s="24"/>
      <c r="F71" s="24"/>
      <c r="G71" s="24"/>
      <c r="H71" s="34" t="s">
        <v>292</v>
      </c>
    </row>
    <row r="72" spans="1:8" s="15" customFormat="1" ht="15.75" x14ac:dyDescent="0.25">
      <c r="A72" s="24" t="s">
        <v>97</v>
      </c>
      <c r="B72" s="28" t="s">
        <v>50</v>
      </c>
      <c r="C72" s="24"/>
      <c r="D72" s="24"/>
      <c r="E72" s="24"/>
      <c r="F72" s="24"/>
      <c r="G72" s="24"/>
      <c r="H72" s="26" t="s">
        <v>293</v>
      </c>
    </row>
    <row r="73" spans="1:8" s="15" customFormat="1" ht="15.75" x14ac:dyDescent="0.25">
      <c r="A73" s="24" t="s">
        <v>98</v>
      </c>
      <c r="B73" s="28" t="s">
        <v>82</v>
      </c>
      <c r="C73" s="24">
        <v>460</v>
      </c>
      <c r="D73" s="24" t="s">
        <v>40</v>
      </c>
      <c r="E73" s="25">
        <v>3.52</v>
      </c>
      <c r="F73" s="24">
        <f>IF(ISBLANK(E73),"", PRODUCT(C73,E73))</f>
        <v>1619.2</v>
      </c>
      <c r="G73" s="26" t="s">
        <v>294</v>
      </c>
      <c r="H73" s="24"/>
    </row>
    <row r="74" spans="1:8" s="15" customFormat="1" ht="15.75" x14ac:dyDescent="0.25">
      <c r="A74" s="24" t="s">
        <v>99</v>
      </c>
      <c r="B74" s="28" t="s">
        <v>100</v>
      </c>
      <c r="C74" s="24"/>
      <c r="D74" s="24"/>
      <c r="E74" s="24"/>
      <c r="F74" s="24"/>
      <c r="G74" s="24"/>
      <c r="H74" s="26" t="s">
        <v>295</v>
      </c>
    </row>
    <row r="75" spans="1:8" s="15" customFormat="1" ht="15.75" x14ac:dyDescent="0.25">
      <c r="A75" s="24" t="s">
        <v>101</v>
      </c>
      <c r="B75" s="28" t="s">
        <v>44</v>
      </c>
      <c r="C75" s="24"/>
      <c r="D75" s="24"/>
      <c r="E75" s="24"/>
      <c r="F75" s="24"/>
      <c r="G75" s="24"/>
      <c r="H75" s="26" t="s">
        <v>44</v>
      </c>
    </row>
    <row r="76" spans="1:8" s="15" customFormat="1" ht="15.75" x14ac:dyDescent="0.25">
      <c r="A76" s="24" t="s">
        <v>102</v>
      </c>
      <c r="B76" s="28" t="s">
        <v>46</v>
      </c>
      <c r="C76" s="24"/>
      <c r="D76" s="24"/>
      <c r="E76" s="24"/>
      <c r="F76" s="24"/>
      <c r="G76" s="24"/>
      <c r="H76" s="26" t="s">
        <v>277</v>
      </c>
    </row>
    <row r="77" spans="1:8" s="15" customFormat="1" ht="63" x14ac:dyDescent="0.25">
      <c r="A77" s="24" t="s">
        <v>103</v>
      </c>
      <c r="B77" s="28" t="s">
        <v>104</v>
      </c>
      <c r="C77" s="24"/>
      <c r="D77" s="24"/>
      <c r="E77" s="24"/>
      <c r="F77" s="24"/>
      <c r="G77" s="24"/>
      <c r="H77" s="34" t="s">
        <v>341</v>
      </c>
    </row>
    <row r="78" spans="1:8" s="15" customFormat="1" ht="15.75" x14ac:dyDescent="0.25">
      <c r="A78" s="24" t="s">
        <v>105</v>
      </c>
      <c r="B78" s="28" t="s">
        <v>50</v>
      </c>
      <c r="C78" s="24"/>
      <c r="D78" s="24"/>
      <c r="E78" s="24"/>
      <c r="F78" s="24"/>
      <c r="G78" s="24"/>
      <c r="H78" s="26" t="s">
        <v>273</v>
      </c>
    </row>
    <row r="79" spans="1:8" s="15" customFormat="1" ht="15.75" x14ac:dyDescent="0.25">
      <c r="A79" s="24" t="s">
        <v>106</v>
      </c>
      <c r="B79" s="28" t="s">
        <v>107</v>
      </c>
      <c r="C79" s="24">
        <v>2800</v>
      </c>
      <c r="D79" s="24" t="s">
        <v>40</v>
      </c>
      <c r="E79" s="25">
        <v>1.8</v>
      </c>
      <c r="F79" s="24">
        <f>IF(ISBLANK(E79),"", PRODUCT(C79,E79))</f>
        <v>5040</v>
      </c>
      <c r="G79" s="26" t="s">
        <v>296</v>
      </c>
      <c r="H79" s="24"/>
    </row>
    <row r="80" spans="1:8" s="15" customFormat="1" ht="31.5" x14ac:dyDescent="0.25">
      <c r="A80" s="24" t="s">
        <v>108</v>
      </c>
      <c r="B80" s="28" t="s">
        <v>109</v>
      </c>
      <c r="C80" s="24"/>
      <c r="D80" s="24"/>
      <c r="E80" s="24"/>
      <c r="F80" s="24"/>
      <c r="G80" s="24"/>
      <c r="H80" s="34" t="s">
        <v>297</v>
      </c>
    </row>
    <row r="81" spans="1:8" s="15" customFormat="1" ht="15.75" x14ac:dyDescent="0.25">
      <c r="A81" s="24" t="s">
        <v>110</v>
      </c>
      <c r="B81" s="28" t="s">
        <v>111</v>
      </c>
      <c r="C81" s="24"/>
      <c r="D81" s="24"/>
      <c r="E81" s="24"/>
      <c r="F81" s="24"/>
      <c r="G81" s="24"/>
      <c r="H81" s="34" t="s">
        <v>111</v>
      </c>
    </row>
    <row r="82" spans="1:8" s="15" customFormat="1" ht="15.75" x14ac:dyDescent="0.25">
      <c r="A82" s="24" t="s">
        <v>112</v>
      </c>
      <c r="B82" s="28" t="s">
        <v>46</v>
      </c>
      <c r="C82" s="24"/>
      <c r="D82" s="24"/>
      <c r="E82" s="24"/>
      <c r="F82" s="24"/>
      <c r="G82" s="24"/>
      <c r="H82" s="34" t="s">
        <v>277</v>
      </c>
    </row>
    <row r="83" spans="1:8" s="15" customFormat="1" ht="47.25" x14ac:dyDescent="0.25">
      <c r="A83" s="24" t="s">
        <v>113</v>
      </c>
      <c r="B83" s="28" t="s">
        <v>114</v>
      </c>
      <c r="C83" s="24"/>
      <c r="D83" s="24"/>
      <c r="E83" s="24"/>
      <c r="F83" s="24"/>
      <c r="G83" s="24"/>
      <c r="H83" s="34" t="s">
        <v>298</v>
      </c>
    </row>
    <row r="84" spans="1:8" s="15" customFormat="1" ht="15.75" x14ac:dyDescent="0.25">
      <c r="A84" s="24" t="s">
        <v>115</v>
      </c>
      <c r="B84" s="28" t="s">
        <v>50</v>
      </c>
      <c r="C84" s="24"/>
      <c r="D84" s="24"/>
      <c r="E84" s="24"/>
      <c r="F84" s="24"/>
      <c r="G84" s="24"/>
      <c r="H84" s="34" t="s">
        <v>273</v>
      </c>
    </row>
    <row r="85" spans="1:8" s="15" customFormat="1" ht="15.75" x14ac:dyDescent="0.25">
      <c r="A85" s="24" t="s">
        <v>116</v>
      </c>
      <c r="B85" s="28" t="s">
        <v>117</v>
      </c>
      <c r="C85" s="24">
        <v>2200</v>
      </c>
      <c r="D85" s="24" t="s">
        <v>40</v>
      </c>
      <c r="E85" s="25">
        <v>7.9</v>
      </c>
      <c r="F85" s="24">
        <f>IF(ISBLANK(E85),"", PRODUCT(C85,E85))</f>
        <v>17380</v>
      </c>
      <c r="G85" s="26" t="s">
        <v>299</v>
      </c>
      <c r="H85" s="24"/>
    </row>
    <row r="86" spans="1:8" s="15" customFormat="1" ht="15.75" x14ac:dyDescent="0.25">
      <c r="A86" s="24" t="s">
        <v>118</v>
      </c>
      <c r="B86" s="28" t="s">
        <v>119</v>
      </c>
      <c r="C86" s="24"/>
      <c r="D86" s="24"/>
      <c r="E86" s="24"/>
      <c r="F86" s="24"/>
      <c r="G86" s="24"/>
      <c r="H86" s="26" t="s">
        <v>300</v>
      </c>
    </row>
    <row r="87" spans="1:8" s="15" customFormat="1" ht="15.75" x14ac:dyDescent="0.25">
      <c r="A87" s="24" t="s">
        <v>120</v>
      </c>
      <c r="B87" s="28" t="s">
        <v>111</v>
      </c>
      <c r="C87" s="24"/>
      <c r="D87" s="24"/>
      <c r="E87" s="24"/>
      <c r="F87" s="24"/>
      <c r="G87" s="24"/>
      <c r="H87" s="26" t="s">
        <v>111</v>
      </c>
    </row>
    <row r="88" spans="1:8" s="15" customFormat="1" ht="15.75" x14ac:dyDescent="0.25">
      <c r="A88" s="24" t="s">
        <v>121</v>
      </c>
      <c r="B88" s="28" t="s">
        <v>46</v>
      </c>
      <c r="C88" s="24"/>
      <c r="D88" s="24"/>
      <c r="E88" s="24"/>
      <c r="F88" s="24"/>
      <c r="G88" s="24"/>
      <c r="H88" s="26" t="s">
        <v>277</v>
      </c>
    </row>
    <row r="89" spans="1:8" s="15" customFormat="1" ht="47.25" x14ac:dyDescent="0.25">
      <c r="A89" s="24" t="s">
        <v>122</v>
      </c>
      <c r="B89" s="28" t="s">
        <v>59</v>
      </c>
      <c r="C89" s="24"/>
      <c r="D89" s="24"/>
      <c r="E89" s="24"/>
      <c r="F89" s="24"/>
      <c r="G89" s="24"/>
      <c r="H89" s="34" t="s">
        <v>278</v>
      </c>
    </row>
    <row r="90" spans="1:8" s="15" customFormat="1" ht="15.75" x14ac:dyDescent="0.25">
      <c r="A90" s="24" t="s">
        <v>123</v>
      </c>
      <c r="B90" s="28" t="s">
        <v>50</v>
      </c>
      <c r="C90" s="24"/>
      <c r="D90" s="24"/>
      <c r="E90" s="24"/>
      <c r="F90" s="24"/>
      <c r="G90" s="24"/>
      <c r="H90" s="26" t="s">
        <v>284</v>
      </c>
    </row>
    <row r="91" spans="1:8" s="15" customFormat="1" ht="15.75" x14ac:dyDescent="0.25">
      <c r="B91" s="29"/>
      <c r="E91" s="23" t="s">
        <v>124</v>
      </c>
      <c r="F91" s="23">
        <f>IF((COUNT(C37:C90)&lt;&gt;COUNT(F37:F90)),"", ROUND(SUM(F37:F90),2))</f>
        <v>44353.7</v>
      </c>
      <c r="G91" s="19" t="str">
        <f>IF((COUNT(C37:C90)&lt;&gt;COUNT(F37:F90)),"Neužpildytos visų objektų kainos", "")</f>
        <v/>
      </c>
    </row>
    <row r="92" spans="1:8" s="15" customFormat="1" ht="15.75" x14ac:dyDescent="0.25">
      <c r="B92" s="29"/>
      <c r="C92" s="23" t="s">
        <v>125</v>
      </c>
      <c r="D92" s="26">
        <v>21</v>
      </c>
      <c r="E92" s="23" t="s">
        <v>126</v>
      </c>
      <c r="F92" s="23">
        <f>IF(OR(F91="",D92=""),"", ROUND(PRODUCT(D92,F91)/100,2))</f>
        <v>9314.2800000000007</v>
      </c>
      <c r="G92" s="19" t="str">
        <f>IF(D92="", "Nurodykite taikomą PVM dydį", "")</f>
        <v/>
      </c>
    </row>
    <row r="93" spans="1:8" s="15" customFormat="1" ht="15.75" x14ac:dyDescent="0.25">
      <c r="B93" s="29"/>
      <c r="E93" s="23" t="s">
        <v>127</v>
      </c>
      <c r="F93" s="23">
        <f>IF(ISBLANK(F92), "", ROUND(SUM(F91:F92),2))</f>
        <v>53667.98</v>
      </c>
    </row>
    <row r="94" spans="1:8" s="15" customFormat="1" ht="15.75" x14ac:dyDescent="0.25">
      <c r="B94" s="29"/>
    </row>
    <row r="95" spans="1:8" s="15" customFormat="1" ht="15.75" x14ac:dyDescent="0.25">
      <c r="B95" s="29"/>
    </row>
    <row r="96" spans="1:8" s="15" customFormat="1" ht="15.75" x14ac:dyDescent="0.25">
      <c r="B96" s="29"/>
    </row>
    <row r="97" spans="1:8" s="15" customFormat="1" ht="15.75" x14ac:dyDescent="0.25">
      <c r="B97" s="29"/>
    </row>
    <row r="98" spans="1:8" s="15" customFormat="1" ht="15.75" x14ac:dyDescent="0.25">
      <c r="B98" s="29"/>
    </row>
    <row r="99" spans="1:8" s="15" customFormat="1" ht="15.75" x14ac:dyDescent="0.25">
      <c r="A99" s="13" t="s">
        <v>128</v>
      </c>
      <c r="B99" s="30" t="s">
        <v>129</v>
      </c>
    </row>
    <row r="100" spans="1:8" s="15" customFormat="1" ht="15.75" x14ac:dyDescent="0.25">
      <c r="B100" s="29"/>
    </row>
    <row r="101" spans="1:8" s="15" customFormat="1" ht="15.75" x14ac:dyDescent="0.25">
      <c r="A101" s="13" t="s">
        <v>27</v>
      </c>
      <c r="B101" s="29"/>
    </row>
    <row r="102" spans="1:8" s="29" customFormat="1" ht="31.5" x14ac:dyDescent="0.25">
      <c r="A102" s="27" t="s">
        <v>28</v>
      </c>
      <c r="B102" s="27" t="s">
        <v>29</v>
      </c>
      <c r="C102" s="27" t="s">
        <v>30</v>
      </c>
      <c r="D102" s="27" t="s">
        <v>31</v>
      </c>
      <c r="E102" s="27" t="s">
        <v>32</v>
      </c>
      <c r="F102" s="27" t="s">
        <v>33</v>
      </c>
      <c r="G102" s="27" t="s">
        <v>34</v>
      </c>
      <c r="H102" s="27" t="s">
        <v>35</v>
      </c>
    </row>
    <row r="103" spans="1:8" s="15" customFormat="1" ht="15.75" x14ac:dyDescent="0.25">
      <c r="A103" s="23" t="s">
        <v>130</v>
      </c>
      <c r="B103" s="27" t="s">
        <v>131</v>
      </c>
      <c r="C103" s="24"/>
      <c r="D103" s="24"/>
      <c r="E103" s="24"/>
      <c r="F103" s="24"/>
      <c r="G103" s="24"/>
      <c r="H103" s="24"/>
    </row>
    <row r="104" spans="1:8" s="15" customFormat="1" ht="15.75" x14ac:dyDescent="0.25">
      <c r="A104" s="24" t="s">
        <v>132</v>
      </c>
      <c r="B104" s="28" t="s">
        <v>133</v>
      </c>
      <c r="C104" s="24">
        <v>1700</v>
      </c>
      <c r="D104" s="24" t="s">
        <v>40</v>
      </c>
      <c r="E104" s="25">
        <v>8.6</v>
      </c>
      <c r="F104" s="24">
        <f>IF(ISBLANK(E104),"", PRODUCT(C104,E104))</f>
        <v>14620</v>
      </c>
      <c r="G104" s="26" t="s">
        <v>301</v>
      </c>
      <c r="H104" s="24"/>
    </row>
    <row r="105" spans="1:8" s="15" customFormat="1" ht="15.75" x14ac:dyDescent="0.25">
      <c r="A105" s="24" t="s">
        <v>134</v>
      </c>
      <c r="B105" s="28" t="s">
        <v>135</v>
      </c>
      <c r="C105" s="24"/>
      <c r="D105" s="24"/>
      <c r="E105" s="24"/>
      <c r="F105" s="24"/>
      <c r="G105" s="24"/>
      <c r="H105" s="34" t="s">
        <v>135</v>
      </c>
    </row>
    <row r="106" spans="1:8" s="15" customFormat="1" ht="31.5" x14ac:dyDescent="0.25">
      <c r="A106" s="24" t="s">
        <v>136</v>
      </c>
      <c r="B106" s="28" t="s">
        <v>137</v>
      </c>
      <c r="C106" s="24"/>
      <c r="D106" s="24"/>
      <c r="E106" s="24"/>
      <c r="F106" s="24"/>
      <c r="G106" s="24"/>
      <c r="H106" s="34" t="s">
        <v>302</v>
      </c>
    </row>
    <row r="107" spans="1:8" s="15" customFormat="1" ht="63" x14ac:dyDescent="0.25">
      <c r="A107" s="24" t="s">
        <v>138</v>
      </c>
      <c r="B107" s="28" t="s">
        <v>139</v>
      </c>
      <c r="C107" s="24"/>
      <c r="D107" s="24"/>
      <c r="E107" s="24"/>
      <c r="F107" s="24"/>
      <c r="G107" s="24"/>
      <c r="H107" s="34" t="s">
        <v>339</v>
      </c>
    </row>
    <row r="108" spans="1:8" s="15" customFormat="1" ht="15.75" x14ac:dyDescent="0.25">
      <c r="A108" s="24" t="s">
        <v>140</v>
      </c>
      <c r="B108" s="28" t="s">
        <v>141</v>
      </c>
      <c r="C108" s="24"/>
      <c r="D108" s="24"/>
      <c r="E108" s="24"/>
      <c r="F108" s="24"/>
      <c r="G108" s="24"/>
      <c r="H108" s="34" t="s">
        <v>303</v>
      </c>
    </row>
    <row r="109" spans="1:8" s="15" customFormat="1" ht="31.5" x14ac:dyDescent="0.25">
      <c r="A109" s="24" t="s">
        <v>142</v>
      </c>
      <c r="B109" s="28" t="s">
        <v>143</v>
      </c>
      <c r="C109" s="24"/>
      <c r="D109" s="24"/>
      <c r="E109" s="24"/>
      <c r="F109" s="24"/>
      <c r="G109" s="24"/>
      <c r="H109" s="34" t="s">
        <v>143</v>
      </c>
    </row>
    <row r="110" spans="1:8" s="15" customFormat="1" ht="15.75" x14ac:dyDescent="0.25">
      <c r="A110" s="24" t="s">
        <v>144</v>
      </c>
      <c r="B110" s="28" t="s">
        <v>145</v>
      </c>
      <c r="C110" s="24">
        <v>1400</v>
      </c>
      <c r="D110" s="24" t="s">
        <v>40</v>
      </c>
      <c r="E110" s="25">
        <v>8.6</v>
      </c>
      <c r="F110" s="24">
        <f>IF(ISBLANK(E110),"", PRODUCT(C110,E110))</f>
        <v>12040</v>
      </c>
      <c r="G110" s="26" t="s">
        <v>305</v>
      </c>
      <c r="H110" s="24"/>
    </row>
    <row r="111" spans="1:8" s="15" customFormat="1" ht="31.5" x14ac:dyDescent="0.25">
      <c r="A111" s="24" t="s">
        <v>146</v>
      </c>
      <c r="B111" s="28" t="s">
        <v>147</v>
      </c>
      <c r="C111" s="24"/>
      <c r="D111" s="24"/>
      <c r="E111" s="24"/>
      <c r="F111" s="24"/>
      <c r="G111" s="24"/>
      <c r="H111" s="34" t="s">
        <v>147</v>
      </c>
    </row>
    <row r="112" spans="1:8" s="15" customFormat="1" ht="31.5" x14ac:dyDescent="0.25">
      <c r="A112" s="24" t="s">
        <v>148</v>
      </c>
      <c r="B112" s="28" t="s">
        <v>137</v>
      </c>
      <c r="C112" s="24"/>
      <c r="D112" s="24"/>
      <c r="E112" s="24"/>
      <c r="F112" s="24"/>
      <c r="G112" s="24"/>
      <c r="H112" s="34" t="s">
        <v>302</v>
      </c>
    </row>
    <row r="113" spans="1:8" s="15" customFormat="1" ht="63" x14ac:dyDescent="0.25">
      <c r="A113" s="24" t="s">
        <v>149</v>
      </c>
      <c r="B113" s="28" t="s">
        <v>139</v>
      </c>
      <c r="C113" s="24"/>
      <c r="D113" s="24"/>
      <c r="E113" s="24"/>
      <c r="F113" s="24"/>
      <c r="G113" s="24"/>
      <c r="H113" s="34" t="s">
        <v>339</v>
      </c>
    </row>
    <row r="114" spans="1:8" s="15" customFormat="1" ht="15.75" x14ac:dyDescent="0.25">
      <c r="A114" s="24" t="s">
        <v>150</v>
      </c>
      <c r="B114" s="28" t="s">
        <v>143</v>
      </c>
      <c r="C114" s="24"/>
      <c r="D114" s="24"/>
      <c r="E114" s="24"/>
      <c r="F114" s="24"/>
      <c r="G114" s="24"/>
      <c r="H114" s="34" t="s">
        <v>307</v>
      </c>
    </row>
    <row r="115" spans="1:8" s="15" customFormat="1" ht="15.75" x14ac:dyDescent="0.25">
      <c r="A115" s="24" t="s">
        <v>151</v>
      </c>
      <c r="B115" s="28" t="s">
        <v>152</v>
      </c>
      <c r="C115" s="24"/>
      <c r="D115" s="24"/>
      <c r="E115" s="24"/>
      <c r="F115" s="24"/>
      <c r="G115" s="24"/>
      <c r="H115" s="34" t="s">
        <v>340</v>
      </c>
    </row>
    <row r="116" spans="1:8" s="15" customFormat="1" ht="15.75" x14ac:dyDescent="0.25">
      <c r="A116" s="24" t="s">
        <v>153</v>
      </c>
      <c r="B116" s="28" t="s">
        <v>154</v>
      </c>
      <c r="C116" s="24">
        <v>255</v>
      </c>
      <c r="D116" s="24" t="s">
        <v>40</v>
      </c>
      <c r="E116" s="25">
        <v>17</v>
      </c>
      <c r="F116" s="24">
        <f>IF(ISBLANK(E116),"", PRODUCT(C116,E116))</f>
        <v>4335</v>
      </c>
      <c r="G116" s="26" t="s">
        <v>306</v>
      </c>
      <c r="H116" s="24"/>
    </row>
    <row r="117" spans="1:8" s="15" customFormat="1" ht="15.75" x14ac:dyDescent="0.25">
      <c r="A117" s="24" t="s">
        <v>155</v>
      </c>
      <c r="B117" s="28" t="s">
        <v>156</v>
      </c>
      <c r="C117" s="24"/>
      <c r="D117" s="24"/>
      <c r="E117" s="24"/>
      <c r="F117" s="24"/>
      <c r="G117" s="24"/>
      <c r="H117" s="34" t="s">
        <v>156</v>
      </c>
    </row>
    <row r="118" spans="1:8" s="15" customFormat="1" ht="31.5" x14ac:dyDescent="0.25">
      <c r="A118" s="24" t="s">
        <v>157</v>
      </c>
      <c r="B118" s="28" t="s">
        <v>137</v>
      </c>
      <c r="C118" s="24"/>
      <c r="D118" s="24"/>
      <c r="E118" s="24"/>
      <c r="F118" s="24"/>
      <c r="G118" s="24"/>
      <c r="H118" s="34" t="s">
        <v>302</v>
      </c>
    </row>
    <row r="119" spans="1:8" s="15" customFormat="1" ht="63" x14ac:dyDescent="0.25">
      <c r="A119" s="24" t="s">
        <v>158</v>
      </c>
      <c r="B119" s="28" t="s">
        <v>139</v>
      </c>
      <c r="C119" s="24"/>
      <c r="D119" s="24"/>
      <c r="E119" s="24"/>
      <c r="F119" s="24"/>
      <c r="G119" s="24"/>
      <c r="H119" s="34" t="s">
        <v>338</v>
      </c>
    </row>
    <row r="120" spans="1:8" s="15" customFormat="1" ht="15.75" x14ac:dyDescent="0.25">
      <c r="A120" s="24" t="s">
        <v>159</v>
      </c>
      <c r="B120" s="28" t="s">
        <v>143</v>
      </c>
      <c r="C120" s="24"/>
      <c r="D120" s="24"/>
      <c r="E120" s="24"/>
      <c r="F120" s="24"/>
      <c r="G120" s="24"/>
      <c r="H120" s="34" t="s">
        <v>304</v>
      </c>
    </row>
    <row r="121" spans="1:8" s="15" customFormat="1" ht="15.75" x14ac:dyDescent="0.25">
      <c r="A121" s="24" t="s">
        <v>160</v>
      </c>
      <c r="B121" s="28" t="s">
        <v>141</v>
      </c>
      <c r="C121" s="24"/>
      <c r="D121" s="24"/>
      <c r="E121" s="24"/>
      <c r="F121" s="24"/>
      <c r="G121" s="24"/>
      <c r="H121" s="34" t="s">
        <v>303</v>
      </c>
    </row>
    <row r="122" spans="1:8" s="15" customFormat="1" ht="15.75" x14ac:dyDescent="0.25">
      <c r="B122" s="29"/>
      <c r="E122" s="23" t="s">
        <v>124</v>
      </c>
      <c r="F122" s="23">
        <f>IF((COUNT(C104:C121)&lt;&gt;COUNT(F104:F121)),"", ROUND(SUM(F104:F121),2))</f>
        <v>30995</v>
      </c>
      <c r="G122" s="19" t="str">
        <f>IF((COUNT(C104:C121)&lt;&gt;COUNT(F104:F121)),"Neužpildytos visų objektų kainos", "")</f>
        <v/>
      </c>
    </row>
    <row r="123" spans="1:8" s="15" customFormat="1" ht="15.75" x14ac:dyDescent="0.25">
      <c r="B123" s="29"/>
      <c r="C123" s="23" t="s">
        <v>125</v>
      </c>
      <c r="D123" s="26">
        <v>21</v>
      </c>
      <c r="E123" s="23" t="s">
        <v>126</v>
      </c>
      <c r="F123" s="23">
        <f>IF(OR(F122="",D123=""),"", ROUND(PRODUCT(D123,F122)/100,2))</f>
        <v>6508.95</v>
      </c>
      <c r="G123" s="19" t="str">
        <f>IF(D123="", "Nurodykite taikomą PVM dydį", "")</f>
        <v/>
      </c>
    </row>
    <row r="124" spans="1:8" s="15" customFormat="1" ht="15.75" x14ac:dyDescent="0.25">
      <c r="B124" s="29"/>
      <c r="E124" s="23" t="s">
        <v>127</v>
      </c>
      <c r="F124" s="23">
        <f>IF(ISBLANK(F123), "", ROUND(SUM(F122:F123),2))</f>
        <v>37503.949999999997</v>
      </c>
    </row>
    <row r="125" spans="1:8" s="15" customFormat="1" ht="15.75" x14ac:dyDescent="0.25">
      <c r="B125" s="29"/>
    </row>
    <row r="126" spans="1:8" s="15" customFormat="1" ht="15.75" x14ac:dyDescent="0.25">
      <c r="B126" s="29"/>
    </row>
    <row r="127" spans="1:8" s="15" customFormat="1" ht="15.75" x14ac:dyDescent="0.25">
      <c r="B127" s="29"/>
    </row>
    <row r="128" spans="1:8" s="15" customFormat="1" ht="15.75" x14ac:dyDescent="0.25">
      <c r="B128" s="29"/>
    </row>
    <row r="129" spans="1:8" s="15" customFormat="1" ht="15.75" x14ac:dyDescent="0.25">
      <c r="A129" s="13" t="s">
        <v>162</v>
      </c>
      <c r="B129" s="30" t="s">
        <v>163</v>
      </c>
    </row>
    <row r="130" spans="1:8" s="15" customFormat="1" ht="15.75" x14ac:dyDescent="0.25">
      <c r="B130" s="29"/>
    </row>
    <row r="131" spans="1:8" s="15" customFormat="1" ht="15.75" x14ac:dyDescent="0.25">
      <c r="A131" s="13" t="s">
        <v>27</v>
      </c>
      <c r="B131" s="29"/>
    </row>
    <row r="132" spans="1:8" s="29" customFormat="1" ht="31.5" x14ac:dyDescent="0.25">
      <c r="A132" s="27" t="s">
        <v>28</v>
      </c>
      <c r="B132" s="27" t="s">
        <v>29</v>
      </c>
      <c r="C132" s="27" t="s">
        <v>30</v>
      </c>
      <c r="D132" s="27" t="s">
        <v>31</v>
      </c>
      <c r="E132" s="27" t="s">
        <v>32</v>
      </c>
      <c r="F132" s="27" t="s">
        <v>33</v>
      </c>
      <c r="G132" s="27" t="s">
        <v>34</v>
      </c>
      <c r="H132" s="27" t="s">
        <v>35</v>
      </c>
    </row>
    <row r="133" spans="1:8" s="15" customFormat="1" ht="15.75" x14ac:dyDescent="0.25">
      <c r="A133" s="23" t="s">
        <v>164</v>
      </c>
      <c r="B133" s="27" t="s">
        <v>165</v>
      </c>
      <c r="C133" s="24"/>
      <c r="D133" s="24"/>
      <c r="E133" s="24"/>
      <c r="F133" s="24"/>
      <c r="G133" s="24"/>
      <c r="H133" s="24"/>
    </row>
    <row r="134" spans="1:8" s="15" customFormat="1" ht="15.75" x14ac:dyDescent="0.25">
      <c r="A134" s="24" t="s">
        <v>166</v>
      </c>
      <c r="B134" s="28" t="s">
        <v>167</v>
      </c>
      <c r="C134" s="24">
        <v>286</v>
      </c>
      <c r="D134" s="24" t="s">
        <v>40</v>
      </c>
      <c r="E134" s="25">
        <v>10.86</v>
      </c>
      <c r="F134" s="24">
        <f>IF(ISBLANK(E134),"", PRODUCT(C134,E134))</f>
        <v>3105.96</v>
      </c>
      <c r="G134" s="26" t="s">
        <v>330</v>
      </c>
      <c r="H134" s="24"/>
    </row>
    <row r="135" spans="1:8" s="15" customFormat="1" ht="15.75" x14ac:dyDescent="0.25">
      <c r="A135" s="24" t="s">
        <v>168</v>
      </c>
      <c r="B135" s="28" t="s">
        <v>169</v>
      </c>
      <c r="C135" s="24"/>
      <c r="D135" s="24"/>
      <c r="E135" s="24"/>
      <c r="F135" s="24"/>
      <c r="G135" s="24"/>
      <c r="H135" s="34" t="s">
        <v>332</v>
      </c>
    </row>
    <row r="136" spans="1:8" s="15" customFormat="1" ht="15.75" x14ac:dyDescent="0.25">
      <c r="A136" s="24" t="s">
        <v>170</v>
      </c>
      <c r="B136" s="28" t="s">
        <v>44</v>
      </c>
      <c r="C136" s="24"/>
      <c r="D136" s="24"/>
      <c r="E136" s="24"/>
      <c r="F136" s="24"/>
      <c r="G136" s="24"/>
      <c r="H136" s="34" t="s">
        <v>44</v>
      </c>
    </row>
    <row r="137" spans="1:8" s="15" customFormat="1" ht="15.75" x14ac:dyDescent="0.25">
      <c r="A137" s="24" t="s">
        <v>171</v>
      </c>
      <c r="B137" s="28" t="s">
        <v>172</v>
      </c>
      <c r="C137" s="24"/>
      <c r="D137" s="24"/>
      <c r="E137" s="24"/>
      <c r="F137" s="24"/>
      <c r="G137" s="24"/>
      <c r="H137" s="34" t="s">
        <v>331</v>
      </c>
    </row>
    <row r="138" spans="1:8" s="15" customFormat="1" ht="47.25" x14ac:dyDescent="0.25">
      <c r="A138" s="24" t="s">
        <v>173</v>
      </c>
      <c r="B138" s="28" t="s">
        <v>174</v>
      </c>
      <c r="C138" s="24"/>
      <c r="D138" s="24"/>
      <c r="E138" s="24"/>
      <c r="F138" s="24"/>
      <c r="G138" s="24"/>
      <c r="H138" s="34" t="s">
        <v>333</v>
      </c>
    </row>
    <row r="139" spans="1:8" s="15" customFormat="1" ht="15.75" x14ac:dyDescent="0.25">
      <c r="A139" s="24" t="s">
        <v>175</v>
      </c>
      <c r="B139" s="28" t="s">
        <v>50</v>
      </c>
      <c r="C139" s="24"/>
      <c r="D139" s="24"/>
      <c r="E139" s="24"/>
      <c r="F139" s="24"/>
      <c r="G139" s="24"/>
      <c r="H139" s="34" t="s">
        <v>284</v>
      </c>
    </row>
    <row r="140" spans="1:8" s="15" customFormat="1" ht="15.75" x14ac:dyDescent="0.25">
      <c r="B140" s="29"/>
      <c r="E140" s="23" t="s">
        <v>124</v>
      </c>
      <c r="F140" s="23">
        <f>IF((COUNT(C134:C139)&lt;&gt;COUNT(F134:F139)),"", ROUND(SUM(F134:F139),2))</f>
        <v>3105.96</v>
      </c>
      <c r="G140" s="19" t="str">
        <f>IF((COUNT(C134:C139)&lt;&gt;COUNT(F134:F139)),"Neužpildytos visų objektų kainos", "")</f>
        <v/>
      </c>
    </row>
    <row r="141" spans="1:8" s="15" customFormat="1" ht="15.75" x14ac:dyDescent="0.25">
      <c r="B141" s="29"/>
      <c r="C141" s="23" t="s">
        <v>125</v>
      </c>
      <c r="D141" s="26">
        <v>21</v>
      </c>
      <c r="E141" s="23" t="s">
        <v>126</v>
      </c>
      <c r="F141" s="23">
        <f>IF(OR(F140="",D141=""),"", ROUND(PRODUCT(D141,F140)/100,2))</f>
        <v>652.25</v>
      </c>
      <c r="G141" s="19" t="str">
        <f>IF(D141="", "Nurodykite taikomą PVM dydį", "")</f>
        <v/>
      </c>
    </row>
    <row r="142" spans="1:8" s="15" customFormat="1" ht="15.75" x14ac:dyDescent="0.25">
      <c r="B142" s="29"/>
      <c r="E142" s="23" t="s">
        <v>127</v>
      </c>
      <c r="F142" s="23">
        <f>IF(ISBLANK(F141), "", ROUND(SUM(F140:F141),2))</f>
        <v>3758.21</v>
      </c>
    </row>
    <row r="143" spans="1:8" s="15" customFormat="1" ht="15.75" x14ac:dyDescent="0.25">
      <c r="B143" s="29"/>
    </row>
    <row r="144" spans="1:8" s="15" customFormat="1" ht="15.75" x14ac:dyDescent="0.25">
      <c r="B144" s="29"/>
    </row>
    <row r="145" spans="1:8" s="15" customFormat="1" ht="15.75" x14ac:dyDescent="0.25">
      <c r="A145" s="13" t="s">
        <v>177</v>
      </c>
      <c r="B145" s="30" t="s">
        <v>178</v>
      </c>
    </row>
    <row r="146" spans="1:8" s="15" customFormat="1" ht="15.75" x14ac:dyDescent="0.25">
      <c r="B146" s="29"/>
    </row>
    <row r="147" spans="1:8" s="15" customFormat="1" ht="15.75" x14ac:dyDescent="0.25">
      <c r="A147" s="13" t="s">
        <v>27</v>
      </c>
      <c r="B147" s="29"/>
    </row>
    <row r="148" spans="1:8" s="29" customFormat="1" ht="31.5" x14ac:dyDescent="0.25">
      <c r="A148" s="27" t="s">
        <v>28</v>
      </c>
      <c r="B148" s="27" t="s">
        <v>29</v>
      </c>
      <c r="C148" s="27" t="s">
        <v>30</v>
      </c>
      <c r="D148" s="27" t="s">
        <v>31</v>
      </c>
      <c r="E148" s="27" t="s">
        <v>32</v>
      </c>
      <c r="F148" s="27" t="s">
        <v>33</v>
      </c>
      <c r="G148" s="27" t="s">
        <v>34</v>
      </c>
      <c r="H148" s="27" t="s">
        <v>35</v>
      </c>
    </row>
    <row r="149" spans="1:8" s="15" customFormat="1" ht="15.75" x14ac:dyDescent="0.25">
      <c r="A149" s="23" t="s">
        <v>179</v>
      </c>
      <c r="B149" s="27" t="s">
        <v>180</v>
      </c>
      <c r="C149" s="24"/>
      <c r="D149" s="24"/>
      <c r="E149" s="24"/>
      <c r="F149" s="24"/>
      <c r="G149" s="24"/>
      <c r="H149" s="24"/>
    </row>
    <row r="150" spans="1:8" s="15" customFormat="1" ht="15.75" x14ac:dyDescent="0.25">
      <c r="A150" s="24" t="s">
        <v>181</v>
      </c>
      <c r="B150" s="28" t="s">
        <v>182</v>
      </c>
      <c r="C150" s="24">
        <v>800</v>
      </c>
      <c r="D150" s="24" t="s">
        <v>40</v>
      </c>
      <c r="E150" s="25">
        <v>7.6</v>
      </c>
      <c r="F150" s="24">
        <f>IF(ISBLANK(E150),"", PRODUCT(C150,E150))</f>
        <v>6080</v>
      </c>
      <c r="G150" s="26" t="s">
        <v>308</v>
      </c>
      <c r="H150" s="24"/>
    </row>
    <row r="151" spans="1:8" s="15" customFormat="1" ht="31.5" x14ac:dyDescent="0.25">
      <c r="A151" s="24" t="s">
        <v>183</v>
      </c>
      <c r="B151" s="28" t="s">
        <v>184</v>
      </c>
      <c r="C151" s="24"/>
      <c r="D151" s="24"/>
      <c r="E151" s="24"/>
      <c r="F151" s="24"/>
      <c r="G151" s="24"/>
      <c r="H151" s="34" t="s">
        <v>335</v>
      </c>
    </row>
    <row r="152" spans="1:8" s="15" customFormat="1" ht="15.75" x14ac:dyDescent="0.25">
      <c r="A152" s="24" t="s">
        <v>185</v>
      </c>
      <c r="B152" s="28" t="s">
        <v>186</v>
      </c>
      <c r="C152" s="24"/>
      <c r="D152" s="24"/>
      <c r="E152" s="24"/>
      <c r="F152" s="24"/>
      <c r="G152" s="24"/>
      <c r="H152" s="34" t="s">
        <v>186</v>
      </c>
    </row>
    <row r="153" spans="1:8" s="15" customFormat="1" ht="15.75" x14ac:dyDescent="0.25">
      <c r="A153" s="24" t="s">
        <v>187</v>
      </c>
      <c r="B153" s="28" t="s">
        <v>188</v>
      </c>
      <c r="C153" s="24"/>
      <c r="D153" s="24"/>
      <c r="E153" s="24"/>
      <c r="F153" s="24"/>
      <c r="G153" s="24"/>
      <c r="H153" s="34" t="s">
        <v>334</v>
      </c>
    </row>
    <row r="154" spans="1:8" s="15" customFormat="1" ht="31.5" x14ac:dyDescent="0.25">
      <c r="A154" s="24" t="s">
        <v>189</v>
      </c>
      <c r="B154" s="28" t="s">
        <v>190</v>
      </c>
      <c r="C154" s="24"/>
      <c r="D154" s="24"/>
      <c r="E154" s="24"/>
      <c r="F154" s="24"/>
      <c r="G154" s="24"/>
      <c r="H154" s="34" t="s">
        <v>315</v>
      </c>
    </row>
    <row r="155" spans="1:8" s="15" customFormat="1" ht="15.75" x14ac:dyDescent="0.25">
      <c r="A155" s="24" t="s">
        <v>191</v>
      </c>
      <c r="B155" s="28" t="s">
        <v>50</v>
      </c>
      <c r="C155" s="24"/>
      <c r="D155" s="24"/>
      <c r="E155" s="24"/>
      <c r="F155" s="24"/>
      <c r="G155" s="24"/>
      <c r="H155" s="34" t="s">
        <v>284</v>
      </c>
    </row>
    <row r="156" spans="1:8" s="15" customFormat="1" ht="15.75" x14ac:dyDescent="0.25">
      <c r="A156" s="24" t="s">
        <v>192</v>
      </c>
      <c r="B156" s="28" t="s">
        <v>193</v>
      </c>
      <c r="C156" s="24">
        <v>120</v>
      </c>
      <c r="D156" s="24" t="s">
        <v>40</v>
      </c>
      <c r="E156" s="25">
        <v>9.3000000000000007</v>
      </c>
      <c r="F156" s="24">
        <f>IF(ISBLANK(E156),"", PRODUCT(C156,E156))</f>
        <v>1116</v>
      </c>
      <c r="G156" s="26" t="s">
        <v>311</v>
      </c>
      <c r="H156" s="24"/>
    </row>
    <row r="157" spans="1:8" s="15" customFormat="1" ht="47.25" x14ac:dyDescent="0.25">
      <c r="A157" s="24" t="s">
        <v>194</v>
      </c>
      <c r="B157" s="28" t="s">
        <v>195</v>
      </c>
      <c r="C157" s="24"/>
      <c r="D157" s="24"/>
      <c r="E157" s="24"/>
      <c r="F157" s="24"/>
      <c r="G157" s="24"/>
      <c r="H157" s="34" t="s">
        <v>312</v>
      </c>
    </row>
    <row r="158" spans="1:8" s="15" customFormat="1" ht="15.75" x14ac:dyDescent="0.25">
      <c r="A158" s="24" t="s">
        <v>196</v>
      </c>
      <c r="B158" s="28" t="s">
        <v>186</v>
      </c>
      <c r="C158" s="24"/>
      <c r="D158" s="24"/>
      <c r="E158" s="24"/>
      <c r="F158" s="24"/>
      <c r="G158" s="24"/>
      <c r="H158" s="34" t="s">
        <v>186</v>
      </c>
    </row>
    <row r="159" spans="1:8" s="15" customFormat="1" ht="15.75" x14ac:dyDescent="0.25">
      <c r="A159" s="24" t="s">
        <v>197</v>
      </c>
      <c r="B159" s="28" t="s">
        <v>188</v>
      </c>
      <c r="C159" s="24"/>
      <c r="D159" s="24"/>
      <c r="E159" s="24"/>
      <c r="F159" s="24"/>
      <c r="G159" s="24"/>
      <c r="H159" s="34" t="s">
        <v>334</v>
      </c>
    </row>
    <row r="160" spans="1:8" s="15" customFormat="1" ht="31.5" x14ac:dyDescent="0.25">
      <c r="A160" s="24" t="s">
        <v>198</v>
      </c>
      <c r="B160" s="28" t="s">
        <v>190</v>
      </c>
      <c r="C160" s="24"/>
      <c r="D160" s="24"/>
      <c r="E160" s="24"/>
      <c r="F160" s="24"/>
      <c r="G160" s="24"/>
      <c r="H160" s="34" t="s">
        <v>310</v>
      </c>
    </row>
    <row r="161" spans="1:8" s="15" customFormat="1" ht="15.75" x14ac:dyDescent="0.25">
      <c r="A161" s="24" t="s">
        <v>199</v>
      </c>
      <c r="B161" s="28" t="s">
        <v>50</v>
      </c>
      <c r="C161" s="24"/>
      <c r="D161" s="24"/>
      <c r="E161" s="24"/>
      <c r="F161" s="24"/>
      <c r="G161" s="24"/>
      <c r="H161" s="34" t="s">
        <v>273</v>
      </c>
    </row>
    <row r="162" spans="1:8" s="15" customFormat="1" ht="47.25" x14ac:dyDescent="0.25">
      <c r="A162" s="24" t="s">
        <v>200</v>
      </c>
      <c r="B162" s="28" t="s">
        <v>201</v>
      </c>
      <c r="C162" s="24"/>
      <c r="D162" s="24"/>
      <c r="E162" s="24"/>
      <c r="F162" s="24"/>
      <c r="G162" s="24"/>
      <c r="H162" s="34" t="s">
        <v>313</v>
      </c>
    </row>
    <row r="163" spans="1:8" s="15" customFormat="1" ht="15.75" x14ac:dyDescent="0.25">
      <c r="A163" s="24" t="s">
        <v>202</v>
      </c>
      <c r="B163" s="28" t="s">
        <v>203</v>
      </c>
      <c r="C163" s="24">
        <v>220</v>
      </c>
      <c r="D163" s="24" t="s">
        <v>40</v>
      </c>
      <c r="E163" s="25">
        <v>9.3000000000000007</v>
      </c>
      <c r="F163" s="24">
        <f>IF(ISBLANK(E163),"", PRODUCT(C163,E163))</f>
        <v>2046.0000000000002</v>
      </c>
      <c r="G163" s="26" t="s">
        <v>314</v>
      </c>
      <c r="H163" s="24"/>
    </row>
    <row r="164" spans="1:8" s="15" customFormat="1" ht="31.5" x14ac:dyDescent="0.25">
      <c r="A164" s="24" t="s">
        <v>204</v>
      </c>
      <c r="B164" s="28" t="s">
        <v>205</v>
      </c>
      <c r="C164" s="24"/>
      <c r="D164" s="24"/>
      <c r="E164" s="24"/>
      <c r="F164" s="24"/>
      <c r="G164" s="24"/>
      <c r="H164" s="34" t="s">
        <v>344</v>
      </c>
    </row>
    <row r="165" spans="1:8" s="15" customFormat="1" ht="15.75" x14ac:dyDescent="0.25">
      <c r="A165" s="24" t="s">
        <v>206</v>
      </c>
      <c r="B165" s="28" t="s">
        <v>186</v>
      </c>
      <c r="C165" s="24"/>
      <c r="D165" s="24"/>
      <c r="E165" s="24"/>
      <c r="F165" s="24"/>
      <c r="G165" s="24"/>
      <c r="H165" s="34" t="s">
        <v>186</v>
      </c>
    </row>
    <row r="166" spans="1:8" s="15" customFormat="1" ht="15.75" x14ac:dyDescent="0.25">
      <c r="A166" s="24" t="s">
        <v>207</v>
      </c>
      <c r="B166" s="28" t="s">
        <v>188</v>
      </c>
      <c r="C166" s="24"/>
      <c r="D166" s="24"/>
      <c r="E166" s="24"/>
      <c r="F166" s="24"/>
      <c r="G166" s="24"/>
      <c r="H166" s="34" t="s">
        <v>309</v>
      </c>
    </row>
    <row r="167" spans="1:8" s="15" customFormat="1" ht="31.5" x14ac:dyDescent="0.25">
      <c r="A167" s="24" t="s">
        <v>208</v>
      </c>
      <c r="B167" s="28" t="s">
        <v>190</v>
      </c>
      <c r="C167" s="24"/>
      <c r="D167" s="24"/>
      <c r="E167" s="24"/>
      <c r="F167" s="24"/>
      <c r="G167" s="24"/>
      <c r="H167" s="34" t="s">
        <v>315</v>
      </c>
    </row>
    <row r="168" spans="1:8" s="15" customFormat="1" ht="15.75" x14ac:dyDescent="0.25">
      <c r="A168" s="24" t="s">
        <v>209</v>
      </c>
      <c r="B168" s="28" t="s">
        <v>50</v>
      </c>
      <c r="C168" s="24"/>
      <c r="D168" s="24"/>
      <c r="E168" s="24"/>
      <c r="F168" s="24"/>
      <c r="G168" s="24"/>
      <c r="H168" s="34" t="s">
        <v>284</v>
      </c>
    </row>
    <row r="169" spans="1:8" s="15" customFormat="1" ht="15.75" x14ac:dyDescent="0.25">
      <c r="A169" s="24" t="s">
        <v>210</v>
      </c>
      <c r="B169" s="28" t="s">
        <v>211</v>
      </c>
      <c r="C169" s="24">
        <v>1000</v>
      </c>
      <c r="D169" s="24" t="s">
        <v>40</v>
      </c>
      <c r="E169" s="25">
        <v>7.6</v>
      </c>
      <c r="F169" s="24">
        <f>IF(ISBLANK(E169),"", PRODUCT(C169,E169))</f>
        <v>7600</v>
      </c>
      <c r="G169" s="26" t="s">
        <v>316</v>
      </c>
      <c r="H169" s="24"/>
    </row>
    <row r="170" spans="1:8" s="15" customFormat="1" ht="31.5" x14ac:dyDescent="0.25">
      <c r="A170" s="24" t="s">
        <v>212</v>
      </c>
      <c r="B170" s="28" t="s">
        <v>213</v>
      </c>
      <c r="C170" s="24"/>
      <c r="D170" s="24"/>
      <c r="E170" s="24"/>
      <c r="F170" s="24"/>
      <c r="G170" s="24"/>
      <c r="H170" s="34" t="s">
        <v>317</v>
      </c>
    </row>
    <row r="171" spans="1:8" s="15" customFormat="1" ht="15.75" x14ac:dyDescent="0.25">
      <c r="A171" s="24" t="s">
        <v>214</v>
      </c>
      <c r="B171" s="28" t="s">
        <v>186</v>
      </c>
      <c r="C171" s="24"/>
      <c r="D171" s="24"/>
      <c r="E171" s="24"/>
      <c r="F171" s="24"/>
      <c r="G171" s="24"/>
      <c r="H171" s="34" t="s">
        <v>186</v>
      </c>
    </row>
    <row r="172" spans="1:8" s="15" customFormat="1" ht="15.75" x14ac:dyDescent="0.25">
      <c r="A172" s="24" t="s">
        <v>215</v>
      </c>
      <c r="B172" s="28" t="s">
        <v>188</v>
      </c>
      <c r="C172" s="24"/>
      <c r="D172" s="24"/>
      <c r="E172" s="24"/>
      <c r="F172" s="24"/>
      <c r="G172" s="24"/>
      <c r="H172" s="34" t="s">
        <v>334</v>
      </c>
    </row>
    <row r="173" spans="1:8" s="15" customFormat="1" ht="31.5" x14ac:dyDescent="0.25">
      <c r="A173" s="24" t="s">
        <v>216</v>
      </c>
      <c r="B173" s="28" t="s">
        <v>190</v>
      </c>
      <c r="C173" s="24"/>
      <c r="D173" s="24"/>
      <c r="E173" s="24"/>
      <c r="F173" s="24"/>
      <c r="G173" s="24"/>
      <c r="H173" s="34" t="s">
        <v>310</v>
      </c>
    </row>
    <row r="174" spans="1:8" s="15" customFormat="1" ht="15.75" x14ac:dyDescent="0.25">
      <c r="A174" s="24" t="s">
        <v>217</v>
      </c>
      <c r="B174" s="28" t="s">
        <v>50</v>
      </c>
      <c r="C174" s="24"/>
      <c r="D174" s="24"/>
      <c r="E174" s="24"/>
      <c r="F174" s="24"/>
      <c r="G174" s="24"/>
      <c r="H174" s="34" t="s">
        <v>273</v>
      </c>
    </row>
    <row r="175" spans="1:8" s="15" customFormat="1" ht="15.75" x14ac:dyDescent="0.25">
      <c r="B175" s="29"/>
      <c r="E175" s="23" t="s">
        <v>124</v>
      </c>
      <c r="F175" s="23">
        <f>IF((COUNT(C150:C174)&lt;&gt;COUNT(F150:F174)),"", ROUND(SUM(F150:F174),2))</f>
        <v>16842</v>
      </c>
      <c r="G175" s="19" t="str">
        <f>IF((COUNT(C150:C174)&lt;&gt;COUNT(F150:F174)),"Neužpildytos visų objektų kainos", "")</f>
        <v/>
      </c>
    </row>
    <row r="176" spans="1:8" s="15" customFormat="1" ht="15.75" x14ac:dyDescent="0.25">
      <c r="B176" s="29"/>
      <c r="C176" s="23" t="s">
        <v>125</v>
      </c>
      <c r="D176" s="26">
        <v>21</v>
      </c>
      <c r="E176" s="23" t="s">
        <v>126</v>
      </c>
      <c r="F176" s="23">
        <f>IF(OR(F175="",D176=""),"", ROUND(PRODUCT(D176,F175)/100,2))</f>
        <v>3536.82</v>
      </c>
      <c r="G176" s="19" t="str">
        <f>IF(D176="", "Nurodykite taikomą PVM dydį", "")</f>
        <v/>
      </c>
    </row>
    <row r="177" spans="1:8" s="15" customFormat="1" ht="15.75" x14ac:dyDescent="0.25">
      <c r="B177" s="29"/>
      <c r="E177" s="23" t="s">
        <v>127</v>
      </c>
      <c r="F177" s="23">
        <f>IF(ISBLANK(F176), "", ROUND(SUM(F175:F176),2))</f>
        <v>20378.82</v>
      </c>
    </row>
    <row r="178" spans="1:8" s="15" customFormat="1" ht="15.75" x14ac:dyDescent="0.25">
      <c r="B178" s="29"/>
    </row>
    <row r="179" spans="1:8" s="15" customFormat="1" ht="15.75" x14ac:dyDescent="0.25">
      <c r="B179" s="29"/>
    </row>
    <row r="180" spans="1:8" s="15" customFormat="1" ht="15.75" x14ac:dyDescent="0.25">
      <c r="B180" s="29"/>
    </row>
    <row r="181" spans="1:8" s="15" customFormat="1" ht="15.75" x14ac:dyDescent="0.25">
      <c r="A181" s="13" t="s">
        <v>218</v>
      </c>
      <c r="B181" s="30" t="s">
        <v>219</v>
      </c>
    </row>
    <row r="182" spans="1:8" s="15" customFormat="1" ht="15.75" x14ac:dyDescent="0.25">
      <c r="B182" s="29"/>
    </row>
    <row r="183" spans="1:8" s="15" customFormat="1" ht="15.75" x14ac:dyDescent="0.25">
      <c r="A183" s="13" t="s">
        <v>27</v>
      </c>
      <c r="B183" s="29"/>
    </row>
    <row r="184" spans="1:8" s="29" customFormat="1" ht="31.5" x14ac:dyDescent="0.25">
      <c r="A184" s="27" t="s">
        <v>28</v>
      </c>
      <c r="B184" s="27" t="s">
        <v>29</v>
      </c>
      <c r="C184" s="27" t="s">
        <v>30</v>
      </c>
      <c r="D184" s="27" t="s">
        <v>31</v>
      </c>
      <c r="E184" s="27" t="s">
        <v>32</v>
      </c>
      <c r="F184" s="27" t="s">
        <v>33</v>
      </c>
      <c r="G184" s="27" t="s">
        <v>34</v>
      </c>
      <c r="H184" s="27" t="s">
        <v>35</v>
      </c>
    </row>
    <row r="185" spans="1:8" s="15" customFormat="1" ht="15.75" x14ac:dyDescent="0.25">
      <c r="A185" s="23" t="s">
        <v>220</v>
      </c>
      <c r="B185" s="27" t="s">
        <v>221</v>
      </c>
      <c r="C185" s="24"/>
      <c r="D185" s="24"/>
      <c r="E185" s="24"/>
      <c r="F185" s="24"/>
      <c r="G185" s="24"/>
      <c r="H185" s="24"/>
    </row>
    <row r="186" spans="1:8" s="15" customFormat="1" ht="15.75" x14ac:dyDescent="0.25">
      <c r="A186" s="24" t="s">
        <v>222</v>
      </c>
      <c r="B186" s="28" t="s">
        <v>223</v>
      </c>
      <c r="C186" s="24">
        <v>120</v>
      </c>
      <c r="D186" s="24" t="s">
        <v>40</v>
      </c>
      <c r="E186" s="25">
        <v>28</v>
      </c>
      <c r="F186" s="24">
        <f>IF(ISBLANK(E186),"", PRODUCT(C186,E186))</f>
        <v>3360</v>
      </c>
      <c r="G186" s="26" t="s">
        <v>318</v>
      </c>
      <c r="H186" s="24"/>
    </row>
    <row r="187" spans="1:8" s="15" customFormat="1" ht="31.5" x14ac:dyDescent="0.25">
      <c r="A187" s="24" t="s">
        <v>224</v>
      </c>
      <c r="B187" s="28" t="s">
        <v>225</v>
      </c>
      <c r="C187" s="24"/>
      <c r="D187" s="24"/>
      <c r="E187" s="24"/>
      <c r="F187" s="24"/>
      <c r="G187" s="24"/>
      <c r="H187" s="34" t="s">
        <v>225</v>
      </c>
    </row>
    <row r="188" spans="1:8" s="15" customFormat="1" ht="15.75" x14ac:dyDescent="0.25">
      <c r="A188" s="24" t="s">
        <v>226</v>
      </c>
      <c r="B188" s="28" t="s">
        <v>227</v>
      </c>
      <c r="C188" s="24"/>
      <c r="D188" s="24"/>
      <c r="E188" s="24"/>
      <c r="F188" s="24"/>
      <c r="G188" s="24"/>
      <c r="H188" s="34" t="s">
        <v>336</v>
      </c>
    </row>
    <row r="189" spans="1:8" s="15" customFormat="1" ht="31.5" x14ac:dyDescent="0.25">
      <c r="A189" s="24" t="s">
        <v>228</v>
      </c>
      <c r="B189" s="28" t="s">
        <v>137</v>
      </c>
      <c r="C189" s="24"/>
      <c r="D189" s="24"/>
      <c r="E189" s="24"/>
      <c r="F189" s="24"/>
      <c r="G189" s="24"/>
      <c r="H189" s="34" t="s">
        <v>319</v>
      </c>
    </row>
    <row r="190" spans="1:8" s="15" customFormat="1" ht="15.75" x14ac:dyDescent="0.25">
      <c r="A190" s="24" t="s">
        <v>229</v>
      </c>
      <c r="B190" s="28" t="s">
        <v>141</v>
      </c>
      <c r="C190" s="24"/>
      <c r="D190" s="24"/>
      <c r="E190" s="24"/>
      <c r="F190" s="24"/>
      <c r="G190" s="24"/>
      <c r="H190" s="34" t="s">
        <v>320</v>
      </c>
    </row>
    <row r="191" spans="1:8" s="15" customFormat="1" ht="15.75" x14ac:dyDescent="0.25">
      <c r="A191" s="24" t="s">
        <v>230</v>
      </c>
      <c r="B191" s="28" t="s">
        <v>231</v>
      </c>
      <c r="C191" s="24">
        <v>120</v>
      </c>
      <c r="D191" s="24" t="s">
        <v>40</v>
      </c>
      <c r="E191" s="25">
        <v>14.9</v>
      </c>
      <c r="F191" s="24">
        <f>IF(ISBLANK(E191),"", PRODUCT(C191,E191))</f>
        <v>1788</v>
      </c>
      <c r="G191" s="26" t="s">
        <v>321</v>
      </c>
      <c r="H191" s="24"/>
    </row>
    <row r="192" spans="1:8" s="15" customFormat="1" ht="31.5" x14ac:dyDescent="0.25">
      <c r="A192" s="24" t="s">
        <v>232</v>
      </c>
      <c r="B192" s="28" t="s">
        <v>233</v>
      </c>
      <c r="C192" s="24"/>
      <c r="D192" s="24"/>
      <c r="E192" s="24"/>
      <c r="F192" s="24"/>
      <c r="G192" s="24"/>
      <c r="H192" s="34" t="s">
        <v>233</v>
      </c>
    </row>
    <row r="193" spans="1:8" s="15" customFormat="1" ht="15.75" x14ac:dyDescent="0.25">
      <c r="A193" s="24" t="s">
        <v>234</v>
      </c>
      <c r="B193" s="28" t="s">
        <v>235</v>
      </c>
      <c r="C193" s="24"/>
      <c r="D193" s="24"/>
      <c r="E193" s="24"/>
      <c r="F193" s="24"/>
      <c r="G193" s="24"/>
      <c r="H193" s="34" t="s">
        <v>337</v>
      </c>
    </row>
    <row r="194" spans="1:8" s="15" customFormat="1" ht="31.5" x14ac:dyDescent="0.25">
      <c r="A194" s="24" t="s">
        <v>236</v>
      </c>
      <c r="B194" s="28" t="s">
        <v>237</v>
      </c>
      <c r="C194" s="24"/>
      <c r="D194" s="24"/>
      <c r="E194" s="24"/>
      <c r="F194" s="24"/>
      <c r="G194" s="24"/>
      <c r="H194" s="34" t="s">
        <v>322</v>
      </c>
    </row>
    <row r="195" spans="1:8" s="15" customFormat="1" ht="15.75" x14ac:dyDescent="0.25">
      <c r="A195" s="24" t="s">
        <v>238</v>
      </c>
      <c r="B195" s="28" t="s">
        <v>239</v>
      </c>
      <c r="C195" s="24"/>
      <c r="D195" s="24"/>
      <c r="E195" s="24"/>
      <c r="F195" s="24"/>
      <c r="G195" s="24"/>
      <c r="H195" s="34" t="s">
        <v>323</v>
      </c>
    </row>
    <row r="196" spans="1:8" s="15" customFormat="1" ht="15.75" x14ac:dyDescent="0.25">
      <c r="B196" s="29"/>
      <c r="E196" s="23" t="s">
        <v>124</v>
      </c>
      <c r="F196" s="23">
        <f>IF((COUNT(C186:C195)&lt;&gt;COUNT(F186:F195)),"", ROUND(SUM(F186:F195),2))</f>
        <v>5148</v>
      </c>
      <c r="G196" s="19" t="str">
        <f>IF((COUNT(C186:C195)&lt;&gt;COUNT(F186:F195)),"Neužpildytos visų objektų kainos", "")</f>
        <v/>
      </c>
    </row>
    <row r="197" spans="1:8" s="15" customFormat="1" ht="15.75" x14ac:dyDescent="0.25">
      <c r="B197" s="29"/>
      <c r="C197" s="23" t="s">
        <v>125</v>
      </c>
      <c r="D197" s="26">
        <v>21</v>
      </c>
      <c r="E197" s="23" t="s">
        <v>126</v>
      </c>
      <c r="F197" s="23">
        <f>IF(OR(F196="",D197=""),"", ROUND(PRODUCT(D197,F196)/100,2))</f>
        <v>1081.08</v>
      </c>
      <c r="G197" s="19" t="str">
        <f>IF(D197="", "Nurodykite taikomą PVM dydį", "")</f>
        <v/>
      </c>
    </row>
    <row r="198" spans="1:8" s="15" customFormat="1" ht="15.75" x14ac:dyDescent="0.25">
      <c r="B198" s="29"/>
      <c r="E198" s="23" t="s">
        <v>127</v>
      </c>
      <c r="F198" s="23">
        <f>IF(ISBLANK(F197), "", ROUND(SUM(F196:F197),2))</f>
        <v>6229.08</v>
      </c>
    </row>
    <row r="199" spans="1:8" x14ac:dyDescent="0.25">
      <c r="B199" s="7"/>
    </row>
    <row r="200" spans="1:8" x14ac:dyDescent="0.25">
      <c r="B200" s="7"/>
    </row>
    <row r="201" spans="1:8" x14ac:dyDescent="0.25">
      <c r="B201" s="7"/>
    </row>
    <row r="202" spans="1:8" x14ac:dyDescent="0.25">
      <c r="B202" s="7"/>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4" zoomScale="85" zoomScaleNormal="85" workbookViewId="0">
      <selection activeCell="A7" sqref="A7:B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1" t="s">
        <v>240</v>
      </c>
      <c r="B2" s="64"/>
      <c r="C2" s="64"/>
      <c r="D2" s="64"/>
      <c r="E2" s="64"/>
      <c r="F2" s="64"/>
      <c r="G2" s="64"/>
      <c r="H2" s="64"/>
      <c r="I2" s="64"/>
      <c r="J2" s="64"/>
      <c r="K2" s="64"/>
    </row>
    <row r="3" spans="1:11" x14ac:dyDescent="0.25">
      <c r="A3" s="64"/>
      <c r="B3" s="64"/>
      <c r="C3" s="64"/>
      <c r="D3" s="64"/>
      <c r="E3" s="64"/>
      <c r="F3" s="64"/>
      <c r="G3" s="64"/>
      <c r="H3" s="64"/>
      <c r="I3" s="64"/>
      <c r="J3" s="64"/>
      <c r="K3" s="64"/>
    </row>
    <row r="4" spans="1:11" ht="15.95" customHeight="1" thickBot="1" x14ac:dyDescent="0.3">
      <c r="A4" s="2"/>
      <c r="B4" s="2"/>
      <c r="C4" s="2"/>
      <c r="D4" s="2"/>
      <c r="E4" s="2"/>
      <c r="F4" s="2"/>
      <c r="G4" s="2"/>
      <c r="H4" s="2"/>
      <c r="I4" s="2"/>
      <c r="J4" s="2"/>
    </row>
    <row r="5" spans="1:11" ht="48" customHeight="1" x14ac:dyDescent="0.25">
      <c r="A5" s="62" t="s">
        <v>241</v>
      </c>
      <c r="B5" s="61"/>
      <c r="C5" s="59" t="s">
        <v>242</v>
      </c>
      <c r="D5" s="60"/>
      <c r="E5" s="61"/>
      <c r="F5" s="59" t="s">
        <v>243</v>
      </c>
      <c r="G5" s="60"/>
      <c r="H5" s="61"/>
      <c r="I5" s="59" t="s">
        <v>244</v>
      </c>
      <c r="J5" s="61"/>
      <c r="K5" s="4" t="s">
        <v>245</v>
      </c>
    </row>
    <row r="6" spans="1:11" ht="48.95" customHeight="1" x14ac:dyDescent="0.25">
      <c r="A6" s="55" t="s">
        <v>270</v>
      </c>
      <c r="B6" s="54"/>
      <c r="C6" s="52" t="s">
        <v>270</v>
      </c>
      <c r="D6" s="53"/>
      <c r="E6" s="54"/>
      <c r="F6" s="52" t="s">
        <v>270</v>
      </c>
      <c r="G6" s="53"/>
      <c r="H6" s="54"/>
      <c r="I6" s="52" t="s">
        <v>270</v>
      </c>
      <c r="J6" s="54"/>
      <c r="K6" s="8" t="s">
        <v>270</v>
      </c>
    </row>
    <row r="7" spans="1:11" ht="48.95" customHeight="1" x14ac:dyDescent="0.25">
      <c r="A7" s="55"/>
      <c r="B7" s="54"/>
      <c r="C7" s="52"/>
      <c r="D7" s="53"/>
      <c r="E7" s="54"/>
      <c r="F7" s="52"/>
      <c r="G7" s="53"/>
      <c r="H7" s="54"/>
      <c r="I7" s="52"/>
      <c r="J7" s="54"/>
      <c r="K7" s="8"/>
    </row>
    <row r="8" spans="1:11" ht="48.95" customHeight="1" x14ac:dyDescent="0.25">
      <c r="A8" s="55"/>
      <c r="B8" s="54"/>
      <c r="C8" s="52"/>
      <c r="D8" s="53"/>
      <c r="E8" s="54"/>
      <c r="F8" s="52"/>
      <c r="G8" s="53"/>
      <c r="H8" s="54"/>
      <c r="I8" s="52"/>
      <c r="J8" s="54"/>
      <c r="K8" s="8"/>
    </row>
    <row r="9" spans="1:11" ht="48.95" customHeight="1" x14ac:dyDescent="0.25">
      <c r="A9" s="55"/>
      <c r="B9" s="54"/>
      <c r="C9" s="52"/>
      <c r="D9" s="53"/>
      <c r="E9" s="54"/>
      <c r="F9" s="52"/>
      <c r="G9" s="53"/>
      <c r="H9" s="54"/>
      <c r="I9" s="52"/>
      <c r="J9" s="54"/>
      <c r="K9" s="8"/>
    </row>
    <row r="10" spans="1:11" ht="48.95" customHeight="1" x14ac:dyDescent="0.25">
      <c r="A10" s="55"/>
      <c r="B10" s="54"/>
      <c r="C10" s="52"/>
      <c r="D10" s="53"/>
      <c r="E10" s="54"/>
      <c r="F10" s="52"/>
      <c r="G10" s="53"/>
      <c r="H10" s="54"/>
      <c r="I10" s="52"/>
      <c r="J10" s="54"/>
      <c r="K10" s="8"/>
    </row>
    <row r="11" spans="1:11" ht="48.95" customHeight="1" x14ac:dyDescent="0.25">
      <c r="A11" s="55"/>
      <c r="B11" s="54"/>
      <c r="C11" s="52"/>
      <c r="D11" s="53"/>
      <c r="E11" s="54"/>
      <c r="F11" s="52"/>
      <c r="G11" s="53"/>
      <c r="H11" s="54"/>
      <c r="I11" s="52"/>
      <c r="J11" s="54"/>
      <c r="K11" s="8"/>
    </row>
    <row r="12" spans="1:11" ht="48.95" customHeight="1" x14ac:dyDescent="0.25">
      <c r="A12" s="55"/>
      <c r="B12" s="54"/>
      <c r="C12" s="52"/>
      <c r="D12" s="53"/>
      <c r="E12" s="54"/>
      <c r="F12" s="52"/>
      <c r="G12" s="53"/>
      <c r="H12" s="54"/>
      <c r="I12" s="52"/>
      <c r="J12" s="54"/>
      <c r="K12" s="8"/>
    </row>
    <row r="13" spans="1:11" ht="48.95" customHeight="1" x14ac:dyDescent="0.25">
      <c r="A13" s="55"/>
      <c r="B13" s="54"/>
      <c r="C13" s="52"/>
      <c r="D13" s="53"/>
      <c r="E13" s="54"/>
      <c r="F13" s="52"/>
      <c r="G13" s="53"/>
      <c r="H13" s="54"/>
      <c r="I13" s="52"/>
      <c r="J13" s="54"/>
      <c r="K13" s="8"/>
    </row>
    <row r="14" spans="1:11" ht="48.95" customHeight="1" x14ac:dyDescent="0.25">
      <c r="A14" s="55"/>
      <c r="B14" s="54"/>
      <c r="C14" s="52"/>
      <c r="D14" s="53"/>
      <c r="E14" s="54"/>
      <c r="F14" s="52"/>
      <c r="G14" s="53"/>
      <c r="H14" s="54"/>
      <c r="I14" s="52"/>
      <c r="J14" s="54"/>
      <c r="K14" s="8"/>
    </row>
    <row r="15" spans="1:11" ht="48" customHeight="1" thickBot="1" x14ac:dyDescent="0.3">
      <c r="A15" s="69"/>
      <c r="B15" s="58"/>
      <c r="C15" s="56"/>
      <c r="D15" s="57"/>
      <c r="E15" s="58"/>
      <c r="F15" s="56"/>
      <c r="G15" s="57"/>
      <c r="H15" s="58"/>
      <c r="I15" s="56"/>
      <c r="J15" s="58"/>
      <c r="K15" s="9"/>
    </row>
    <row r="16" spans="1:11" ht="18.95" customHeight="1" x14ac:dyDescent="0.25">
      <c r="A16" s="5"/>
      <c r="B16" s="5"/>
      <c r="C16" s="5"/>
      <c r="D16" s="5"/>
      <c r="E16" s="5"/>
      <c r="F16" s="5"/>
      <c r="G16" s="5"/>
      <c r="H16" s="5"/>
      <c r="I16" s="5"/>
      <c r="J16" s="5"/>
      <c r="K16" s="6"/>
    </row>
    <row r="17" spans="1:11" ht="48.95" customHeight="1" x14ac:dyDescent="0.25">
      <c r="A17" s="80" t="s">
        <v>246</v>
      </c>
      <c r="B17" s="64"/>
      <c r="C17" s="64"/>
      <c r="D17" s="64"/>
      <c r="E17" s="64"/>
      <c r="F17" s="64"/>
      <c r="G17" s="64"/>
      <c r="H17" s="64"/>
      <c r="I17" s="64"/>
      <c r="J17" s="64"/>
      <c r="K17" s="64"/>
    </row>
    <row r="18" spans="1:11" ht="15.95" customHeight="1" thickBot="1" x14ac:dyDescent="0.3">
      <c r="A18" s="5"/>
      <c r="B18" s="5"/>
      <c r="C18" s="5"/>
      <c r="D18" s="5"/>
      <c r="E18" s="5"/>
      <c r="F18" s="5"/>
      <c r="G18" s="5"/>
      <c r="H18" s="5"/>
      <c r="I18" s="5"/>
      <c r="J18" s="5"/>
      <c r="K18" s="6"/>
    </row>
    <row r="19" spans="1:11" ht="48.95" customHeight="1" x14ac:dyDescent="0.25">
      <c r="A19" s="62" t="s">
        <v>29</v>
      </c>
      <c r="B19" s="61"/>
      <c r="C19" s="59" t="s">
        <v>242</v>
      </c>
      <c r="D19" s="60"/>
      <c r="E19" s="61"/>
      <c r="F19" s="59" t="s">
        <v>247</v>
      </c>
      <c r="G19" s="60"/>
      <c r="H19" s="61"/>
      <c r="I19" s="67" t="s">
        <v>244</v>
      </c>
      <c r="J19" s="68"/>
      <c r="K19" s="6"/>
    </row>
    <row r="20" spans="1:11" ht="48.95" customHeight="1" x14ac:dyDescent="0.25">
      <c r="A20" s="55"/>
      <c r="B20" s="54"/>
      <c r="C20" s="52"/>
      <c r="D20" s="53"/>
      <c r="E20" s="54"/>
      <c r="F20" s="52"/>
      <c r="G20" s="53"/>
      <c r="H20" s="54"/>
      <c r="I20" s="50"/>
      <c r="J20" s="51"/>
      <c r="K20" s="6"/>
    </row>
    <row r="21" spans="1:11" ht="48.95" customHeight="1" x14ac:dyDescent="0.25">
      <c r="A21" s="55"/>
      <c r="B21" s="54"/>
      <c r="C21" s="52"/>
      <c r="D21" s="53"/>
      <c r="E21" s="54"/>
      <c r="F21" s="52"/>
      <c r="G21" s="53"/>
      <c r="H21" s="54"/>
      <c r="I21" s="50"/>
      <c r="J21" s="51"/>
      <c r="K21" s="6"/>
    </row>
    <row r="22" spans="1:11" ht="48.95" customHeight="1" x14ac:dyDescent="0.25">
      <c r="A22" s="55"/>
      <c r="B22" s="54"/>
      <c r="C22" s="52"/>
      <c r="D22" s="53"/>
      <c r="E22" s="54"/>
      <c r="F22" s="52"/>
      <c r="G22" s="53"/>
      <c r="H22" s="54"/>
      <c r="I22" s="50"/>
      <c r="J22" s="51"/>
      <c r="K22" s="6"/>
    </row>
    <row r="23" spans="1:11" ht="48.95" customHeight="1" x14ac:dyDescent="0.25">
      <c r="A23" s="55"/>
      <c r="B23" s="54"/>
      <c r="C23" s="52"/>
      <c r="D23" s="53"/>
      <c r="E23" s="54"/>
      <c r="F23" s="52"/>
      <c r="G23" s="53"/>
      <c r="H23" s="54"/>
      <c r="I23" s="50"/>
      <c r="J23" s="51"/>
      <c r="K23" s="6"/>
    </row>
    <row r="24" spans="1:11" ht="48.95" customHeight="1" x14ac:dyDescent="0.25">
      <c r="A24" s="55"/>
      <c r="B24" s="54"/>
      <c r="C24" s="52"/>
      <c r="D24" s="53"/>
      <c r="E24" s="54"/>
      <c r="F24" s="52"/>
      <c r="G24" s="53"/>
      <c r="H24" s="54"/>
      <c r="I24" s="50"/>
      <c r="J24" s="51"/>
      <c r="K24" s="6"/>
    </row>
    <row r="25" spans="1:11" ht="48.95" customHeight="1" x14ac:dyDescent="0.25">
      <c r="A25" s="55"/>
      <c r="B25" s="54"/>
      <c r="C25" s="52"/>
      <c r="D25" s="53"/>
      <c r="E25" s="54"/>
      <c r="F25" s="52"/>
      <c r="G25" s="53"/>
      <c r="H25" s="54"/>
      <c r="I25" s="50"/>
      <c r="J25" s="51"/>
      <c r="K25" s="6"/>
    </row>
    <row r="26" spans="1:11" ht="48.95" customHeight="1" x14ac:dyDescent="0.25">
      <c r="A26" s="55"/>
      <c r="B26" s="54"/>
      <c r="C26" s="52"/>
      <c r="D26" s="53"/>
      <c r="E26" s="54"/>
      <c r="F26" s="52"/>
      <c r="G26" s="53"/>
      <c r="H26" s="54"/>
      <c r="I26" s="50"/>
      <c r="J26" s="51"/>
      <c r="K26" s="6"/>
    </row>
    <row r="27" spans="1:11" ht="48.95" customHeight="1" x14ac:dyDescent="0.25">
      <c r="A27" s="55"/>
      <c r="B27" s="54"/>
      <c r="C27" s="52"/>
      <c r="D27" s="53"/>
      <c r="E27" s="54"/>
      <c r="F27" s="52"/>
      <c r="G27" s="53"/>
      <c r="H27" s="54"/>
      <c r="I27" s="50"/>
      <c r="J27" s="51"/>
      <c r="K27" s="6"/>
    </row>
    <row r="28" spans="1:11" ht="48.95" customHeight="1" x14ac:dyDescent="0.25">
      <c r="A28" s="55"/>
      <c r="B28" s="54"/>
      <c r="C28" s="52"/>
      <c r="D28" s="53"/>
      <c r="E28" s="54"/>
      <c r="F28" s="52"/>
      <c r="G28" s="53"/>
      <c r="H28" s="54"/>
      <c r="I28" s="50"/>
      <c r="J28" s="51"/>
      <c r="K28" s="6"/>
    </row>
    <row r="29" spans="1:11" ht="48.95" customHeight="1" x14ac:dyDescent="0.25">
      <c r="A29" s="55"/>
      <c r="B29" s="54"/>
      <c r="C29" s="52"/>
      <c r="D29" s="53"/>
      <c r="E29" s="54"/>
      <c r="F29" s="52"/>
      <c r="G29" s="53"/>
      <c r="H29" s="54"/>
      <c r="I29" s="50"/>
      <c r="J29" s="51"/>
      <c r="K29" s="6"/>
    </row>
    <row r="31" spans="1:11" ht="33" customHeight="1" x14ac:dyDescent="0.25">
      <c r="A31" s="73"/>
      <c r="B31" s="64"/>
      <c r="C31" s="64"/>
      <c r="D31" s="64"/>
      <c r="E31" s="64"/>
      <c r="F31" s="64"/>
      <c r="G31" s="64"/>
      <c r="H31" s="64"/>
      <c r="I31" s="64"/>
      <c r="J31" s="64"/>
    </row>
    <row r="33" spans="1:10" ht="15.95" customHeight="1" x14ac:dyDescent="0.25">
      <c r="A33" s="63" t="s">
        <v>248</v>
      </c>
      <c r="B33" s="64"/>
      <c r="C33" s="64"/>
      <c r="D33" s="64"/>
      <c r="E33" s="64"/>
      <c r="F33" s="64"/>
      <c r="G33" s="64"/>
      <c r="H33" s="64"/>
      <c r="I33" s="64"/>
      <c r="J33" s="64"/>
    </row>
    <row r="34" spans="1:10" ht="15.95" customHeight="1" thickBot="1" x14ac:dyDescent="0.3"/>
    <row r="35" spans="1:10" ht="15.95" customHeight="1" x14ac:dyDescent="0.25">
      <c r="A35" s="3" t="s">
        <v>28</v>
      </c>
      <c r="B35" s="71" t="s">
        <v>249</v>
      </c>
      <c r="C35" s="60"/>
      <c r="D35" s="60"/>
      <c r="E35" s="60"/>
      <c r="F35" s="60"/>
      <c r="G35" s="61"/>
      <c r="H35" s="72" t="s">
        <v>250</v>
      </c>
      <c r="I35" s="60"/>
      <c r="J35" s="68"/>
    </row>
    <row r="36" spans="1:10" ht="48" customHeight="1" x14ac:dyDescent="0.25">
      <c r="A36" s="10" t="s">
        <v>251</v>
      </c>
      <c r="B36" s="79" t="s">
        <v>252</v>
      </c>
      <c r="C36" s="53"/>
      <c r="D36" s="53"/>
      <c r="E36" s="53"/>
      <c r="F36" s="53"/>
      <c r="G36" s="54"/>
      <c r="H36" s="70" t="s">
        <v>270</v>
      </c>
      <c r="I36" s="53"/>
      <c r="J36" s="51"/>
    </row>
    <row r="37" spans="1:10" ht="48" customHeight="1" x14ac:dyDescent="0.25">
      <c r="A37" s="10" t="s">
        <v>253</v>
      </c>
      <c r="B37" s="79" t="s">
        <v>254</v>
      </c>
      <c r="C37" s="53"/>
      <c r="D37" s="53"/>
      <c r="E37" s="53"/>
      <c r="F37" s="53"/>
      <c r="G37" s="54"/>
      <c r="H37" s="70" t="s">
        <v>324</v>
      </c>
      <c r="I37" s="53"/>
      <c r="J37" s="51"/>
    </row>
    <row r="38" spans="1:10" ht="48" customHeight="1" x14ac:dyDescent="0.25">
      <c r="A38" s="10" t="s">
        <v>255</v>
      </c>
      <c r="B38" s="79" t="s">
        <v>256</v>
      </c>
      <c r="C38" s="53"/>
      <c r="D38" s="53"/>
      <c r="E38" s="53"/>
      <c r="F38" s="53"/>
      <c r="G38" s="54"/>
      <c r="H38" s="70" t="s">
        <v>270</v>
      </c>
      <c r="I38" s="53"/>
      <c r="J38" s="51"/>
    </row>
    <row r="39" spans="1:10" ht="48" customHeight="1" x14ac:dyDescent="0.25">
      <c r="A39" s="11" t="s">
        <v>325</v>
      </c>
      <c r="B39" s="66" t="s">
        <v>326</v>
      </c>
      <c r="C39" s="53"/>
      <c r="D39" s="53"/>
      <c r="E39" s="53"/>
      <c r="F39" s="53"/>
      <c r="G39" s="54"/>
      <c r="H39" s="70" t="s">
        <v>324</v>
      </c>
      <c r="I39" s="53"/>
      <c r="J39" s="51"/>
    </row>
    <row r="40" spans="1:10" ht="48" customHeight="1" x14ac:dyDescent="0.25">
      <c r="A40" s="11" t="s">
        <v>327</v>
      </c>
      <c r="B40" s="66" t="s">
        <v>328</v>
      </c>
      <c r="C40" s="53"/>
      <c r="D40" s="53"/>
      <c r="E40" s="53"/>
      <c r="F40" s="53"/>
      <c r="G40" s="54"/>
      <c r="H40" s="70" t="s">
        <v>329</v>
      </c>
      <c r="I40" s="53"/>
      <c r="J40" s="51"/>
    </row>
    <row r="41" spans="1:10" ht="48" customHeight="1" x14ac:dyDescent="0.25">
      <c r="A41" s="11" t="s">
        <v>161</v>
      </c>
      <c r="B41" s="66" t="s">
        <v>345</v>
      </c>
      <c r="C41" s="53"/>
      <c r="D41" s="53"/>
      <c r="E41" s="53"/>
      <c r="F41" s="53"/>
      <c r="G41" s="54"/>
      <c r="H41" s="70" t="s">
        <v>346</v>
      </c>
      <c r="I41" s="53"/>
      <c r="J41" s="51"/>
    </row>
    <row r="42" spans="1:10" ht="48" customHeight="1" x14ac:dyDescent="0.25">
      <c r="A42" s="11" t="s">
        <v>164</v>
      </c>
      <c r="B42" s="66" t="s">
        <v>353</v>
      </c>
      <c r="C42" s="53"/>
      <c r="D42" s="53"/>
      <c r="E42" s="53"/>
      <c r="F42" s="53"/>
      <c r="G42" s="54"/>
      <c r="H42" s="70" t="s">
        <v>324</v>
      </c>
      <c r="I42" s="53"/>
      <c r="J42" s="51"/>
    </row>
    <row r="43" spans="1:10" ht="48" customHeight="1" x14ac:dyDescent="0.25">
      <c r="A43" s="11" t="s">
        <v>347</v>
      </c>
      <c r="B43" s="66" t="s">
        <v>348</v>
      </c>
      <c r="C43" s="53"/>
      <c r="D43" s="53"/>
      <c r="E43" s="53"/>
      <c r="F43" s="53"/>
      <c r="G43" s="54"/>
      <c r="H43" s="70" t="s">
        <v>324</v>
      </c>
      <c r="I43" s="53"/>
      <c r="J43" s="51"/>
    </row>
    <row r="44" spans="1:10" ht="48" customHeight="1" x14ac:dyDescent="0.25">
      <c r="A44" s="11" t="s">
        <v>349</v>
      </c>
      <c r="B44" s="66" t="s">
        <v>350</v>
      </c>
      <c r="C44" s="53"/>
      <c r="D44" s="53"/>
      <c r="E44" s="53"/>
      <c r="F44" s="53"/>
      <c r="G44" s="54"/>
      <c r="H44" s="70" t="s">
        <v>329</v>
      </c>
      <c r="I44" s="53"/>
      <c r="J44" s="51"/>
    </row>
    <row r="45" spans="1:10" ht="48" customHeight="1" x14ac:dyDescent="0.25">
      <c r="A45" s="11" t="s">
        <v>176</v>
      </c>
      <c r="B45" s="66" t="s">
        <v>354</v>
      </c>
      <c r="C45" s="53"/>
      <c r="D45" s="53"/>
      <c r="E45" s="53"/>
      <c r="F45" s="53"/>
      <c r="G45" s="54"/>
      <c r="H45" s="70" t="s">
        <v>324</v>
      </c>
      <c r="I45" s="53"/>
      <c r="J45" s="51"/>
    </row>
    <row r="46" spans="1:10" ht="48.95" customHeight="1" thickBot="1" x14ac:dyDescent="0.3">
      <c r="A46" s="12">
        <v>12</v>
      </c>
      <c r="B46" s="74" t="s">
        <v>355</v>
      </c>
      <c r="C46" s="57"/>
      <c r="D46" s="57"/>
      <c r="E46" s="57"/>
      <c r="F46" s="57"/>
      <c r="G46" s="58"/>
      <c r="H46" s="75" t="s">
        <v>324</v>
      </c>
      <c r="I46" s="76"/>
      <c r="J46" s="77"/>
    </row>
    <row r="48" spans="1:10" ht="102" customHeight="1" x14ac:dyDescent="0.25">
      <c r="A48" s="73" t="s">
        <v>257</v>
      </c>
      <c r="B48" s="64"/>
      <c r="C48" s="64"/>
      <c r="D48" s="64"/>
      <c r="E48" s="64"/>
      <c r="F48" s="64"/>
      <c r="G48" s="64"/>
      <c r="H48" s="64"/>
      <c r="I48" s="64"/>
      <c r="J48" s="64"/>
    </row>
    <row r="51" spans="1:10" x14ac:dyDescent="0.25">
      <c r="A51" s="78" t="s">
        <v>258</v>
      </c>
      <c r="B51" s="64"/>
      <c r="C51" s="64"/>
      <c r="D51" s="64"/>
      <c r="E51" s="65" t="s">
        <v>351</v>
      </c>
      <c r="F51" s="64"/>
      <c r="G51" s="64"/>
      <c r="H51" s="64"/>
      <c r="I51" s="64"/>
      <c r="J51" s="64"/>
    </row>
    <row r="53" spans="1:10" x14ac:dyDescent="0.25">
      <c r="A53" s="78" t="s">
        <v>259</v>
      </c>
      <c r="B53" s="64"/>
      <c r="C53" s="64"/>
      <c r="D53" s="64"/>
      <c r="E53" s="65" t="s">
        <v>352</v>
      </c>
      <c r="F53" s="64"/>
      <c r="G53" s="64"/>
      <c r="H53" s="64"/>
      <c r="I53" s="64"/>
      <c r="J53" s="64"/>
    </row>
    <row r="100" spans="1:1" ht="15.75" x14ac:dyDescent="0.25">
      <c r="A100" t="s">
        <v>260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pageSetup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cp:lastPrinted>2025-01-29T11:56:27Z</cp:lastPrinted>
  <dcterms:created xsi:type="dcterms:W3CDTF">2023-04-04T12:16:45Z</dcterms:created>
  <dcterms:modified xsi:type="dcterms:W3CDTF">2025-06-04T06:41:28Z</dcterms:modified>
</cp:coreProperties>
</file>