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1. ATVIRI  TARPTAUTINIAI konkursai\Elektrofiziologinės priemonės 2510\Pasiūlymai\"/>
    </mc:Choice>
  </mc:AlternateContent>
  <xr:revisionPtr revIDLastSave="0" documentId="8_{03248D14-EF87-4CAB-9AAE-8A1D68AE760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9" i="1" l="1"/>
  <c r="F975" i="1"/>
  <c r="G978" i="1" s="1"/>
  <c r="G965" i="1"/>
  <c r="F961" i="1"/>
  <c r="G964" i="1" s="1"/>
  <c r="G951" i="1"/>
  <c r="F947" i="1"/>
  <c r="G950" i="1" s="1"/>
  <c r="G937" i="1"/>
  <c r="F933" i="1"/>
  <c r="G936" i="1" s="1"/>
  <c r="G923" i="1"/>
  <c r="F910" i="1"/>
  <c r="G922" i="1" s="1"/>
  <c r="G900" i="1"/>
  <c r="F896" i="1"/>
  <c r="G899" i="1" s="1"/>
  <c r="G886" i="1"/>
  <c r="F882" i="1"/>
  <c r="G885" i="1" s="1"/>
  <c r="G872" i="1"/>
  <c r="F868" i="1"/>
  <c r="G871" i="1" s="1"/>
  <c r="G858" i="1"/>
  <c r="F854" i="1"/>
  <c r="G857" i="1" s="1"/>
  <c r="G844" i="1"/>
  <c r="F831" i="1"/>
  <c r="G843" i="1" s="1"/>
  <c r="G821" i="1"/>
  <c r="F817" i="1"/>
  <c r="G820" i="1" s="1"/>
  <c r="G807" i="1"/>
  <c r="F803" i="1"/>
  <c r="G806" i="1" s="1"/>
  <c r="G793" i="1"/>
  <c r="F789" i="1"/>
  <c r="G792" i="1" s="1"/>
  <c r="G779" i="1"/>
  <c r="F775" i="1"/>
  <c r="G778" i="1" s="1"/>
  <c r="G765" i="1"/>
  <c r="F761" i="1"/>
  <c r="G764" i="1" s="1"/>
  <c r="G751" i="1"/>
  <c r="F747" i="1"/>
  <c r="G750" i="1" s="1"/>
  <c r="G737" i="1"/>
  <c r="F733" i="1"/>
  <c r="G736" i="1" s="1"/>
  <c r="G723" i="1"/>
  <c r="F719" i="1"/>
  <c r="G722" i="1" s="1"/>
  <c r="G709" i="1"/>
  <c r="F705" i="1"/>
  <c r="G708" i="1" s="1"/>
  <c r="G695" i="1"/>
  <c r="F691" i="1"/>
  <c r="G694" i="1" s="1"/>
  <c r="G681" i="1"/>
  <c r="F677" i="1"/>
  <c r="G680" i="1" s="1"/>
  <c r="G667" i="1"/>
  <c r="F663" i="1"/>
  <c r="G666" i="1" s="1"/>
  <c r="G653" i="1"/>
  <c r="F649" i="1"/>
  <c r="G652" i="1" s="1"/>
  <c r="G639" i="1"/>
  <c r="F635" i="1"/>
  <c r="G638" i="1" s="1"/>
  <c r="G625" i="1"/>
  <c r="F621" i="1"/>
  <c r="G624" i="1" s="1"/>
  <c r="G611" i="1"/>
  <c r="F607" i="1"/>
  <c r="G610" i="1" s="1"/>
  <c r="G597" i="1"/>
  <c r="F593" i="1"/>
  <c r="G596" i="1" s="1"/>
  <c r="G583" i="1"/>
  <c r="F579" i="1"/>
  <c r="G582" i="1" s="1"/>
  <c r="G569" i="1"/>
  <c r="F565" i="1"/>
  <c r="G568" i="1" s="1"/>
  <c r="G555" i="1"/>
  <c r="F550" i="1"/>
  <c r="G554" i="1" s="1"/>
  <c r="G540" i="1"/>
  <c r="F536" i="1"/>
  <c r="G539" i="1" s="1"/>
  <c r="G526" i="1"/>
  <c r="F520" i="1"/>
  <c r="G525" i="1" s="1"/>
  <c r="G510" i="1"/>
  <c r="F478" i="1"/>
  <c r="G509" i="1" s="1"/>
  <c r="G468" i="1"/>
  <c r="F458" i="1"/>
  <c r="G467" i="1" s="1"/>
  <c r="G448" i="1"/>
  <c r="F423" i="1"/>
  <c r="G447" i="1" s="1"/>
  <c r="G413" i="1"/>
  <c r="F403" i="1"/>
  <c r="G412" i="1" s="1"/>
  <c r="G393" i="1"/>
  <c r="F370" i="1"/>
  <c r="G392" i="1" s="1"/>
  <c r="G360" i="1"/>
  <c r="F328" i="1"/>
  <c r="G359" i="1" s="1"/>
  <c r="G318" i="1"/>
  <c r="F283" i="1"/>
  <c r="G317" i="1" s="1"/>
  <c r="G273" i="1"/>
  <c r="F243" i="1"/>
  <c r="G272" i="1" s="1"/>
  <c r="G233" i="1"/>
  <c r="F207" i="1"/>
  <c r="G232" i="1" s="1"/>
  <c r="G197" i="1"/>
  <c r="F173" i="1"/>
  <c r="G196" i="1" s="1"/>
  <c r="G163" i="1"/>
  <c r="F137" i="1"/>
  <c r="G162" i="1" s="1"/>
  <c r="G127" i="1"/>
  <c r="F103" i="1"/>
  <c r="G126" i="1" s="1"/>
  <c r="G93" i="1"/>
  <c r="F73" i="1"/>
  <c r="G92" i="1" s="1"/>
  <c r="G63" i="1"/>
  <c r="F37" i="1"/>
  <c r="G62" i="1" s="1"/>
  <c r="G21" i="1"/>
  <c r="F62" i="1" l="1"/>
  <c r="F63" i="1" s="1"/>
  <c r="F64" i="1" s="1"/>
  <c r="F126" i="1"/>
  <c r="F127" i="1" s="1"/>
  <c r="F128" i="1" s="1"/>
  <c r="F162" i="1"/>
  <c r="F163" i="1" s="1"/>
  <c r="F164" i="1" s="1"/>
  <c r="F196" i="1"/>
  <c r="F197" i="1" s="1"/>
  <c r="F198" i="1" s="1"/>
  <c r="F232" i="1"/>
  <c r="F233" i="1" s="1"/>
  <c r="F234" i="1" s="1"/>
  <c r="F272" i="1"/>
  <c r="F273" i="1" s="1"/>
  <c r="F274" i="1" s="1"/>
  <c r="F317" i="1"/>
  <c r="F318" i="1" s="1"/>
  <c r="F319" i="1" s="1"/>
  <c r="F359" i="1"/>
  <c r="F360" i="1" s="1"/>
  <c r="F361" i="1" s="1"/>
  <c r="F392" i="1"/>
  <c r="F393" i="1" s="1"/>
  <c r="F394" i="1" s="1"/>
  <c r="F412" i="1"/>
  <c r="F413" i="1" s="1"/>
  <c r="F414" i="1" s="1"/>
  <c r="F447" i="1"/>
  <c r="F448" i="1" s="1"/>
  <c r="F449" i="1" s="1"/>
  <c r="F467" i="1"/>
  <c r="F468" i="1" s="1"/>
  <c r="F469" i="1" s="1"/>
  <c r="F509" i="1"/>
  <c r="F510" i="1" s="1"/>
  <c r="F511" i="1" s="1"/>
  <c r="F525" i="1"/>
  <c r="F526" i="1" s="1"/>
  <c r="F527" i="1" s="1"/>
  <c r="F539" i="1"/>
  <c r="F540" i="1" s="1"/>
  <c r="F541" i="1" s="1"/>
  <c r="F554" i="1"/>
  <c r="F555" i="1" s="1"/>
  <c r="F556" i="1" s="1"/>
  <c r="F568" i="1"/>
  <c r="F569" i="1" s="1"/>
  <c r="F570" i="1" s="1"/>
  <c r="F582" i="1"/>
  <c r="F583" i="1" s="1"/>
  <c r="F584" i="1" s="1"/>
  <c r="F596" i="1"/>
  <c r="F597" i="1" s="1"/>
  <c r="F598" i="1" s="1"/>
  <c r="F610" i="1"/>
  <c r="F611" i="1" s="1"/>
  <c r="F612" i="1" s="1"/>
  <c r="F624" i="1"/>
  <c r="F625" i="1" s="1"/>
  <c r="F626" i="1" s="1"/>
  <c r="F638" i="1"/>
  <c r="F639" i="1" s="1"/>
  <c r="F640" i="1" s="1"/>
  <c r="F652" i="1"/>
  <c r="F653" i="1" s="1"/>
  <c r="F654" i="1" s="1"/>
  <c r="F666" i="1"/>
  <c r="F667" i="1" s="1"/>
  <c r="F668" i="1" s="1"/>
  <c r="F680" i="1"/>
  <c r="F681" i="1" s="1"/>
  <c r="F682" i="1" s="1"/>
  <c r="F694" i="1"/>
  <c r="F695" i="1" s="1"/>
  <c r="F696" i="1" s="1"/>
  <c r="F708" i="1"/>
  <c r="F709" i="1" s="1"/>
  <c r="F710" i="1" s="1"/>
  <c r="F722" i="1"/>
  <c r="F723" i="1" s="1"/>
  <c r="F724" i="1" s="1"/>
  <c r="F736" i="1"/>
  <c r="F737" i="1" s="1"/>
  <c r="F738" i="1" s="1"/>
  <c r="F750" i="1"/>
  <c r="F751" i="1" s="1"/>
  <c r="F752" i="1" s="1"/>
  <c r="F764" i="1"/>
  <c r="F765" i="1" s="1"/>
  <c r="F766" i="1" s="1"/>
  <c r="F778" i="1"/>
  <c r="F779" i="1" s="1"/>
  <c r="F780" i="1" s="1"/>
  <c r="F792" i="1"/>
  <c r="F793" i="1" s="1"/>
  <c r="F794" i="1" s="1"/>
  <c r="F806" i="1"/>
  <c r="F807" i="1" s="1"/>
  <c r="F808" i="1" s="1"/>
  <c r="F820" i="1"/>
  <c r="F821" i="1" s="1"/>
  <c r="F822" i="1" s="1"/>
  <c r="F843" i="1"/>
  <c r="F844" i="1" s="1"/>
  <c r="F845" i="1" s="1"/>
  <c r="F857" i="1"/>
  <c r="F858" i="1" s="1"/>
  <c r="F859" i="1" s="1"/>
  <c r="F871" i="1"/>
  <c r="F872" i="1" s="1"/>
  <c r="F873" i="1" s="1"/>
  <c r="F885" i="1"/>
  <c r="F886" i="1" s="1"/>
  <c r="F887" i="1" s="1"/>
  <c r="F899" i="1"/>
  <c r="F900" i="1" s="1"/>
  <c r="F901" i="1" s="1"/>
  <c r="F922" i="1"/>
  <c r="F923" i="1" s="1"/>
  <c r="F924" i="1" s="1"/>
  <c r="F936" i="1"/>
  <c r="F937" i="1" s="1"/>
  <c r="F938" i="1" s="1"/>
  <c r="F950" i="1"/>
  <c r="F951" i="1" s="1"/>
  <c r="F952" i="1" s="1"/>
  <c r="F964" i="1"/>
  <c r="F965" i="1" s="1"/>
  <c r="F966" i="1" s="1"/>
  <c r="F978" i="1"/>
  <c r="F979" i="1" s="1"/>
  <c r="F980" i="1" s="1"/>
  <c r="F92" i="1"/>
  <c r="F93" i="1" s="1"/>
  <c r="F94" i="1" s="1"/>
</calcChain>
</file>

<file path=xl/sharedStrings.xml><?xml version="1.0" encoding="utf-8"?>
<sst xmlns="http://schemas.openxmlformats.org/spreadsheetml/2006/main" count="2147" uniqueCount="1185">
  <si>
    <t>PIRKIMO SĄLYGŲ PRIEDAS "PASIŪLYMO FORMA"</t>
  </si>
  <si>
    <t>ELEKTROFIZIOLOGINĖS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</si>
  <si>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</si>
  <si>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</si>
  <si>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</si>
  <si>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</si>
  <si>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</si>
  <si>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</si>
  <si>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</si>
  <si>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</si>
  <si>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</si>
  <si>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</si>
  <si>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</si>
  <si>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</si>
  <si>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</si>
  <si>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</si>
  <si>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</si>
  <si>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</si>
  <si>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</si>
  <si>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</si>
  <si>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</si>
  <si>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</si>
  <si>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</si>
  <si>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</si>
  <si>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</si>
  <si>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</si>
  <si>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</si>
  <si>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VIENKAMERINIS ELEKTROKARDIOSTIMULIATORIUS (EKS) SU IŠPLĖSTOMIS PROGRAMAVIMO GALIMYBĖMIS, TURINTIS DAŽNIO ADAPTACIJOS FUNKCIJĄ (VVIR), SERTIFIKUOTAS ATLIKTI VISO KŪNO MAGNETINIO REZONANSO TYRIMUS, SU ELEKTRODU</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</si>
  <si>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</si>
  <si>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</si>
  <si>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</si>
  <si>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</si>
  <si>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</si>
  <si>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</si>
  <si>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</si>
  <si>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</si>
  <si>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</si>
  <si>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</si>
  <si>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</si>
  <si>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Vienkamerinis elektrokardiostimuliatorius (EKS) su išplėstomis programavimo galimybėmis, turintis dažnio adaptacijos funkciją (VVIR), sertifikuotas atlikti viso kūno magnetinio rezonanso tyrimus, su elektrodu</t>
  </si>
  <si>
    <t>1.1.</t>
  </si>
  <si>
    <t>Vnt</t>
  </si>
  <si>
    <t>1.1.1.</t>
  </si>
  <si>
    <t>Prieširdžių arba skilvelių stimuliacijos dažnio adaptacija fiziniam krūviui.</t>
  </si>
  <si>
    <t>1.1.2.</t>
  </si>
  <si>
    <t>Stimuliacijos režimai: AOO, AAI(R), VOO, VVI(R), AAT, VVT.</t>
  </si>
  <si>
    <t>1.1.3.</t>
  </si>
  <si>
    <t>Stimuliacijos dažnis: 40–170 (±10) imp./min.</t>
  </si>
  <si>
    <t>1.1.4.</t>
  </si>
  <si>
    <t>Maks. impulso trukmė: 0,1–1,5 ms, keičiant mažesne nei 0,1 ms padala.</t>
  </si>
  <si>
    <t>1.1.5.</t>
  </si>
  <si>
    <t xml:space="preserve">Stimuliacijos monitoravimo galimybė (įvykių registratorius). </t>
  </si>
  <si>
    <t>1.1.6.</t>
  </si>
  <si>
    <t>Masė ≤ 24 g, tūris ≤12 cm3.</t>
  </si>
  <si>
    <t>1.1.7.</t>
  </si>
  <si>
    <t>Skilvelių Impulso amplitudė reguliuojama 0,5–7,0 V ar platesnėse ribose, žingsnis ne daugiau 0,5 V.</t>
  </si>
  <si>
    <t>1.1.8.</t>
  </si>
  <si>
    <t>Prieširdžių impulso amplitudė 0,5–5,0 V ar platesnėse ribose, žingsnis ne daugiau 0,5 V.</t>
  </si>
  <si>
    <t>1.1.9.</t>
  </si>
  <si>
    <t>Automatinis stimuliacijos amplitudės parinkimas ir reguliavimas skilveliuose su kiekvienu impulsu ir su 5 V atsargine stimuliacija.</t>
  </si>
  <si>
    <t>1.1.10.</t>
  </si>
  <si>
    <t>Jautrumas skilveliuose: 0,5 – 5,0 mV žingsnis kas 0,5 mV, 6,0–10,0 žingsnis 1,0 mV.</t>
  </si>
  <si>
    <t>1.1.11.</t>
  </si>
  <si>
    <t>Jautrumas prieširdžíuose: 0,5 – 5,0 mV žingsnis kas 0,5 mV, 6,0–10,0 žingsnis 1,0 mV.</t>
  </si>
  <si>
    <t>1.1.12.</t>
  </si>
  <si>
    <t>Stimuliacija ir jautrumas – vienpolis arba bipolis, programuojami nepriklausomai vienas nuo kito.</t>
  </si>
  <si>
    <t>1.1.13.</t>
  </si>
  <si>
    <t>Automatinis varžos matavimas keičiant poliškumą.</t>
  </si>
  <si>
    <t>1.1.14.</t>
  </si>
  <si>
    <t>Galima automatinė adaptacinė jautrumo kontrolė prieširdžiuose ir skilveliuose, suteikianti optimalią stimuliaciją.</t>
  </si>
  <si>
    <t>1.1.15.</t>
  </si>
  <si>
    <t>Intrakardinės elektrogramos registravimo galimybė, įvykių žymekliai.</t>
  </si>
  <si>
    <t>1.1.16.</t>
  </si>
  <si>
    <t>Dažnio adaptacijos jutiklis: maks. dažnis 180 imp./min., reguliuojamas nuolydis, slenkstis, reakcijos laikas, atsistatymo laikas, jutiklio histogramos.</t>
  </si>
  <si>
    <t>1.1.17.</t>
  </si>
  <si>
    <t>Prieširdinių aritmijų diagnostika ir histogramos (stimuliuojant AAI(R) režimu).</t>
  </si>
  <si>
    <t>1.1.18.</t>
  </si>
  <si>
    <t>Saugomų elektrogramų trukmė ≥ 10 min, epizodų trukmė ≥ 20 sekundžių, dauginės EKG, žymekliai, registruojami įvykiai: didelis prieširdžių ar skilvelių dažnis.</t>
  </si>
  <si>
    <t>1.1.19.</t>
  </si>
  <si>
    <t>Prietaiso darbo trukmė ≥10 metų (60 imp./min., 2,5 V, 0,4 ms, 500 Ω, 100% DS stimuliacija, saugomos EKG funkcija įjungta, 18 mėn. galiojimas iki implantacijos).</t>
  </si>
  <si>
    <t>1.1.20.</t>
  </si>
  <si>
    <t>Programuojami įspėjamieji signalai (garso ar vibracijos): prie ERI, skilvelių elektrodo varžos pokyčio, skilvelių stimuliacijos procento pokyčio, didelio skilvelių dažnio.</t>
  </si>
  <si>
    <t>1.1.21.</t>
  </si>
  <si>
    <t>Galimybė atlikti viso kūno 1,5T ir 3T magneto rezonanso tyrimus (taip pat krūtinės ląstos ir širdies srityse).</t>
  </si>
  <si>
    <t>1.1.22.</t>
  </si>
  <si>
    <t>Komplekte turi būti įvairaus ilgio (40–100 cm) aktyvios fiksacijos skilveliniai arba prieširdiniai elektrodai, išskiriantys gliukokortikoidus, sertifikuoti atlikti 1,5T ir 3T magneto rezonanso tyrimus.</t>
  </si>
  <si>
    <t>1.1.23.</t>
  </si>
  <si>
    <t>Komplekte turi būti įvairaus ilgio (40–100 cm) aktyvios fiksacijos skilveliniai arba prieširdiniai elektrodai, išskiriantys gliukokortikoidus, sertifikuoti atlikti magneto rezonanso tyrimus, analogiškus generatoriaus specifikacijai</t>
  </si>
  <si>
    <t>1.1.24.</t>
  </si>
  <si>
    <t>Būtinas prietaisų žymėjimas CE ženklu (sutarties vykdymo metu pristatomos prekes turi būti pažymėtos CE ženklu).</t>
  </si>
  <si>
    <t>Suma be PVM</t>
  </si>
  <si>
    <t>Taikomas PVM dydis (%)</t>
  </si>
  <si>
    <t>PVM suma</t>
  </si>
  <si>
    <t>Suma su PVM</t>
  </si>
  <si>
    <t>2. DALIS</t>
  </si>
  <si>
    <t>VIENKAMERINIS EKS, TURINTIS DAŽNIO ADAPTACIJOS FUNKCIJĄ (VVIR), SERTIFIKUOTAS ATLIKTI VISO KŪNO MAGNETINIO REZONANSO TYRIMUS, BE ELEKTRODO</t>
  </si>
  <si>
    <t>2.</t>
  </si>
  <si>
    <t>Vienkamerinis EKS, turintis dažnio adaptacijos funkciją (VVIR), sertifikuotas atlikti viso kūno magnetinio rezonanso tyrimus, be elektrodo</t>
  </si>
  <si>
    <t>2.1.</t>
  </si>
  <si>
    <t>2.1.1.</t>
  </si>
  <si>
    <t>Prieširdžių ir skilvelių stimuliacijos dažnio adaptacija fiziniam krūviui – būtina.</t>
  </si>
  <si>
    <t>2.1.2.</t>
  </si>
  <si>
    <t>Vienkamerinis, programuojamas.</t>
  </si>
  <si>
    <t>2.1.3.</t>
  </si>
  <si>
    <t>VVIR/AAIR stimuliavimo režimai.</t>
  </si>
  <si>
    <t>2.1.4.</t>
  </si>
  <si>
    <t>Svoris - ne didesnis kaip 25 g.</t>
  </si>
  <si>
    <t>2.1.5.</t>
  </si>
  <si>
    <t>Maks. impulso amplitudė - ne mažiau 7,5 V.</t>
  </si>
  <si>
    <t>2.1.6.</t>
  </si>
  <si>
    <t>Maks. impulso trukmė - ne mažiau 1,5 ms.</t>
  </si>
  <si>
    <t>2.1.7.</t>
  </si>
  <si>
    <t>Keičiamas stimuliuojančio impulso poliškumas   (monopolinis ar bipolinis) – būtinas.</t>
  </si>
  <si>
    <t>2.1.8.</t>
  </si>
  <si>
    <t>Tarnavimo trukmė, stimuliuojant 100 proc. 60 k./min.   dažniu - ne mažiau 8 metų.</t>
  </si>
  <si>
    <t>2.1.9.</t>
  </si>
  <si>
    <t>Automatinis stimuliavimo amplitudės parinkimas stimuliacijai skilveliuose – būtinas.</t>
  </si>
  <si>
    <t>2.1.10.</t>
  </si>
  <si>
    <t>Jautrumas vidiniam signalui prieširdžiuose – ≤ 0,5 mV.</t>
  </si>
  <si>
    <t>2.1.11.</t>
  </si>
  <si>
    <t>Jautrumas vidiniam signalui skilveliuose – ≤ 1 mV.</t>
  </si>
  <si>
    <t>2.1.12.</t>
  </si>
  <si>
    <t>Intrakardinės elektrogramos registracijos galimybė realiame laike – būtina.</t>
  </si>
  <si>
    <t>2.1.13.</t>
  </si>
  <si>
    <t>Stimuliatoriaus veiklos kanalo („marker channel“) registracija programavimo metu realiame laike – būtina.</t>
  </si>
  <si>
    <t>2.1.14.</t>
  </si>
  <si>
    <t>Suminė širdies susitraukimų dažnio histograma – būtina.</t>
  </si>
  <si>
    <t>2.1.15.</t>
  </si>
  <si>
    <t>Stimuliacijos ir nuosavos širdies veiklos suminis registravimas (įvykių registratorius) – būtinas.</t>
  </si>
  <si>
    <t>2.1.16.</t>
  </si>
  <si>
    <t>Prieširdžių ar skilvelių didelio dažnio veiklos epizodų registracija – būtina.</t>
  </si>
  <si>
    <t>2.1.17.</t>
  </si>
  <si>
    <t xml:space="preserve"> Galimybė atlikti mažiausiai 1,5T magnetinio rezonanso tyrimus.</t>
  </si>
  <si>
    <t>2.1.18.</t>
  </si>
  <si>
    <t>3. DALIS</t>
  </si>
  <si>
    <t>VIENKAMERINIS EKS, TURINTIS DAŽNIO ADAPTAVIMO FUNKCIJĄ (VVIR) BEI DU TAM SKIRTUS JUTIKLIUS, SERTIFIKUOTAS ATLIKTI VISO KŪNO MAGNETINIO REZONANSO TYRIMUS, BE ELEKTRODŲ</t>
  </si>
  <si>
    <t>3.</t>
  </si>
  <si>
    <t>Vienkamerinis EKS, turintis dažnio adaptavimo funkciją (VVIR) bei du tam skirtus jutiklius, sertifikuotas atlikti viso kūno magnetinio rezonanso tyrimus, be elektrodų</t>
  </si>
  <si>
    <t>3.1.</t>
  </si>
  <si>
    <t>3.1.1.</t>
  </si>
  <si>
    <t>VVIR/AAIR stimuliavimo rėžimai;</t>
  </si>
  <si>
    <t>3.1.2.</t>
  </si>
  <si>
    <t>Svoris – ne didesnis kaip 25g;</t>
  </si>
  <si>
    <t>3.1.3.</t>
  </si>
  <si>
    <t xml:space="preserve">Korpuso storis nedaugiau 7,5 mm; </t>
  </si>
  <si>
    <t>3.1.4.</t>
  </si>
  <si>
    <t>Korpuso tūris nedaugiau 14 cm ³.</t>
  </si>
  <si>
    <t>3.1.5.</t>
  </si>
  <si>
    <t>3.1.6.</t>
  </si>
  <si>
    <t>Veikimo trukmė, stimuliuojant 100%  60 kart./min.  ne mažiau 10 metų.</t>
  </si>
  <si>
    <t>3.1.7.</t>
  </si>
  <si>
    <t>Prieširdžių ir skilvelių stimuliacijos dažnio adaptacija fiziniam krūviui – būtina;</t>
  </si>
  <si>
    <t>3.1.8.</t>
  </si>
  <si>
    <t>Maks. impulso amplitudė  - ne mažiau 7,5V.</t>
  </si>
  <si>
    <t>3.1.9.</t>
  </si>
  <si>
    <t>Maks. impulso trukmė – ne mažiau 1,5 ms.</t>
  </si>
  <si>
    <t>3.1.10.</t>
  </si>
  <si>
    <t>Keičiamas stimuliuojančio impulso poliškumas (monopolinis ir bipolinis) – būtinas.</t>
  </si>
  <si>
    <t>3.1.11.</t>
  </si>
  <si>
    <t>3.1.12.</t>
  </si>
  <si>
    <t>3.1.13.</t>
  </si>
  <si>
    <t>3.1.14.</t>
  </si>
  <si>
    <t>Jautrumas vidiniam signalui prieširdžiuose – ≤0,5 mV</t>
  </si>
  <si>
    <t>3.1.15.</t>
  </si>
  <si>
    <t>3.1.16.</t>
  </si>
  <si>
    <t>3.1.17.</t>
  </si>
  <si>
    <t>3.1.18.</t>
  </si>
  <si>
    <t>Prieširdžių ir skilvelių didelio dažnio veiklos epizodų registracija – būtina.</t>
  </si>
  <si>
    <t>3.1.19.</t>
  </si>
  <si>
    <t>Du dažnio adaptacijos jutikliai – būtini.</t>
  </si>
  <si>
    <t>3.1.20.</t>
  </si>
  <si>
    <t>Galimybė valdyti nuotoliniu ryšiu.</t>
  </si>
  <si>
    <t>3.1.21.</t>
  </si>
  <si>
    <t>Stimuliatoriaus galimybė mažiausiai vieną kartą per parą perduoti stimuliacijos parametrus nuotoliniu būdu į gydymo įstaigą, naudojant portatyvinį siųstuvą (siųstuvas į rinkinį neįeina) – būtina.</t>
  </si>
  <si>
    <t>3.1.22.</t>
  </si>
  <si>
    <t>4. DALIS</t>
  </si>
  <si>
    <t>DVIKAMERINIS EKS SU STIMULIACIJOS DAŽNIO ADAPTACIJA FIZINIAM KRŪVIUI (DDDR), SERTIFIKUOTAS ATLIKTI VISO KŪNO MAGNETINIO REZONANSO TYRIMUS</t>
  </si>
  <si>
    <t>4.</t>
  </si>
  <si>
    <t>Dvikamerinis EKS su stimuliacijos dažnio adaptacija fiziniam krūviui (DDDR), sertifikuotas atlikti viso kūno magnetinio rezonanso tyrimus</t>
  </si>
  <si>
    <t>4.1.</t>
  </si>
  <si>
    <t>4.1.1.</t>
  </si>
  <si>
    <t>Stimuliacijos režimai: AOO, AAI(R), VOO, VVI(R), VDD, DOO, DDI, DDD(R).</t>
  </si>
  <si>
    <t>4.1.2.</t>
  </si>
  <si>
    <t>4.1.3.</t>
  </si>
  <si>
    <t>Maks. impulso trukmė – 0,1–1,5 ms, keičiant mažesne nei 0,1 ms padala – būtina.</t>
  </si>
  <si>
    <t>4.1.4.</t>
  </si>
  <si>
    <t>Stimuliacijos monitoravimo galimybė (įvykių registratorius).</t>
  </si>
  <si>
    <t>4.1.5.</t>
  </si>
  <si>
    <t>Stimuliacijos  amplitudė bent 0,5–7,0 V ar platesnėse ribose, žingsnis ne daugiau 0,5 V.</t>
  </si>
  <si>
    <t>4.1.6.</t>
  </si>
  <si>
    <t>Prieširdžių stimuliacijos amplitudė bent 0,5–5,0 V ar platesnėse ribose, žingsnis ne daugiau 0,5 V.</t>
  </si>
  <si>
    <t>4.1.7.</t>
  </si>
  <si>
    <t>4.1.8.</t>
  </si>
  <si>
    <t>Programuojamas jautrumas skilveliuose: 0,5–5,0 V žingsnis kas 0,5 mV ir 6,0–10,0 žingsnis 1,0 mV.</t>
  </si>
  <si>
    <t>4.1.9.</t>
  </si>
  <si>
    <t>Programuojamas jautrumas prieširdžiuose: 0,15 – 1,0 mV žingsnis kas 0,25 mV ir 1,0–4,0 mV žingsnis 0,5 mV.</t>
  </si>
  <si>
    <t>4.1.10.</t>
  </si>
  <si>
    <t>Stimuliacija ir jautrumas vienpoliai arba bipoliai, programuojami nepriklausomai vienas nuo kito.</t>
  </si>
  <si>
    <t>4.1.11.</t>
  </si>
  <si>
    <t>4.1.12.</t>
  </si>
  <si>
    <t>4.1.13.</t>
  </si>
  <si>
    <t>4.1.14.</t>
  </si>
  <si>
    <t>Dažnio adaptacijos jutiklis: maks. dažnis 180 imp./min., reguliuojamas nuolydis, slenkstis, reakcijos laikas, atsistatymo laikas, būtinos jutiklio histogramos.</t>
  </si>
  <si>
    <t>4.1.15.</t>
  </si>
  <si>
    <t>Saugomų elektrogramų trukmė ≥10 min, epizodų trukmė ≥ 20 sekundžių, dauginės EKG, žymekliai, registruojami įvykiai: didelis prieširdžių ir skilvelių dažnis.</t>
  </si>
  <si>
    <t>4.1.16.</t>
  </si>
  <si>
    <t>Prietaiso darbo trukmė ≥ 9 metai (60 imp./min., 2,5 V, 0,4 ms, 500 Ω, 1000% DDD stimuliacija, saugomos EKG funkcija įjungta, 18 mėn. galiojimas iki implantacijos)</t>
  </si>
  <si>
    <t>4.1.17.</t>
  </si>
  <si>
    <t>Stimuliacijos režimo perjungimas – „auto mode switch“.</t>
  </si>
  <si>
    <t>4.1.18.</t>
  </si>
  <si>
    <t>Atskirai programuojamas automatiškai perjungto stimuliacijos DDIR režimo („auto mode switching“) bazinis dažnis.</t>
  </si>
  <si>
    <t>4.1.19.</t>
  </si>
  <si>
    <t>Automatiniai AV intervalo ilginimo (nuosavo AV laidumo „paieškos“) algoritmas.</t>
  </si>
  <si>
    <t>4.1.20.</t>
  </si>
  <si>
    <t>4.1.21.</t>
  </si>
  <si>
    <t>Prietaisas gali automatiškai nutraukti atsiradusį prieširdžių plazdėjimą dažna stimuliacija.</t>
  </si>
  <si>
    <t>4.1.22.</t>
  </si>
  <si>
    <t>4.1.23.</t>
  </si>
  <si>
    <t>Komplekte turi būti:1. Įvairaus ilgio (40–100) cm aktyvios fiksacijos, išskiriantys gliukokortikoidus skilveliniai elektrodai, sertifikuoti atlikti širdies magnetinio rezonanso tyrimus, analogiškus generatoriaus specifikacijai2. Įvairaus ilgio (40–55) cm aktyvios fiksacijos, tiesūs prieširdiniai elektrodai, išskiriantys gliukokortikoidus, sertifikuoti atlikti širdies magnetinio rezonanso tyrimus, analogiškus generatoriaus specifikacijai</t>
  </si>
  <si>
    <t>4.1.24.</t>
  </si>
  <si>
    <t>5. DALIS</t>
  </si>
  <si>
    <t>DVIKAMERINIS EKS, TURINTIS DAŽNIO ADAPTAVIMO FUNKCIJĄ (DDDR) SU DVIEM JUTIKLIAIS, SERTIFIKUOTAS ATLIKTI VISO KŪNO MAGNETINIO REZONANSO TYRIMUS, BE ELEKTRODŲ</t>
  </si>
  <si>
    <t>5.</t>
  </si>
  <si>
    <t>Dvikamerinis EKS, turintis dažnio adaptavimo funkciją (DDDR) su dviem jutikliais, sertifikuotas atlikti viso kūno magnetinio rezonanso tyrimus, be elektrodų</t>
  </si>
  <si>
    <t>5.1.</t>
  </si>
  <si>
    <t>vnt</t>
  </si>
  <si>
    <t>5.1.1.</t>
  </si>
  <si>
    <t>DDDR ir paprastesni stimuliavimo režimai.</t>
  </si>
  <si>
    <t>5.1.2.</t>
  </si>
  <si>
    <t>Svoris – ne didesnis kaip 30g.</t>
  </si>
  <si>
    <t>5.1.3.</t>
  </si>
  <si>
    <t>Korpuso storis nedaugiau 7,5 mm.</t>
  </si>
  <si>
    <t>5.1.4.</t>
  </si>
  <si>
    <t>Korpuso tūris nedaugiau 12cm ³.</t>
  </si>
  <si>
    <t>5.1.5.</t>
  </si>
  <si>
    <t>Galimybė atlikti 1,5 ir 3 T MRT tyrimus visam kūnui.</t>
  </si>
  <si>
    <t>5.1.6.</t>
  </si>
  <si>
    <t>Veikimo trukmė, stimuliuojant 100% 60 kart./min.  ne mažiau 11 metų.</t>
  </si>
  <si>
    <t>5.1.7.</t>
  </si>
  <si>
    <t>5.1.8.</t>
  </si>
  <si>
    <t>5.1.9.</t>
  </si>
  <si>
    <t>5.1.10.</t>
  </si>
  <si>
    <t>5.1.11.</t>
  </si>
  <si>
    <t>5.1.12.</t>
  </si>
  <si>
    <t>Intrakardinės elektrogramos registracijos galimybė realiame laike –būtina.</t>
  </si>
  <si>
    <t>5.1.13.</t>
  </si>
  <si>
    <t>5.1.14.</t>
  </si>
  <si>
    <t>5.1.15.</t>
  </si>
  <si>
    <t>5.1.16.</t>
  </si>
  <si>
    <t>5.1.17.</t>
  </si>
  <si>
    <t>5.1.18.</t>
  </si>
  <si>
    <t>5.1.19.</t>
  </si>
  <si>
    <t>Automatinis stimuliacijos režimo perjungimas („auto mode switching").</t>
  </si>
  <si>
    <t>5.1.20.</t>
  </si>
  <si>
    <t>Du jutikliai dažnio adaptacijai.</t>
  </si>
  <si>
    <t>5.1.21.</t>
  </si>
  <si>
    <t>5.1.22.</t>
  </si>
  <si>
    <t>6. DALIS</t>
  </si>
  <si>
    <t>BIVENTRIKULINIS BIPOLIS STIMULIATORIUS, SKIRTAS SKILVELIŲ DARBĄ RESINCHRONIZUOJANČIAI STIMULIACIJAI (CRT-P), SERTIFIKUOTAS ATLIKTI VISO KŪNO MAGNETINIO REZONANSO TYRIMUS, BE ELEKTRODŲ</t>
  </si>
  <si>
    <t>6.</t>
  </si>
  <si>
    <t>Biventrikulinis bipolis stimuliatorius, skirtas skilvelių darbą resinchronizuojančiai stimuliacijai (CRT-P), sertifikuotas atlikti viso kūno magnetinio rezonanso tyrimus, be elektrodų</t>
  </si>
  <si>
    <t>6.1.</t>
  </si>
  <si>
    <t>6.1.1.</t>
  </si>
  <si>
    <t>Stimuliacijos dažnio adaptacija fiziniam krūviui.</t>
  </si>
  <si>
    <t>6.1.2.</t>
  </si>
  <si>
    <t>Bipolė (IS-1) standarto jungtis kairiojo skilvelio elektrodui.</t>
  </si>
  <si>
    <t>6.1.3.</t>
  </si>
  <si>
    <t>Skilvelių stimuliacijos amplitudė 0,5–7,0 V ar platesnėse ribose, žingsnis ne daugiau 0,5  V .</t>
  </si>
  <si>
    <t>6.1.4.</t>
  </si>
  <si>
    <t>Prieširdžių stimuliacijos amplitudė 0,5–5,0 V ar platesnėse ribose, žingsnis 0,5 V .</t>
  </si>
  <si>
    <t>6.1.5.</t>
  </si>
  <si>
    <t>6.1.6.</t>
  </si>
  <si>
    <t>Stimuliacijos režimo perjungimas („auto mode switch“).</t>
  </si>
  <si>
    <t>6.1.7.</t>
  </si>
  <si>
    <t>Atskirai programuojamas automatiškai perjungto stimuliacijos DDIR režimo („auto mode switching“) bazinis dažnis;</t>
  </si>
  <si>
    <t>6.1.8.</t>
  </si>
  <si>
    <t>Masė mažesnė nei 25 g, tūris ≤ 15cm3.</t>
  </si>
  <si>
    <t>6.1.9.</t>
  </si>
  <si>
    <t>Atskirai reguliuojami kairiojo skilvelio ir dešiniojo skilvelio stimuliacijos kanalų parametrai.</t>
  </si>
  <si>
    <t>6.1.10.</t>
  </si>
  <si>
    <t>Įvykių registratorius, intrakardinės elektrogramos registravimo galimybė telemetrijos būdu, įvykių žymekliai.</t>
  </si>
  <si>
    <t>6.1.11.</t>
  </si>
  <si>
    <t>VV užlaikymo programavimo galimybė: vienu metu, pirma DS, pirma KS.</t>
  </si>
  <si>
    <t>6.1.12.</t>
  </si>
  <si>
    <t>Galimybė programuoti kairiojo skilvelio elektrodo stimuliacijos polių (distalinis, proksimalinis, kitos konfigūracijos).</t>
  </si>
  <si>
    <t>6.1.13.</t>
  </si>
  <si>
    <t>Biventrikulinės stimuliacijos % nustatymas.</t>
  </si>
  <si>
    <t>6.1.14.</t>
  </si>
  <si>
    <t>Saugomų elektrogramų trukmė ≥ 14 min, epizodų trukmė ≥ 20 sekundžių, dauginės EKG, žymekliai, registruojami įvykiai: didelis prieširdžių ir skilvelių dažnis.</t>
  </si>
  <si>
    <t>6.1.15.</t>
  </si>
  <si>
    <t>Stimuliacija ir jautrumas – vienpoliai arba bipoliai, programuojami nepriklausomai vienas nuo kito.</t>
  </si>
  <si>
    <t>6.1.16.</t>
  </si>
  <si>
    <t>6.1.17.</t>
  </si>
  <si>
    <t>Prietaiso darbo trukmė ≥7 metų (60 imp./min., 2,5 V, 0,4 ms, 500 Ω, 100% DDD-BiV stimuliacija, automatinė stimuliacijos amplitudes parinkimo ir kontrolės funkcija DP, DS, KS išjungta, saugomos EKG įjungta, 18 mėn. galiojimas iki implantacijos).</t>
  </si>
  <si>
    <t>6.1.18.</t>
  </si>
  <si>
    <t>Automatinis stimuliacijos impulso parinkimas ir reguliavimas skilveliuose su kiekvienu impulsu ir su 5 V atsargine stimuliacija.</t>
  </si>
  <si>
    <t>6.1.19.</t>
  </si>
  <si>
    <t>Nuotolinio stebėjimo ir valdymo galimybė. Nuotolinis stebėjimas ir valdymas: pilnai automatinis, telemetrijos funkcija, tiek GSM, tiek WLAN ryšio galimybės.</t>
  </si>
  <si>
    <t>6.1.20.</t>
  </si>
  <si>
    <t>Programuojami įspėjamieji signalai (ars oar vibracijos): prie ERI, skilvelių elektrodo varžos pokyčio, skilvelių stimuliacijos procento pokyčio, aukšto skilvelių ritmo dažnio.</t>
  </si>
  <si>
    <t>6.1.21.</t>
  </si>
  <si>
    <t>Prieširdinių aritmijų diagnostika: pradžia, trukmė, skilvelių dažnis, histograma; Prieširdinių aritmijų įspėjamieji signalai.</t>
  </si>
  <si>
    <t>6.1.22.</t>
  </si>
  <si>
    <t>Algoritmas AV ir VV intervalų optimizacijai.</t>
  </si>
  <si>
    <t>6.1.23.</t>
  </si>
  <si>
    <t>Plaučių pabrinkimo diagnostika, remiantis stimuliacijos varžos matavimais.</t>
  </si>
  <si>
    <t>6.1.24.</t>
  </si>
  <si>
    <t>7. DALIS</t>
  </si>
  <si>
    <t>BIVENTRIKULINIS KETURPOLIS STIMULIATORIUS, SKIRTAS SKILVELIŲ DARBĄ RESINCHRONIZUOJANČIAI STIMULIACIJAI (CRT-P), SERTIFIKUOTAS ATLIKTI VISO KŪNO MAGNETINIO REZONANSO TYRIMUS, KOMPLEKTE SU ELEKTRODAIS BEI ĮVEDIMO SISTEMA</t>
  </si>
  <si>
    <t>7.</t>
  </si>
  <si>
    <t>Biventrikulinis keturpolis stimuliatorius, skirtas skilvelių darbą resinchronizuojančiai stimuliacijai (CRT-P), sertifikuotas atlikti viso kūno magnetinio rezonanso tyrimus, komplekte su elektrodais bei įvedimo sistema</t>
  </si>
  <si>
    <t>7.1.</t>
  </si>
  <si>
    <t>7.1.1.</t>
  </si>
  <si>
    <t>7.1.2.</t>
  </si>
  <si>
    <t>DS amplitudė  0,25–7 V, keičiant po 0.5 V ar mažesniu žingsniu .</t>
  </si>
  <si>
    <t>7.1.3.</t>
  </si>
  <si>
    <t>DP amplitudė  0,25–5,0 V, keičiant po 0.5 V ar mažesniu žingsniu.</t>
  </si>
  <si>
    <t>7.1.4.</t>
  </si>
  <si>
    <t>7.1.5.</t>
  </si>
  <si>
    <t>7.1.6.</t>
  </si>
  <si>
    <t>Masė mažesnė nei 30 g, tūris ≤ 15 cm3.</t>
  </si>
  <si>
    <t>7.1.7.</t>
  </si>
  <si>
    <t>7.1.8.</t>
  </si>
  <si>
    <t>7.1.9.</t>
  </si>
  <si>
    <t>Skilvelių užlaikymo programavimo galimybė: vienu metu, pirma DS, pirma KS.</t>
  </si>
  <si>
    <t>7.1.10.</t>
  </si>
  <si>
    <t>Galimybė programuoti kairiojo skilvelio elektrodo stimuliacijos polių (distalinis, proksimalinis, įvairios vidurinių polių bei unipolinės konfigūracijos).</t>
  </si>
  <si>
    <t>7.1.11.</t>
  </si>
  <si>
    <t>7.1.12.</t>
  </si>
  <si>
    <t>Saugomų elektrogramų trukmė ≥ 14min., epizodų trukmė ≥ 20 sekundžių, dauginės EKG, žymekliai, registruojami įvykiai: didelis prieširdžių ir skilvelių dažnis.</t>
  </si>
  <si>
    <t>7.1.13.</t>
  </si>
  <si>
    <t>Stimuliacija ir jautrumas – vienpolis arba bipolis programuojami nepriklausomai vienas nuo kito.</t>
  </si>
  <si>
    <t>7.1.14.</t>
  </si>
  <si>
    <t>Keičiant poliškumą, automatiškai matuojama varža.</t>
  </si>
  <si>
    <t>7.1.15.</t>
  </si>
  <si>
    <t>Prietaiso darbo trukmė ≥ 7metų (60 imp./min., 2.5V, 0,4 ms, 500 Ω, 100% DDD-BiV stimuliacija, automatinė stimuliacijos amplitudės parinkimo ir kontrolės funkcija išjungta, saugomos EKG įjungta, 18 mėn. galiojimas iki implantacijos).</t>
  </si>
  <si>
    <t>7.1.16.</t>
  </si>
  <si>
    <t>Prekės gamintojo garantija ≥5 metai.</t>
  </si>
  <si>
    <t>7.1.17.</t>
  </si>
  <si>
    <t>Automatinis stimuliacijos amplitudės parinkimas ir reguliavimas visose širdies kamerose.</t>
  </si>
  <si>
    <t>7.1.18.</t>
  </si>
  <si>
    <t>KS stimuliacija keliuose taškuose: stimuliavimas vienu metu arba su užlaikymu tarp KS impulsų.</t>
  </si>
  <si>
    <t>7.1.19.</t>
  </si>
  <si>
    <t>Nuotolinio stebėjimo ir valdymo galimybė. Nuotolinis stebėjimas ir valdymas: pilnai automatinis, telemetrijos funkcija, tiek GSM , tiek WLAN ryšio galimybės.</t>
  </si>
  <si>
    <t>7.1.20.</t>
  </si>
  <si>
    <t>Programuojami įspėjamieji signalai (garso ar vibracijos): prie ERI, skilvelių elektrodo varžos pokyčio, skilvelių stimuliacijos procento pokyčio, aukšto skilvelių ritmo dažnio.</t>
  </si>
  <si>
    <t>7.1.21.</t>
  </si>
  <si>
    <t>Nuotolinio stebėjimo ir valdymo galimybė.</t>
  </si>
  <si>
    <t>7.1.22.</t>
  </si>
  <si>
    <t>Prieširdinių aritmijų diagnostika: pradžia, trukmė, skilvelių dažnis, histograma. Prieširdinių aritmijų įspėjamieji signalai.</t>
  </si>
  <si>
    <t>7.1.23.</t>
  </si>
  <si>
    <t>7.1.24.</t>
  </si>
  <si>
    <t>Plaučių edemos diagnostika, remiantis varžos matavimais.</t>
  </si>
  <si>
    <t>7.1.25.</t>
  </si>
  <si>
    <t>Keturpolė kairiojo skilvelio stimuliacijos technologija.</t>
  </si>
  <si>
    <t>7.1.26.</t>
  </si>
  <si>
    <t>Galimybė atlikti viso kūno mažiausiai 1,5T magnetinio rezonanso tyrimus (taip pat krūtinės ląstos ir širdies srityse).</t>
  </si>
  <si>
    <t>7.1.27.</t>
  </si>
  <si>
    <t>Komplekte: 1. Įvairaus ilgio (50–65) cm aktyvios fiksacijos skilveliniai elektrodai, išskiriantys gliukokortikoidus, sertifikuoti atlikti magneto rezonanso tyrimus, analogiškus generatoriaus specifikacijai2. Įvairaus ilgio (45–55) cm aktyvios fiksacijos tiesūs prieširdiniai elektrodai, išskiriantys gliukokortikoidus, sertifikuoti atlikti magneto rezonanso tyrimus, analogiškus generatoriaus specifikacijai3. Įvairaus ilgio (75–95 cm) kairiojo skilvelio stimuliacijos keturpoliai elektrodai – ≤5F diametro, atstumai tarp kontaktų ≥ 10mm, sertifikuoti atlikti magneto rezonanso tyrimus, pasirenkami linkiai mažiausiai S ir L formos.4. Sistema elektrodo įvedimui:a) introdiuseris koronarinio sinuso kaniuliavimui – pasirinktinai pjaustomas (komplekte peiliukas) arba plėšomas, įvairūs lenkimo kampai ir ilgiai;b) styga introdiuserio įvedimui 160–200 cm ilgio;c) plona viela KS  elektrodo įvedimui į koronarinio sinuso šaką, rentgenokontrastiniu galu.</t>
  </si>
  <si>
    <t>7.1.28.</t>
  </si>
  <si>
    <t>8. DALIS</t>
  </si>
  <si>
    <t>IMPLANTUOJAMAS RESINCHRONIZUOJANTIS KARDIOVERTERIS-DEFIBRILIATORIUS  (CRT-D) SU KETURPOLIAIS KAIRIOJO SKILVELIO ELEKTRODAIS, SERTIFIKUOTAS ATLIKTI VISO KŪNO MAGNETINIO REZONANSO TYRIMUS, SU ELEKTRODAIS IR ĮVEDIMO SISTEMA</t>
  </si>
  <si>
    <t>8.</t>
  </si>
  <si>
    <t>Implantuojamas resinchronizuojantis kardioverteris-defibriliatorius  (CRT-D) su keturpoliais kairiojo skilvelio elektrodais, sertifikuotas atlikti viso kūno magnetinio rezonanso tyrimus, su elektrodais ir įvedimo sistema</t>
  </si>
  <si>
    <t>8.1.</t>
  </si>
  <si>
    <t>Vnt.</t>
  </si>
  <si>
    <t>8.1.1.</t>
  </si>
  <si>
    <t xml:space="preserve"> Masė ≤ 80g, tūris ≤ 35cm3.</t>
  </si>
  <si>
    <t>8.1.2.</t>
  </si>
  <si>
    <t>Detekcijos kriterijai: dažnio, dažnio stabilumo, staigios pradžios, pradžios (prieširdžių ar skilvelių) nustatymo, prieširdžių- skilvelių santykių.</t>
  </si>
  <si>
    <t>8.1.3.</t>
  </si>
  <si>
    <t>Sugebėjimas skirti QRS kompleksų morfologiją.</t>
  </si>
  <si>
    <t>8.1.4.</t>
  </si>
  <si>
    <t>Galimybė programuoti 3 skirtingas terapijos zonas (tachikardija 1, tachikardija 2, virpėjimas).</t>
  </si>
  <si>
    <t>8.1.5.</t>
  </si>
  <si>
    <t>Antitachikardinės stimuliacijos funkcija: galimybė programuoti Burst, Ramp, Scan funkcijas.</t>
  </si>
  <si>
    <t>8.1.6.</t>
  </si>
  <si>
    <t>ATP terapija virpėjimo zonoje defibriliuojančio impulse įkrovos metu.</t>
  </si>
  <si>
    <t>8.1.7.</t>
  </si>
  <si>
    <t>ATP terapija virpėjimo zonoje prieš defibriliuojančio impulso įkrovą.</t>
  </si>
  <si>
    <t>8.1.8.</t>
  </si>
  <si>
    <t>Maksimali defibriliuojančio impulso energija ≥ 36 J.</t>
  </si>
  <si>
    <t>8.1.9.</t>
  </si>
  <si>
    <t>Defibriliuojančio impulso forma – bifazinė, su galimybe programuoti fazių trukmes, impulso formą.</t>
  </si>
  <si>
    <t>8.1.10.</t>
  </si>
  <si>
    <t>Antibradikardinė stimuliacija – DDD(R) režimas.</t>
  </si>
  <si>
    <t>8.1.11.</t>
  </si>
  <si>
    <t>Realaus laiko elektrogramos registravimas, įvykių žymekliai.</t>
  </si>
  <si>
    <t>8.1.12.</t>
  </si>
  <si>
    <t>Intrakardinės elektrogramos registravimo galimybė telemetrijos būdu, įvykių žymekliai.</t>
  </si>
  <si>
    <t>8.1.13.</t>
  </si>
  <si>
    <t>Įkrovos trukmė iki maks. defibriliuojančio impulso energijos iškrovos ≤ 8 sekundės.</t>
  </si>
  <si>
    <t>8.1.14.</t>
  </si>
  <si>
    <t>8.1.15.</t>
  </si>
  <si>
    <t>Saugomų elektrogramų trukmė ≥ 40 min, dauginės EKG, žymekliai, registruojami įvykiai, įvykių prioretizacijos galimybė.</t>
  </si>
  <si>
    <t>8.1.16.</t>
  </si>
  <si>
    <t>Paciento perspėjimas apie problemą sistemoje (elektrodo lūžimas, baterijos išsekimas ir kt.) garsiniu signalu arba vibracija.</t>
  </si>
  <si>
    <t>8.1.17.</t>
  </si>
  <si>
    <t>Automatinis stimuliacijos amplitudės parinkimas ir reguliavimas prieširdyje ir abiejuose skilveliuose.</t>
  </si>
  <si>
    <t>8.1.18.</t>
  </si>
  <si>
    <t>8.1.19.</t>
  </si>
  <si>
    <t>Atskirai reguliuojami kairio skilvelio ir dešinio skilvelio stimuliacijos kanalų parametrai.</t>
  </si>
  <si>
    <t>8.1.20.</t>
  </si>
  <si>
    <t>8.1.21.</t>
  </si>
  <si>
    <t>8.1.22.</t>
  </si>
  <si>
    <t>DS-KS matavimo algoritmas vėliausių KS sužadinimo taškų identifikavimui.</t>
  </si>
  <si>
    <t>8.1.23.</t>
  </si>
  <si>
    <t>8.1.24.</t>
  </si>
  <si>
    <t>8.1.25.</t>
  </si>
  <si>
    <t>8.1.26.</t>
  </si>
  <si>
    <t>Prietaiso darbo trukmė ≥ 7 metų (60 imp./min., 2,5 V, 0,4 ms, 500 Ω, 100% DDD-BiV stimuliacija, automatinė stimuliacijos amplitudės parinkimo ir kontrolės funkcija DP, DS, KS išjungta, saugomos EKG įjungta, 18 mėn. galiojimas iki implantacijos).</t>
  </si>
  <si>
    <t>8.1.27.</t>
  </si>
  <si>
    <t>8.1.28.</t>
  </si>
  <si>
    <t>Automatinis AV intervalo ilginimo (nuosavo AV laidumo “paieškos”) algoritmas užtikrinantis biventrikulinę stimuliaciją atitinkamai pagal paciento fizinį aktyvumą.</t>
  </si>
  <si>
    <t>8.1.29.</t>
  </si>
  <si>
    <t xml:space="preserve">Plaučių pabrinkimo diagnostika, remiantis stimuliacijos varžos matavimais. </t>
  </si>
  <si>
    <t>8.1.30.</t>
  </si>
  <si>
    <t xml:space="preserve">Programuojami įspėjamieji signalai (garso ar vibracijos): prie ERI, skilvelių elektrodo varžos pokyčio, skilvelių stimuliacijos procento pokyčio, aukšto skilvelių ritmo dažnio. </t>
  </si>
  <si>
    <t>8.1.31.</t>
  </si>
  <si>
    <t>Galimybė atlikti viso kūno 1,5T magnetinio rezonanso tyrimus (nebūtinai krūtinės ląstos ir širdies srityse).</t>
  </si>
  <si>
    <t>8.1.32.</t>
  </si>
  <si>
    <t>Komplekte:1. defibriliacijos elektrodas: aktyvios fiksacijos, 60-90 cm ilgio, išskiriantis gliukokortikoidus, su viena ar dviem aukštos įtampos spiralėmis, introdiuserio diametras ne daugiau 8F.2. Prieširdinis elektrodas: aktyvios fiksacijos, tiesus, 40-55 cm ilgio.3. Įvairaus ilgio (75–95 cm) kairiojo skilvelio stimuliacijos keturpolis elektrodas, ≤5F diametro, atstumai tarp elektrodų ≥ 10 mm. Elektrodo distalinė dalis turi pasirenkamus linkius, padedančius fiksuoti elektrodą vainikinio ančio šakelėse.4. Sistema elektrodo įvedimui:a) introdiuseris koronarinio sinuso kaniuliavimui – pasirinktinai pjaustomas (komplekte peiliukas) arba plėšomas, įvairūs lenkimo kampai ir ilgiai.b) viela introdiuserio įvedimui 160-200 cm ilgioc) plona viela KS  elektrodo įvedimui į koronarinio sinuso šaką, rentgenokontrastiniu galu.</t>
  </si>
  <si>
    <t>8.1.33.</t>
  </si>
  <si>
    <t>9. DALIS</t>
  </si>
  <si>
    <t>IMPLANTUOJAMAS RESINCHRONIZUOJANTIS KARDIOVERTERIS-DEFIBRILIATORIUS (CRT-D) SU BIPOLIAIS KAIRIOJO SKILVELIO ELEKTRODAIS, SERTIFIKUOTAS ATLIKTI VISO KŪNO MAGNETINIO REZONANSO TYRIMUS, BE ELEKTRODŲ</t>
  </si>
  <si>
    <t>9.</t>
  </si>
  <si>
    <t>Implantuojamas resinchronizuojantis kardioverteris-defibriliatorius (CRT-D) su bipoliais kairiojo skilvelio elektrodais, sertifikuotas atlikti viso kūno magnetinio rezonanso tyrimus, be elektrodų</t>
  </si>
  <si>
    <t>9.1.</t>
  </si>
  <si>
    <t>9.1.1.</t>
  </si>
  <si>
    <t>Masė ≤ 80g, tūris ≤ 40cm3.</t>
  </si>
  <si>
    <t>9.1.2.</t>
  </si>
  <si>
    <t>9.1.3.</t>
  </si>
  <si>
    <t>9.1.4.</t>
  </si>
  <si>
    <t>9.1.5.</t>
  </si>
  <si>
    <t>9.1.6.</t>
  </si>
  <si>
    <t>ATP terapija virpėjimo zonoje defibriliuojančio impulso įkrovos metu.</t>
  </si>
  <si>
    <t>9.1.7.</t>
  </si>
  <si>
    <t>9.1.8.</t>
  </si>
  <si>
    <t>Maksimali defibriliuojančio impulso energija ≥ 40 J.</t>
  </si>
  <si>
    <t>9.1.9.</t>
  </si>
  <si>
    <t>9.1.10.</t>
  </si>
  <si>
    <t>9.1.11.</t>
  </si>
  <si>
    <t>9.1.12.</t>
  </si>
  <si>
    <t>9.1.13.</t>
  </si>
  <si>
    <t>9.1.14.</t>
  </si>
  <si>
    <t>9.1.15.</t>
  </si>
  <si>
    <t>9.1.16.</t>
  </si>
  <si>
    <t>9.1.17.</t>
  </si>
  <si>
    <t>Automatinis stimuliacijos amplitudės parinkimas ir reguliavimas prieširdyje ir abiejuose skilveliuose su 5V atsargine stimuliacija.</t>
  </si>
  <si>
    <t>9.1.18.</t>
  </si>
  <si>
    <t>9.1.19.</t>
  </si>
  <si>
    <t>9.1.20.</t>
  </si>
  <si>
    <t>9.1.21.</t>
  </si>
  <si>
    <t>9.1.22.</t>
  </si>
  <si>
    <t>9.1.23.</t>
  </si>
  <si>
    <t>9.1.24.</t>
  </si>
  <si>
    <t>9.1.25.</t>
  </si>
  <si>
    <t>Prietaiso veikimo trukmė ≥ 7 metų (60 imp./min., 2,5 V, 0,4 ms, 500 Ω, 100% DDD-BiV stimuliacija, automatinė stimuliacijos amplitudės parinkimo ir kontrolės funkcija DP, DS, KS išjungta, saugomos EKG įjungta).</t>
  </si>
  <si>
    <t>9.1.26.</t>
  </si>
  <si>
    <t>9.1.27.</t>
  </si>
  <si>
    <t>9.1.28.</t>
  </si>
  <si>
    <t>9.1.29.</t>
  </si>
  <si>
    <t>9.1.30.</t>
  </si>
  <si>
    <t>10. DALIS</t>
  </si>
  <si>
    <t>IMPLANTUOJAMAS KARDIOVERTERIS DEFIBRILIATORIUS SU VIENKAMERINĖS STIMULIACIJOS FUNKCIJA (ICD-VR) IR ŠIRDIES NEPAKANKAMUMO BŪSENOS SEKIMO SISTEMA, SERTIFIKUOTAS ATLIKTI VISO KŪNO MAGNETINIO REZONANSO TYRIMUS</t>
  </si>
  <si>
    <t>10.</t>
  </si>
  <si>
    <t>Implantuojamas kardioverteris defibriliatorius su vienkamerinės stimuliacijos funkcija (ICD-VR) ir širdies nepakankamumo būsenos sekimo sistema, sertifikuotas atlikti viso kūno magnetinio rezonanso tyrimus</t>
  </si>
  <si>
    <t>10.1.</t>
  </si>
  <si>
    <t>10.1.1.</t>
  </si>
  <si>
    <t>Korpuso tūris - ne daugiau 40 cm3.</t>
  </si>
  <si>
    <t>10.1.2.</t>
  </si>
  <si>
    <t>Svoris - ne daugiau 80 gramų.</t>
  </si>
  <si>
    <t>10.1.3.</t>
  </si>
  <si>
    <t>Antibradikardinė stimuliacija - VVIR režimas (arba sudėtingesnis).</t>
  </si>
  <si>
    <t>10.1.4.</t>
  </si>
  <si>
    <t>Skilvelių stimuliacijos dažnio adaptacija fiziniam krūviui – būtina.</t>
  </si>
  <si>
    <t>10.1.5.</t>
  </si>
  <si>
    <t>Maks. impulso amplitudė – ne mažiau 6 V.</t>
  </si>
  <si>
    <t>10.1.6.</t>
  </si>
  <si>
    <t>10.1.7.</t>
  </si>
  <si>
    <t>Jautrumas vidiniam signalui skilveliuose – ≤ 0,5 mV.</t>
  </si>
  <si>
    <t>10.1.8.</t>
  </si>
  <si>
    <t>10.1.9.</t>
  </si>
  <si>
    <t>10.1.10.</t>
  </si>
  <si>
    <t>10.1.11.</t>
  </si>
  <si>
    <t>10.1.12.</t>
  </si>
  <si>
    <t>Skilvelinių tachiaritmijų detekcijos kriterijai: dažnio, dažnio stabilumo, staigios pradžios – būtini.</t>
  </si>
  <si>
    <t>10.1.13.</t>
  </si>
  <si>
    <t>Sugebėjimas skirti QRS kompleksų morfologiją – būtinas.</t>
  </si>
  <si>
    <t>10.1.14.</t>
  </si>
  <si>
    <t>Antitachikardinės stimuliacijos funkcija – būtina.</t>
  </si>
  <si>
    <t>10.1.15.</t>
  </si>
  <si>
    <t>Maksimali defibriliuojančio impulso energija - ne mažiau 35 J.</t>
  </si>
  <si>
    <t>10.1.16.</t>
  </si>
  <si>
    <t>Skilvelinių tachiaritmijų elektrogramų registracija į prietaiso atmintį, jei epizodas baigėsi terapine intervencija – būtina.</t>
  </si>
  <si>
    <t>10.1.17.</t>
  </si>
  <si>
    <t>Skilvelinių tachiaritmijų elektrogramų registracija į prietaiso atmintį, jei epizodas nesibaigė terapine intervencija – būtina.</t>
  </si>
  <si>
    <t>10.1.18.</t>
  </si>
  <si>
    <t>Neinvazinė programuota stimuliacija – būtina.</t>
  </si>
  <si>
    <t>10.1.19.</t>
  </si>
  <si>
    <t>Veikimo trukmė (nestimuliuojant) - ne mažiau 6 metų.</t>
  </si>
  <si>
    <t>10.1.20.</t>
  </si>
  <si>
    <t>Šiam punktui turi būti siūlomi du modeliai - su DF1 ir DF4 jungtimi.Komplekte pateikiamas vienas defibriliacinis elektrodas: keturpolinis, aktyvios fiksacijos, išskiriantis gliukokortikoidus, 60 - 70cm ilgio, &lt;9F.</t>
  </si>
  <si>
    <t>10.1.21.</t>
  </si>
  <si>
    <t>11. DALIS</t>
  </si>
  <si>
    <t>NEDIDELIŲ MATMENŲ IMPLANTUOJAMAS KARDIOVERTERIS DEFIBRILIATORIUS SU VIENKAMERINĖS STIMULIACIJOS FUNKCIJA (ICD - VR),SERTIFIKUOTAS ATLIKTI VISO KŪNO MAGNETINIO REZONANSO TYRIMUS</t>
  </si>
  <si>
    <t>11.</t>
  </si>
  <si>
    <t>Nedidelių matmenų implantuojamas kardioverteris defibriliatorius su vienkamerinės stimuliacijos funkcija (ICD - VR),sertifikuotas atlikti viso kūno magnetinio rezonanso tyrimus</t>
  </si>
  <si>
    <t>11.1.</t>
  </si>
  <si>
    <t>11.1.1.</t>
  </si>
  <si>
    <t>Korpuso tūris ne daugiau 30 cm3.</t>
  </si>
  <si>
    <t>11.1.2.</t>
  </si>
  <si>
    <t>Svoris ne daugiau 65 gramų.</t>
  </si>
  <si>
    <t>11.1.3.</t>
  </si>
  <si>
    <t>DF4 jungtis defibriliacijos elektrodui.</t>
  </si>
  <si>
    <t>11.1.4.</t>
  </si>
  <si>
    <t>Sertifikuotas atlikti viso kūno magnetinio rezonanso tyrimus.</t>
  </si>
  <si>
    <t>11.1.5.</t>
  </si>
  <si>
    <t>Stimuliacijos dažnio adaptacija fiziniam krūviui – būtina.</t>
  </si>
  <si>
    <t>11.1.6.</t>
  </si>
  <si>
    <t>Baterijos veikimo trukmė ne mažiau 8 metų.</t>
  </si>
  <si>
    <t>11.1.7.</t>
  </si>
  <si>
    <t>Komplekte pateikiamas vienas defibriliacinis elektrodas: keturpolinis, aktyvios fiksacijos, išskiriantis gliukokortikoidus, 60 - 70cm ilgio, &lt;9F.</t>
  </si>
  <si>
    <t>11.1.8.</t>
  </si>
  <si>
    <t>12. DALIS</t>
  </si>
  <si>
    <t>IMPLANTUOJAMAS KARDIOVERTERIS DEFIBRILIATORIUS SU DVIKAMERINĖS STIMULIACIJOS FUNKCIJA (ICD-DR) IR ŠIRDIES NEPAKANKAMUMO BŪSENOS SEKIMO SISTEMA, SERTIFIKUOTAS ATLIKTI VISO KŪNO MAGNETINIO REZONANSO TYRIMUS</t>
  </si>
  <si>
    <t>12.</t>
  </si>
  <si>
    <t>Implantuojamas kardioverteris defibriliatorius su dvikamerinės stimuliacijos funkcija (ICD-DR) ir širdies nepakankamumo būsenos sekimo sistema, sertifikuotas atlikti viso kūno magnetinio rezonanso tyrimus</t>
  </si>
  <si>
    <t>12.1.</t>
  </si>
  <si>
    <t>12.1.1.</t>
  </si>
  <si>
    <t>12.1.2.</t>
  </si>
  <si>
    <t>12.1.3.</t>
  </si>
  <si>
    <t>Antibradikardinė stimuliacija - DDDR režimas.</t>
  </si>
  <si>
    <t>12.1.4.</t>
  </si>
  <si>
    <t>12.1.5.</t>
  </si>
  <si>
    <t>Maks. impulso amplitudė - ne mažiau 6 V.</t>
  </si>
  <si>
    <t>12.1.6.</t>
  </si>
  <si>
    <t>12.1.7.</t>
  </si>
  <si>
    <t>12.1.8.</t>
  </si>
  <si>
    <t>12.1.9.</t>
  </si>
  <si>
    <t>Stimuliatoriaus veiklos kanalo („marker channel“).</t>
  </si>
  <si>
    <t>12.1.10.</t>
  </si>
  <si>
    <t>Registracija programavimo metu realiame laike – būtina.</t>
  </si>
  <si>
    <t>12.1.11.</t>
  </si>
  <si>
    <t>12.1.12.</t>
  </si>
  <si>
    <t>12.1.13.</t>
  </si>
  <si>
    <t>12.1.14.</t>
  </si>
  <si>
    <t>12.1.15.</t>
  </si>
  <si>
    <t>12.1.16.</t>
  </si>
  <si>
    <t>12.1.17.</t>
  </si>
  <si>
    <t>12.1.18.</t>
  </si>
  <si>
    <t>12.1.19.</t>
  </si>
  <si>
    <t>12.1.20.</t>
  </si>
  <si>
    <t>Darbo trukmė (nestimuliuojant) – ne mažiau 6 metų.</t>
  </si>
  <si>
    <t>12.1.21.</t>
  </si>
  <si>
    <t>Galimybė vertinti širdies nepakankamumo būklę pagal plaučių ir krūtinės ląstos impedansą – būtina.</t>
  </si>
  <si>
    <t>12.1.22.</t>
  </si>
  <si>
    <t>Šiam punktui turi būti siūlomi du modeliai - su DF1 ir DF4 jungtimi.Komplekte su kardioverteriu - defibriliatoriumi pateikiamas vienas defibriliacinis ir vienas stimuliacinis elektrodas. Defibriliacinis elektrodas - keturpolinis, aktyvios fiksacijos, išskiriantis gliukokortikoidus, 60 - 70cm ilgio, &lt;9F. Stimuliacinis elektrodas - bipolinis, aktyvios fiksacijos, išskiriantis gliukokortikoidus, 46-58 cm ilgio.</t>
  </si>
  <si>
    <t>12.1.23.</t>
  </si>
  <si>
    <t>13. DALIS</t>
  </si>
  <si>
    <t>NEDIDELIŲ MATMENŲ IMPLANTUOJAMAS KARDIOVERTERIS DEFIBRILIATORIUS SU DVIKAMERINĖS STIMULIACIJOS FUNKCIJA (ICD-DR), SERTIFIKUOTAS ATLIKTI VISO KŪNO MAGNETINIO REZONANSO TYRIMUS</t>
  </si>
  <si>
    <t>13.</t>
  </si>
  <si>
    <t>Nedidelių matmenų implantuojamas kardioverteris defibriliatorius su dvikamerinės stimuliacijos funkcija (ICD-DR), sertifikuotas atlikti viso kūno magnetinio rezonanso tyrimus</t>
  </si>
  <si>
    <t>13.1.</t>
  </si>
  <si>
    <t>13.1.1.</t>
  </si>
  <si>
    <t>13.1.2.</t>
  </si>
  <si>
    <t>13.1.3.</t>
  </si>
  <si>
    <t>13.1.4.</t>
  </si>
  <si>
    <t>13.1.5.</t>
  </si>
  <si>
    <t>13.1.6.</t>
  </si>
  <si>
    <t>Baterijos veikimo trukmė ne mažiau 7 metų.</t>
  </si>
  <si>
    <t>13.1.7.</t>
  </si>
  <si>
    <t>Komplekte su kardioverteriu - defibriliatoriumi pateikiamas vienas defibriliacinis ir vienas stimuliacinis elektrodas. Defibriliacinis elektrodas - keturpolinis, aktyvios fiksacijos, išskiriantis gliukokortikoidus, 60 - 70cm ilgio, &lt;9F. Stimuliacinis elektrodas - bipolinis, aktyvios fiksacijos, išskiriantis gliukokortikoidus, 46-58 cm ilgio.</t>
  </si>
  <si>
    <t>13.1.8.</t>
  </si>
  <si>
    <t>14. DALIS</t>
  </si>
  <si>
    <t>IMPLANTUOJAMAS KARDIOVERTERIS DEFIBRILIATORIUS SU DVIKAMERINĖS STIMULIACIJOS FUNKCIJA (ICD-DR), SERTIFIKUOTAS ATLIKTI VISO KŪNO MAGNETINIO REZONANSO TYRIMUS, SU PROGRAMUOJAMA DEFIBRILIACIJOS IMPULSO FAZIŲ TRUKME BEI FORMA</t>
  </si>
  <si>
    <t>14.</t>
  </si>
  <si>
    <t>Implantuojamas kardioverteris defibriliatorius su dvikamerinės stimuliacijos funkcija (ICD-DR), sertifikuotas atlikti viso kūno magnetinio rezonanso tyrimus, su programuojama defibriliacijos impulso fazių trukme bei forma</t>
  </si>
  <si>
    <t>14.1.</t>
  </si>
  <si>
    <t>14.1.1.</t>
  </si>
  <si>
    <t>Masė ≤ 72g, tūris ≤ 32cm3.</t>
  </si>
  <si>
    <t>14.1.2.</t>
  </si>
  <si>
    <t>DF1 ir DF4 variantai.</t>
  </si>
  <si>
    <t>14.1.3.</t>
  </si>
  <si>
    <t>Detekcijos kriterijai: dažnio, dažnio stabilumo, staigios pradžios, pradžios (prieširdžių ar skilvelių) nustatymo, prieširdžių-skilvelių santykio.</t>
  </si>
  <si>
    <t>14.1.4.</t>
  </si>
  <si>
    <t>14.1.5.</t>
  </si>
  <si>
    <t>14.1.6.</t>
  </si>
  <si>
    <t>14.1.7.</t>
  </si>
  <si>
    <t>14.1.8.</t>
  </si>
  <si>
    <t>14.1.9.</t>
  </si>
  <si>
    <t>14.1.10.</t>
  </si>
  <si>
    <t>14.1.11.</t>
  </si>
  <si>
    <t>14.1.12.</t>
  </si>
  <si>
    <t>14.1.13.</t>
  </si>
  <si>
    <t>14.1.14.</t>
  </si>
  <si>
    <t>Įspėjimai apie visas aritmijų terapijas/ galimybė jas registruoti nuotoline stebėjimo sistema.</t>
  </si>
  <si>
    <t>14.1.15.</t>
  </si>
  <si>
    <t>14.1.16.</t>
  </si>
  <si>
    <t>Saugomų elektrogramų trukmė ≥ 25 min, dauginės EKG, žymekliai, registruojami įvykiai, įvykių prioretizacijos galimybė.</t>
  </si>
  <si>
    <t>14.1.17.</t>
  </si>
  <si>
    <t>14.1.18.</t>
  </si>
  <si>
    <t>14.1.19.</t>
  </si>
  <si>
    <t>Automatinis stimuliacijos amplitudės parinkimas ir reguliavimas prieširdžiuose.</t>
  </si>
  <si>
    <t>14.1.20.</t>
  </si>
  <si>
    <t>14.1.21.</t>
  </si>
  <si>
    <t>Automatiniai AV intervalo ilginimo (nuosavo AV laidumo „paieškos“) algoritmai.</t>
  </si>
  <si>
    <t>14.1.22.</t>
  </si>
  <si>
    <t>Algoritmas AV optimizacijai.</t>
  </si>
  <si>
    <t>14.1.23.</t>
  </si>
  <si>
    <t>14.1.24.</t>
  </si>
  <si>
    <t>Prieširdinių aritmijų valdymo/prevencijos algoritmas.</t>
  </si>
  <si>
    <t>14.1.25.</t>
  </si>
  <si>
    <t>14.1.26.</t>
  </si>
  <si>
    <t>Prietaiso darbo trukmė ≥ 10 metų (60 imp/min., 2,0 V DP, 1,0 V DP, 0,4 ms, 500 Ω, 50% DDD stimuliacija, automatinė stimuliacijos amplitudės parinkimo ir kontrolės funkcija įjungta, saugomos EKG įjungta, maks. 4 iškrovos/metus).</t>
  </si>
  <si>
    <t>14.1.27.</t>
  </si>
  <si>
    <t>14.1.28.</t>
  </si>
  <si>
    <t>14.1.29.</t>
  </si>
  <si>
    <t>Turi būti pateikti komplekte: 1. Defibriliacijos elektrodas, aktyvios fiksacijos 60cm, 65cm, 75cm ilgio, išskiriantis gliukokortikoidus, su viena arba dviem aukštos įtampos spiralėmis, introdiuserio diametras ≤7F, sertifikuotas atlikti magneto rezonanso tyrimus. 2. Prieširdinis elektrodas, aktyvios fiksacijos, 46cm, 52cm, 58 sm ilgio, sertifikuotas atlikti magneto rezonanso tyrimus.</t>
  </si>
  <si>
    <t>14.1.30.</t>
  </si>
  <si>
    <t>15. DALIS</t>
  </si>
  <si>
    <t xml:space="preserve">KAIRIOJO SKILVELIO KETURPOLIS STIMULIACIJOS ELEKTRODAS </t>
  </si>
  <si>
    <t>15.</t>
  </si>
  <si>
    <t xml:space="preserve">Kairiojo skilvelio keturpolis stimuliacijos elektrodas </t>
  </si>
  <si>
    <t>15.1.</t>
  </si>
  <si>
    <t>15.1.1.</t>
  </si>
  <si>
    <t>Ilgis 75-95 cm, diametras ne daugiau 5 F, atstumas tarp polių &gt;10 mm.</t>
  </si>
  <si>
    <t>15.1.2.</t>
  </si>
  <si>
    <t>Elektrodo distalinė dalis turi linkius, padedančius fiksuoti elektrodą vainikinio ančio šakelėse. Linkiai yra „S“ ir „L“ formos, nekreipiantys elektrodo į vieną pusę.</t>
  </si>
  <si>
    <t>15.1.3.</t>
  </si>
  <si>
    <t xml:space="preserve"> Elektrodai sertifikuoti atlikti 1,5T magnetinio rezonanso tyrimus.</t>
  </si>
  <si>
    <t>15.1.4.</t>
  </si>
  <si>
    <t>16. DALIS</t>
  </si>
  <si>
    <t>DEŠINIOJO SKILVELIO ENDOKARDINIS DEFIBRILIACIJOS ELEKTRODAS</t>
  </si>
  <si>
    <t>16.</t>
  </si>
  <si>
    <t>Dešiniojo skilvelio endokardinis defibriliacijos elektrodas</t>
  </si>
  <si>
    <t>16.1.</t>
  </si>
  <si>
    <t>16.1.1.</t>
  </si>
  <si>
    <t>Aktyvios fiksacijos 52-65cm ilgio, išskiriantys gliukokortikoidus, su viena arba dviem aukštos įtampos spiralėmis pasirinktinai (turi būti pasiūlyti abu variantai), introdiuserio diametras ≤7F, sertifikuoti atlikti magneto rezonanso tyrimus.</t>
  </si>
  <si>
    <t>16.1.2.</t>
  </si>
  <si>
    <t>17. DALIS</t>
  </si>
  <si>
    <t>INTRODIUSERIS KORONARINIO SINUSO KANIULIAVIMUI BEI ELEKTRODO ĮVEDIMUI</t>
  </si>
  <si>
    <t>17.</t>
  </si>
  <si>
    <t>Introdiuseris koronarinio sinuso kaniuliavimui bei elektrodo įvedimui</t>
  </si>
  <si>
    <t>17.1.</t>
  </si>
  <si>
    <t>17.1.1.</t>
  </si>
  <si>
    <t>Įvairios formos (lenkimai) – bent 90, 115, 135 ir kt. laipsnio kampo lenkimai, įvairūs ilgiai, pasirenkamai pjaustomas (komplekte su peiliuku) arba plėšomas.</t>
  </si>
  <si>
    <t>17.1.2.</t>
  </si>
  <si>
    <t>Su pjaustomu introdiuseriu pateikiamas peiliukas</t>
  </si>
  <si>
    <t>17.1.3.</t>
  </si>
  <si>
    <t>18. DALIS</t>
  </si>
  <si>
    <t>INTRODIUSERIS (KREIPIKLIS) SUBSELEKTORIUS KORONARINIO SINUSO ŠAKOMS KANIULIUOTI</t>
  </si>
  <si>
    <t>18.</t>
  </si>
  <si>
    <t>Introdiuseris (kreipiklis) subselektorius koronarinio sinuso šakoms kaniuliuoti</t>
  </si>
  <si>
    <t>18.1.</t>
  </si>
  <si>
    <t>18.1.1.</t>
  </si>
  <si>
    <t>Turi susiderinti su koronarinio sinuso introdiuseriu-kreipikliu (teleskopinės sistemos principu), arba būti pateikiamas kartu su atskiru koronarinio sinuso introdiuseriu-kreipikliu. Trijų-keturių formų pasirinkimas – aštraus, tiesaus, buko kampo, retrogradinės eigos.</t>
  </si>
  <si>
    <t>18.1.2.</t>
  </si>
  <si>
    <t>19. DALIS</t>
  </si>
  <si>
    <t>ANGIOGRAFINIS KATETERIS SU BALIONU KORONARINIO SINUSO OBTURACIJAI IR RETROGRADINIAM KONTRASTAVIMUI</t>
  </si>
  <si>
    <t>19.</t>
  </si>
  <si>
    <t>Angiografinis kateteris su balionu koronarinio sinuso obturacijai ir retrogradiniam kontrastavimui</t>
  </si>
  <si>
    <t>19.1.</t>
  </si>
  <si>
    <t>19.1.1.</t>
  </si>
  <si>
    <t>Kateteris su išpučiamu balionu, obturuojančiu koronarinį sinusą jo angiografijos metu, ilgis 110 - 120 cm, diametras ne daugiau 7F.Į komplektą turi įeiti specialus dozuoto tūrio švirkštas angiografinio baliono išpūtimui.</t>
  </si>
  <si>
    <t>19.1.2.</t>
  </si>
  <si>
    <t>20. DALIS</t>
  </si>
  <si>
    <t>STYGOS PRAVEDĖJAI</t>
  </si>
  <si>
    <t>20.</t>
  </si>
  <si>
    <t>Stygos pravedėjai</t>
  </si>
  <si>
    <t>20.1.</t>
  </si>
  <si>
    <t>20.1.1.</t>
  </si>
  <si>
    <t>Ilgis &gt;130 cm, diametras 0,038 colio, distalinis galas minkštas, J formos, distalinio minkšto galo ilgis 5 – 10 cm, toliau styga yra pakankamai stangri, atliekanti nukreipiančią funkciją. Turi būti pasiūlyti mažiausiai 3 skirtingų ilgių variantai</t>
  </si>
  <si>
    <t>20.1.2.</t>
  </si>
  <si>
    <t>21. DALIS</t>
  </si>
  <si>
    <t>HIDROFILINĖS STYGOS PRAVEDĖJAI</t>
  </si>
  <si>
    <t>21.</t>
  </si>
  <si>
    <t>Hidrofilinės stygos pravedėjai</t>
  </si>
  <si>
    <t>21.1.</t>
  </si>
  <si>
    <t>21.1.1.</t>
  </si>
  <si>
    <t>Styga hidrofilinė, sudrėkus slidi, diametras – 0,035 colio, distalinis galas minkštas, J formos, distalinio minkšto galo ilgis 5 – 10 cm, toliau styga yra pakankamai stangri, atliekanti nukreipiančią funkciją. Turi būti pasiūlyti mažiausiai 3 ilgių variantai 80-250 cm intervale</t>
  </si>
  <si>
    <t>21.1.2.</t>
  </si>
  <si>
    <t>22. DALIS</t>
  </si>
  <si>
    <t>VIELOS KAIRIOJO SKILVELIO (KORONARINIO SINUSO) STIMULIACIJOS ELEKTRODUI ĮVESTI</t>
  </si>
  <si>
    <t>22.</t>
  </si>
  <si>
    <t>Vielos kairiojo skilvelio (koronarinio sinuso) stimuliacijos elektrodui įvesti</t>
  </si>
  <si>
    <t>22.1.</t>
  </si>
  <si>
    <t>22.1.1.</t>
  </si>
  <si>
    <t>Diametras 0,014 colio, ilgis 180-200 cm. Hidrofilinis padengimas. Turi būti ryškiai rentgenokontrastiniu galu. Turi būti pasiūlytos mažiausiai trijų kietumo variantų vielos (minkšta, vidutinio kietumo, kieta).</t>
  </si>
  <si>
    <t>22.1.2.</t>
  </si>
  <si>
    <t>23. DALIS</t>
  </si>
  <si>
    <t>AKLĖ IS-1 STANDARTO</t>
  </si>
  <si>
    <t>23.</t>
  </si>
  <si>
    <t>Aklė IS-1 standarto</t>
  </si>
  <si>
    <t>23.1.</t>
  </si>
  <si>
    <t>23.1.1.</t>
  </si>
  <si>
    <t>Kištukas IS-1kontakto kanalo užkimšimui ir izoliavimui. Turi būti pasiūlytas variantas standartinio bipolio ir biventrikulinio EKS keturpolio elektrodui lizdams izoliuoti</t>
  </si>
  <si>
    <t>23.1.2.</t>
  </si>
  <si>
    <t>24. DALIS</t>
  </si>
  <si>
    <t>AKLĖ DF-1 STANDARTO</t>
  </si>
  <si>
    <t>24.</t>
  </si>
  <si>
    <t>Aklė DF-1 standarto</t>
  </si>
  <si>
    <t>24.1.</t>
  </si>
  <si>
    <t>24.1.1.</t>
  </si>
  <si>
    <t>Kištukas DF-1 kontakto kanalo užkimšimui ir izoliavimui</t>
  </si>
  <si>
    <t>24.1.2.</t>
  </si>
  <si>
    <t>25. DALIS</t>
  </si>
  <si>
    <t>MINKŠTA ĮMAUTĖ (AKLĖ) ELEKTRODUI IZOLIUOTI</t>
  </si>
  <si>
    <t>25.</t>
  </si>
  <si>
    <t>Minkšta įmautė (aklė) elektrodui izoliuoti</t>
  </si>
  <si>
    <t>25.1.</t>
  </si>
  <si>
    <t>25.1.1.</t>
  </si>
  <si>
    <t>1,5−3 mm diametro elektrodui</t>
  </si>
  <si>
    <t>25.1.2.</t>
  </si>
  <si>
    <t>26. DALIS</t>
  </si>
  <si>
    <t>ATSUKTUVAS ELEKTRODO-STIMULIATORIAUS JUNGČIAI</t>
  </si>
  <si>
    <t>26.</t>
  </si>
  <si>
    <t>Atsuktuvas elektrodo-stimuliatoriaus jungčiai</t>
  </si>
  <si>
    <t>26.1.</t>
  </si>
  <si>
    <t>26.1.1.</t>
  </si>
  <si>
    <t>Sterilus atsuktuvas IS-1 ar DF-1 lizdo varžtui</t>
  </si>
  <si>
    <t>26.1.2.</t>
  </si>
  <si>
    <t>27. DALIS</t>
  </si>
  <si>
    <t>SUPLĖŠOMAS („PEEL-AWAY“) INTRODIUSERIS STIMULIACIJOS ELEKTRODO ĮVEDIMUI</t>
  </si>
  <si>
    <t>27.</t>
  </si>
  <si>
    <t>Suplėšomas („peel-away“) introdiuseris stimuliacijos elektrodo įvedimui</t>
  </si>
  <si>
    <t>27.1.</t>
  </si>
  <si>
    <t>27.1.1.</t>
  </si>
  <si>
    <t>Ilgis 12-14 cm, diametras 6, 7, 8, 9, 10F. Rinkinyje 0,038 colio diametro viela (tiesus ir lenktas galai, ilgis 50 cm) ir adata punkcijai. Pateikiami dvigubame steriliame įpakavime: išorinis – minkštas, prasiskleidžiantis pagal užklijavimo liniją, o vidinis – kietas, visi punkcinės sistemos elementai yra nejudriai fiksuoti vidinėje kietoje sterilioje plastikinėje dėžutėje.</t>
  </si>
  <si>
    <t>27.1.2.</t>
  </si>
  <si>
    <t>28. DALIS</t>
  </si>
  <si>
    <t>SUPLĖŠOMAS („PEEL-AWAY“) ILGAS INTRODIUSERIS STIMULIACIJOS ELEKTRODO ĮVEDIMUI</t>
  </si>
  <si>
    <t>28.</t>
  </si>
  <si>
    <t>Suplėšomas („peel-away“) ilgas introdiuseris stimuliacijos elektrodo įvedimui</t>
  </si>
  <si>
    <t>28.1.</t>
  </si>
  <si>
    <t>28.1.1.</t>
  </si>
  <si>
    <t>Ilgis 20-25 cm, diametras 6, 7, 8, 9, 10 F. Rinkinyje 0,038 colio diametro viela (tiesus ir lenktas galai, ilgis 80 cm) ir adata punkcijai.</t>
  </si>
  <si>
    <t>28.1.2.</t>
  </si>
  <si>
    <t>29. DALIS</t>
  </si>
  <si>
    <t>RESTERILIZUOJAMAS LAIDAS PRAILGINTUVAS MATAVIMAMS STIMULIATORIAUS IMPLANTAVIMO OPERACIJOS METU</t>
  </si>
  <si>
    <t>29.</t>
  </si>
  <si>
    <t>Resterilizuojamas laidas prailgintuvas matavimams stimuliatoriaus implantavimo operacijos metu</t>
  </si>
  <si>
    <t>29.1.</t>
  </si>
  <si>
    <t>29.1.1.</t>
  </si>
  <si>
    <t>Laido ilgis 2,5-4,0 m, jungtis Merlin stimuliatorių programavimo prietaisui viename gale ir gnybtai kitame. Trys laidų poros – dešiniojo prieširdžio, dešiniojo skilvelio, kairiojo skilvelio stimuliacijai. Turi būti suderinamas su St. Jude Medical stimuliacijos parametrų nustatymo prietaisu Merlin.</t>
  </si>
  <si>
    <t>29.1.2.</t>
  </si>
  <si>
    <t>30. DALIS</t>
  </si>
  <si>
    <t>VIENKARTINIS STERILUS LAIDAS PRAILGINTUVAS MATAVIMAMS STIMULIATORIAUS IMPLANTAVIMO OPERACIJOS METU</t>
  </si>
  <si>
    <t>30.</t>
  </si>
  <si>
    <t>Vienkartinis sterilus laidas prailgintuvas matavimams stimuliatoriaus implantavimo operacijos metu</t>
  </si>
  <si>
    <t>30.1.</t>
  </si>
  <si>
    <t>30.1.1.</t>
  </si>
  <si>
    <t>Laido ilgis 2,5-4,0 m. sudarytas iš dviejų izoliuotų gijų,  piršteliai, tinkami pajungti į elektrofiziologinių signalo registravimo sistemą, viename gale, gnybtai kitame gale.</t>
  </si>
  <si>
    <t>30.1.2.</t>
  </si>
  <si>
    <t>31. DALIS</t>
  </si>
  <si>
    <t>VAMZDELIŲ RINKINYS IMPLANTUOTAM ELEKTRODUI ATPALAIDUOTI NUO SĄAUGŲ</t>
  </si>
  <si>
    <t>31.</t>
  </si>
  <si>
    <t>Vamzdelių rinkinys implantuotam elektrodui atpalaiduoti nuo sąaugų</t>
  </si>
  <si>
    <t>31.1.</t>
  </si>
  <si>
    <t>31.1.1.</t>
  </si>
  <si>
    <t>Šalinamų elektrodų diametras 4-9 F (keli diametrų variantai), ilgis 30-40 cm, galimybė atpalaiduoti nuo sąaugų preparuojant buku arba smailu vamzdelio galu. Pasirinktinai kietesnė (polipropileno kietumo lygio) medžiaga, ar minkštesnė (fluoro plasto kietumo lygio) medžiaga.</t>
  </si>
  <si>
    <t>31.1.2.</t>
  </si>
  <si>
    <t>32. DALIS</t>
  </si>
  <si>
    <t>POLIMERINIS AUDINIŲ STABILIZAVIMO VAMZDELIS METALINIU GALU, SKIRTAS ATPALAIDUOTI ELEKTRODĄ NUO SĄAUGŲ</t>
  </si>
  <si>
    <t>32.</t>
  </si>
  <si>
    <t>Polimerinis audinių stabilizavimo vamzdelis metaliniu galu, skirtas atpalaiduoti elektrodą nuo sąaugų</t>
  </si>
  <si>
    <t>32.1.</t>
  </si>
  <si>
    <t>32.1.1.</t>
  </si>
  <si>
    <t>Polimerinis vamzdelis metaliniu galu, skirtas elektrodui atpalaiduoti nuo sąaugų, per kurio vidinį diametrą galima pravesti sistemą, skirtą elektrodui atpalaiduoti nuo sąaugų.</t>
  </si>
  <si>
    <t>32.1.2.</t>
  </si>
  <si>
    <t>33. DALIS</t>
  </si>
  <si>
    <t>LŪŽUSIO ELEKTRODO ILGINIMO VIELA ŠALINIMO OPERACIJOS METU</t>
  </si>
  <si>
    <t>33.</t>
  </si>
  <si>
    <t>Lūžusio elektrodo ilginimo viela šalinimo operacijos metu</t>
  </si>
  <si>
    <t>33.1.</t>
  </si>
  <si>
    <t>33.1.1.</t>
  </si>
  <si>
    <t>Ilgis 50-80 cm. Galimybė fiksuoti ir tokiu būdu prailginti lūžusį stimuliatoriaus arba kardiovereterio-defibriliatoriaus laidą šalinimo procedūros metu, tilpti į 7F preperavimo vamzdelį.</t>
  </si>
  <si>
    <t>33.1.2.</t>
  </si>
  <si>
    <t>34. DALIS</t>
  </si>
  <si>
    <t>SISTEMA IMPLANTUOTAM ELEKTRODUI ATPALAIDUOTI NUO SĄAUGŲ</t>
  </si>
  <si>
    <t>34.</t>
  </si>
  <si>
    <t>Sistema implantuotam elektrodui atpalaiduoti nuo sąaugų</t>
  </si>
  <si>
    <t>34.1.</t>
  </si>
  <si>
    <t>34.1.1.</t>
  </si>
  <si>
    <t>Sistema sterili, sudaryta iš sterilios plastikinės rankenos, per sukamąjį mechanizmą sujungta su laidų šalinimo vamzdeliu, gale turinčiu atvirą metalinį pjaunantį elementą. Mechanizmas suka pjaunantį laidų šalinimo vamzdelį dviem arba viena kryptimis priklausomai nuo rankenos spaudimo būdo. Šalinamų elektrodų diametras 4-9 F (pasirenka pirkėjas), ilgis 20-70 cm.</t>
  </si>
  <si>
    <t>34.1.2.</t>
  </si>
  <si>
    <t>35. DALIS</t>
  </si>
  <si>
    <t>VIELINIS ŠALINAMŲ EKS LAIDŲ SUSPAUDĖJAS</t>
  </si>
  <si>
    <t>35.</t>
  </si>
  <si>
    <t>Vielinis šalinamų EKS laidų suspaudėjas</t>
  </si>
  <si>
    <t>35.1.</t>
  </si>
  <si>
    <t>35.1.1.</t>
  </si>
  <si>
    <t>Sterilios vielytės su dviem nuimamais laikikliais galuose, pagamintos iš tvirto ir plastiško metalo, skirtos šalinamų elektrokardiostimuliatorių laidų suspaudimui su izoliacija.</t>
  </si>
  <si>
    <t>35.1.2.</t>
  </si>
  <si>
    <t>36. DALIS</t>
  </si>
  <si>
    <t>KATETERIS SU KOMBINUOTA KILPA GAUDYKLE SVETIMKŪNIŲ ŠALINIMUI</t>
  </si>
  <si>
    <t>36.</t>
  </si>
  <si>
    <t>Kateteris su kombinuota kilpa gaudykle svetimkūnių šalinimui</t>
  </si>
  <si>
    <t>36.1.</t>
  </si>
  <si>
    <t>36.1.1.</t>
  </si>
  <si>
    <t>Diametras 8-15 F, ilgis 90-130cm. Galimybė griebti ne tik šalinimo objekto galą, bet ir per vidurį.</t>
  </si>
  <si>
    <t>36.1.2.</t>
  </si>
  <si>
    <t>37. DALIS</t>
  </si>
  <si>
    <t>IMPLANTUOJAMAS EKG ĮVYKIŲ REGISTRAVIMO PRIETAISAS</t>
  </si>
  <si>
    <t>37.</t>
  </si>
  <si>
    <t>Implantuojamas EKG įvykių registravimo prietaisas</t>
  </si>
  <si>
    <t>37.1.</t>
  </si>
  <si>
    <t>37.1.1.</t>
  </si>
  <si>
    <t>Darbo trukmė ne mažiau  72 mėn.</t>
  </si>
  <si>
    <t>37.1.2.</t>
  </si>
  <si>
    <t xml:space="preserve">Svoris ≤ 4 g, tūris ≤2 cm3. </t>
  </si>
  <si>
    <t>37.1.3.</t>
  </si>
  <si>
    <t xml:space="preserve">Telemetrija – Bluetooth low energy. </t>
  </si>
  <si>
    <t>37.1.4.</t>
  </si>
  <si>
    <t>Automatinė EKG įrašo aktyvacija, esant bradikardijai, tachikardijai ar asistolijai. Prieširdžių virpėjimo/prieširdinių tachiaritmijų automatinio atpažinimo ir kiekybinio įvertinimo galimybė.</t>
  </si>
  <si>
    <t>37.1.5.</t>
  </si>
  <si>
    <t>Galima automatinė adaptacinė jautrumo kontrolė prieširdžiuose ir skilveliuose.</t>
  </si>
  <si>
    <t>37.1.6.</t>
  </si>
  <si>
    <t xml:space="preserve">Saugomų elektrogramų trukmė ≥ 60 min., epizodų trukmė ≥ 10-60 sekundžių (PV epizodų trukmė &gt; 60 sekundžių). </t>
  </si>
  <si>
    <t>37.1.7.</t>
  </si>
  <si>
    <t>Galimybė programuoti gaunamų registuotų epizodų kiekį pasirinktinai, priklausomai nuo kiekvieno paciento klinikinės situacijos.</t>
  </si>
  <si>
    <t>37.1.8.</t>
  </si>
  <si>
    <t>Galimybė pasirinktinai programuoti registruotus epizodus pagal pirmumą.</t>
  </si>
  <si>
    <t>37.1.9.</t>
  </si>
  <si>
    <t xml:space="preserve">Sertifikuotas 3T magnetinio rezonanso tyrimams atlikti. </t>
  </si>
  <si>
    <t>37.1.10.</t>
  </si>
  <si>
    <t>Komplekte su įvykių registratoriumi pateikiamas jo įsodinimo į paodę įrenginys, leidžiantis įstumti implantuojamą prietaisą pro mažesnį nei 1 cm ilgio pjūvį.</t>
  </si>
  <si>
    <t>37.1.11.</t>
  </si>
  <si>
    <t>38. DALIS</t>
  </si>
  <si>
    <t xml:space="preserve">STERILUS PERIKARDO DRENAVIMO RINKINYS </t>
  </si>
  <si>
    <t>38.</t>
  </si>
  <si>
    <t xml:space="preserve">Sterilus perikardo drenavimo rinkinys </t>
  </si>
  <si>
    <t>38.1.</t>
  </si>
  <si>
    <t>38.1.1.</t>
  </si>
  <si>
    <t>Rinkinio sudėtyje turi būti: perikardo drenavimo kateteris su šoninėmis angomis, kurio diametras 8 – 8,5 F, ilgis 40 + 2 cm; dilatatorius kurio diametras 8,5 – 9 F, ilgis 20 – 25 cm; viela – pravedėjas abiem minkštais galais, ilgis 80 + 5 cm; dvi 18G punkcinės adatos (9 ir 15 cm ilgio), vienkartinis skalpelis Nr. 11, ne mažiau kaip du švirkštai (10 ml ir 60 ml), 1000 ml talpos drenavimo maišelis su išleidimo galimybe, trišakis didelio diametro kraniukas surinkimo maišeliui prijungti prie dreno, siūlas dreno fiksavimui (3.0 netirpstantis siūlas su lenkta pjaunančia adata).</t>
  </si>
  <si>
    <t>38.1.2.</t>
  </si>
  <si>
    <t>39. DALIS</t>
  </si>
  <si>
    <t>INTRODIUSERIS NUKREIPĖJAS TARPPRIEŠIRDINĖS PERTVAROS PUNKCIJAI IR ABLIACIJAI</t>
  </si>
  <si>
    <t>39.</t>
  </si>
  <si>
    <t>Introdiuseris nukreipėjas tarpprieširdinės pertvaros punkcijai ir abliacijai</t>
  </si>
  <si>
    <t>39.1.</t>
  </si>
  <si>
    <t>39.1.1.</t>
  </si>
  <si>
    <t>Diametras 8-11F, ilgis 60-63cm, su atšaka plovimui, dilatatoriumi ir viela (J-formos ir tiesus galai), rentgenokontrastinis žiedas kateterio gale, turi būti galimybė rinktis iš bent 3 skirtingos formos bei kampo distalinių linkių įskaitant SL1 tipą.</t>
  </si>
  <si>
    <t>39.1.2.</t>
  </si>
  <si>
    <t>40. DALIS</t>
  </si>
  <si>
    <t>INTRODIUSERIS NUKREIPĖJAS RADIODAŽNINEI ABLIACIJAI</t>
  </si>
  <si>
    <t>40.</t>
  </si>
  <si>
    <t>Introdiuseris nukreipėjas radiodažninei abliacijai</t>
  </si>
  <si>
    <t>40.1.</t>
  </si>
  <si>
    <t>40.1.1.</t>
  </si>
  <si>
    <t>Diametras 8-10F, ilgis 60-63cm, su atšaka plovimui, dilatatoriumi ir viela (J-formos ir tiesus galai), rentgenokontrastinis žiedas kateterio gale, turi būti galimybė rinktis iš bent 3 skirtingos formos bei kampo distalinių linkių, įskaitant SR0, SR1 tipo.</t>
  </si>
  <si>
    <t>40.1.2.</t>
  </si>
  <si>
    <t>41. DALIS</t>
  </si>
  <si>
    <t>BROCKENBROUGH TIPO ARBA LYGIAVERTĖS ADATOS PRIEŠIRDŽIŲ PERTVAROS PUNKCIJAI</t>
  </si>
  <si>
    <t>41.</t>
  </si>
  <si>
    <t>Brockenbrough tipo arba lygiavertės adatos prieširdžių pertvaros punkcijai</t>
  </si>
  <si>
    <t>41.1.</t>
  </si>
  <si>
    <t>41.1.1.</t>
  </si>
  <si>
    <t>Ilgis 56, 71, 89 arba 98 cm, pateikiama pagal pirkėjo pageidavimus, diametras 18 G, įvairių linkių (įskaitant SL1 tipo), su hermetizuojančiu kraniuku proksimaliniame gale.</t>
  </si>
  <si>
    <t>41.1.2.</t>
  </si>
  <si>
    <t>42. DALIS</t>
  </si>
  <si>
    <t>INTRODIUSERIAI ELEKTROFIZIOLOGINIAMS TYRIMAMS</t>
  </si>
  <si>
    <t>42.</t>
  </si>
  <si>
    <t>Introdiuseriai elektrofiziologiniams tyrimams</t>
  </si>
  <si>
    <t>42.1.</t>
  </si>
  <si>
    <t>42.1.1.</t>
  </si>
  <si>
    <t>11 – 14 cm ilgio;</t>
  </si>
  <si>
    <t>42.1.2.</t>
  </si>
  <si>
    <t>6, 7, 8, 10, 11, 13 F diametro;</t>
  </si>
  <si>
    <t>42.1.3.</t>
  </si>
  <si>
    <t xml:space="preserve">lengvai įvedami, mažai traumuojantys, su atšaka plovimui ir sklende, diliatatoriumi; </t>
  </si>
  <si>
    <t>42.1.4.</t>
  </si>
  <si>
    <t>su geru hemostatiniu vožtuvu;</t>
  </si>
  <si>
    <t>42.1.5.</t>
  </si>
  <si>
    <t>distalinis galas sukietintas, nupjauto kūgio formos;</t>
  </si>
  <si>
    <t>42.1.6.</t>
  </si>
  <si>
    <t>didelės rezistencijos užlinkimui;</t>
  </si>
  <si>
    <t>42.1.7.</t>
  </si>
  <si>
    <t>plėtiklis užsirakinantis išoriniame vamzdelyje;</t>
  </si>
  <si>
    <t>42.1.8.</t>
  </si>
  <si>
    <t>su specialia danga, pagerinančia slydimą;</t>
  </si>
  <si>
    <t>42.1.9.</t>
  </si>
  <si>
    <t>su  viela pravedėju;</t>
  </si>
  <si>
    <t>42.1.10.</t>
  </si>
  <si>
    <t>hemostatinis vožtuvas su ne mažiau 5 žvaigždės formos įpjovų (ne cirkuliarinis), pasižymintis maža trintimi, leidžiantis lengvai manipuliuoti įvestu kateteriu ar elektrodu.</t>
  </si>
  <si>
    <t>42.1.11.</t>
  </si>
  <si>
    <t>43. DALIS</t>
  </si>
  <si>
    <t>INFUZIJOS LINIJA ABLIACIJAI NAUDOJANT ST. JUDE MEDICAL/ABBOTT COOL POINT POMPĄ</t>
  </si>
  <si>
    <t>43.</t>
  </si>
  <si>
    <t>Infuzijos linija abliacijai naudojant St. Jude Medical/Abbott Cool Point pompą</t>
  </si>
  <si>
    <t>43.1.</t>
  </si>
  <si>
    <t>43.1.1.</t>
  </si>
  <si>
    <t>Tinkama  St. Jude Medical/Abbott Cool Point abliacijos pompai</t>
  </si>
  <si>
    <t>43.1.2.</t>
  </si>
  <si>
    <t>44. DALIS</t>
  </si>
  <si>
    <t>INFUZIJOS LINIJA ABLIACIJAI NAUDOJANT BOSTON SCIENTIFIC POMPĄ</t>
  </si>
  <si>
    <t>44.</t>
  </si>
  <si>
    <t>Infuzijos linija abliacijai naudojant Boston Scientific pompą</t>
  </si>
  <si>
    <t>44.1.</t>
  </si>
  <si>
    <t>44.1.1.</t>
  </si>
  <si>
    <t>Tinkama  Boston Scientific abliacijos pompai</t>
  </si>
  <si>
    <t>44.1.2.</t>
  </si>
  <si>
    <t>45. DALIS</t>
  </si>
  <si>
    <t>INFUZIJOS LINIJA ABLIACIJAI NAUDOJANT BIOSENSE WEBSTER POMPĄ</t>
  </si>
  <si>
    <t>45.</t>
  </si>
  <si>
    <t>Infuzijos linija abliacijai naudojant Biosense Webster pompą</t>
  </si>
  <si>
    <t>45.1.</t>
  </si>
  <si>
    <t>45.1.1.</t>
  </si>
  <si>
    <t>Tinkama Biosense Webster abliacijos pompai</t>
  </si>
  <si>
    <t>45.1.2.</t>
  </si>
  <si>
    <t>46. DALIS</t>
  </si>
  <si>
    <t>46.</t>
  </si>
  <si>
    <t>46.1.</t>
  </si>
  <si>
    <t>46.1.1.</t>
  </si>
  <si>
    <t>Ilgis &gt;130 cm, diametras 0,032 colio, distalinis galas minkštas, J formos, distalinio minkšto galo ilgis 5 – 10 cm, toliau styga yra pakankamai stangri, atliekanti nukreipiančią funkciją. Turi būti pasiūlyti mažiausiai 3 skirtingų ilgių variantai.</t>
  </si>
  <si>
    <t>46.1.2.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</si>
  <si>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</si>
  <si>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</si>
  <si>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</si>
  <si>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</si>
  <si>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</si>
  <si>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</si>
  <si>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</si>
  <si>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</si>
  <si>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</si>
  <si>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</si>
  <si>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</si>
  <si>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</si>
  <si>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</si>
  <si>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</si>
  <si>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</si>
  <si>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</si>
  <si>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</si>
  <si>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</si>
  <si>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</si>
  <si>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</si>
  <si>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2510 2025-02-20 12:48:01</t>
  </si>
  <si>
    <t>Kaunas</t>
  </si>
  <si>
    <t>Šiaulių 16 a., Kaunas</t>
  </si>
  <si>
    <t>LT357332412</t>
  </si>
  <si>
    <r>
      <rPr>
        <sz val="11"/>
        <rFont val="Calibri"/>
        <family val="2"/>
        <scheme val="minor"/>
      </rPr>
      <t xml:space="preserve">Prieširdžių arba skilvelių stimuliacijos dažnio adaptacija fiziniam krūviui / </t>
    </r>
    <r>
      <rPr>
        <b/>
        <sz val="11"/>
        <rFont val="Calibri"/>
        <family val="2"/>
      </rPr>
      <t xml:space="preserve">Pacing Modes su R raide ir Rate response Pacing </t>
    </r>
    <r>
      <rPr>
        <sz val="11"/>
        <rFont val="Calibri"/>
        <family val="2"/>
      </rPr>
      <t>/</t>
    </r>
  </si>
  <si>
    <r>
      <t xml:space="preserve">Stimuliacijos dažnis: 30; 40 -170 imp./min </t>
    </r>
    <r>
      <rPr>
        <b/>
        <sz val="11"/>
        <color theme="1"/>
        <rFont val="Calibri"/>
        <family val="2"/>
        <scheme val="minor"/>
      </rPr>
      <t>/Lower rate/</t>
    </r>
  </si>
  <si>
    <r>
      <t>Maks. impulso trukmė: 0,1–1,5 ms, keičiant mažesne nei 0,1 ms padala./</t>
    </r>
    <r>
      <rPr>
        <b/>
        <sz val="11"/>
        <color theme="1"/>
        <rFont val="Calibri"/>
        <family val="2"/>
        <scheme val="minor"/>
      </rPr>
      <t>A and V Pulse widht/</t>
    </r>
  </si>
  <si>
    <r>
      <t xml:space="preserve">Stimuliacijos monitoravimo galimybė (įvykių registratorius) / </t>
    </r>
    <r>
      <rPr>
        <b/>
        <sz val="11"/>
        <color indexed="8"/>
        <rFont val="Calibri"/>
        <family val="2"/>
      </rPr>
      <t>Diagnostics "Cardiac Dashboard II" ir  Telemetry</t>
    </r>
    <r>
      <rPr>
        <sz val="11"/>
        <color indexed="8"/>
        <rFont val="Calibri"/>
        <family val="2"/>
      </rPr>
      <t xml:space="preserve"> /. </t>
    </r>
  </si>
  <si>
    <r>
      <t xml:space="preserve">Masė  21,5 g, </t>
    </r>
    <r>
      <rPr>
        <sz val="11"/>
        <rFont val="Calibri"/>
        <family val="2"/>
      </rPr>
      <t>tūris 9,7 cm3.</t>
    </r>
  </si>
  <si>
    <r>
      <t xml:space="preserve">Skilvelių Impulso amplitudė reguliuojama 0,5–7,5 V , </t>
    </r>
    <r>
      <rPr>
        <sz val="11"/>
        <rFont val="Calibri"/>
        <family val="2"/>
      </rPr>
      <t xml:space="preserve">žingsnis ne daugiau 0,5 V </t>
    </r>
    <r>
      <rPr>
        <b/>
        <sz val="11"/>
        <rFont val="Calibri"/>
        <family val="2"/>
      </rPr>
      <t>/ RV Amplitude/</t>
    </r>
    <r>
      <rPr>
        <sz val="11"/>
        <rFont val="Calibri"/>
        <family val="2"/>
      </rPr>
      <t>.</t>
    </r>
  </si>
  <si>
    <r>
      <t xml:space="preserve">Prieširdžių impulso amplitudė 0,5–7,5 V, </t>
    </r>
    <r>
      <rPr>
        <sz val="11"/>
        <rFont val="Calibri"/>
        <family val="2"/>
      </rPr>
      <t xml:space="preserve">žingsnis ne daugiau 0,5 V </t>
    </r>
    <r>
      <rPr>
        <b/>
        <sz val="11"/>
        <rFont val="Calibri"/>
        <family val="2"/>
      </rPr>
      <t>/A  Amplitude/.</t>
    </r>
  </si>
  <si>
    <r>
      <t xml:space="preserve">Automatinis stimuliacijos amplitudės parinkimas ir reguliavimas skilveliuose su kiekvienu impulsu ir su 5 V rodiklis  atsargine stimuliacija./Ventricular Output Management: Amplitude Margin: 1,5x; 2x;2,5x;3x;3,5x;4x Amplitude 0,5…3,5V (Apskaičiuojama sudauginant </t>
    </r>
    <r>
      <rPr>
        <b/>
        <sz val="11"/>
        <rFont val="Calibri"/>
        <family val="2"/>
      </rPr>
      <t>Amplitude Margin</t>
    </r>
    <r>
      <rPr>
        <sz val="11"/>
        <color indexed="8"/>
        <rFont val="Calibri"/>
        <family val="2"/>
      </rPr>
      <t xml:space="preserve"> </t>
    </r>
    <r>
      <rPr>
        <b/>
        <sz val="11"/>
        <color indexed="8"/>
        <rFont val="Calibri"/>
        <family val="2"/>
      </rPr>
      <t>x Amplitude = gauname Safety Pacing nuo 0,75 iki 14V.</t>
    </r>
  </si>
  <si>
    <r>
      <t>Jautrumas skilveliuose: 0,4 – 5,0 mV žingsnis kas 0,5 mV, 6,0–11,2 žingsnis 1,0 mV./</t>
    </r>
    <r>
      <rPr>
        <b/>
        <sz val="11"/>
        <color theme="1"/>
        <rFont val="Calibri"/>
        <family val="2"/>
        <scheme val="minor"/>
      </rPr>
      <t xml:space="preserve"> Ventricular Sensitivity: 0,4-11.2 mV/</t>
    </r>
  </si>
  <si>
    <r>
      <t>Jautrumas prieširdžíuose: 0,25; 0,5 – 4,0 mV žingsnis kas 0,5 mV /</t>
    </r>
    <r>
      <rPr>
        <b/>
        <sz val="11"/>
        <color theme="1"/>
        <rFont val="Calibri"/>
        <family val="2"/>
        <scheme val="minor"/>
      </rPr>
      <t>Atrial Sensitivyti: 0,25; 0,5-4mV/</t>
    </r>
  </si>
  <si>
    <r>
      <t xml:space="preserve">Stimuliacija ir jautrumas – vienpolis arba bipolis, </t>
    </r>
    <r>
      <rPr>
        <sz val="11"/>
        <rFont val="Calibri"/>
        <family val="2"/>
      </rPr>
      <t xml:space="preserve">programuojami nepriklausomai vienas nuo kito </t>
    </r>
    <r>
      <rPr>
        <b/>
        <sz val="11"/>
        <rFont val="Calibri"/>
        <family val="2"/>
      </rPr>
      <t>/ Pacing Polarity ir Sensing Polarity: Unipolar; Bipolar/.</t>
    </r>
  </si>
  <si>
    <r>
      <t xml:space="preserve">Automatinis varžos matavimas keičiant poliškumą  </t>
    </r>
    <r>
      <rPr>
        <b/>
        <sz val="11"/>
        <color theme="1"/>
        <rFont val="Calibri"/>
        <family val="2"/>
        <scheme val="minor"/>
      </rPr>
      <t>/ Lead Monitor:Auto Polarity Switch; Notify if 1000; 2000;3000; 4000 Omai/</t>
    </r>
  </si>
  <si>
    <r>
      <t xml:space="preserve">Galima automatinė adaptacinė jautrumo kontrolė prieširdžiuose ir skilveliuose, suteikianti optimalią stimuliaciją / </t>
    </r>
    <r>
      <rPr>
        <b/>
        <sz val="11"/>
        <color indexed="8"/>
        <rFont val="Calibri"/>
        <family val="2"/>
      </rPr>
      <t>Rate profile optimizatrion /.</t>
    </r>
  </si>
  <si>
    <r>
      <t>Yra intrakardinės elektrogramos registravimo galimybė /</t>
    </r>
    <r>
      <rPr>
        <b/>
        <sz val="11"/>
        <color indexed="8"/>
        <rFont val="Calibri"/>
        <family val="2"/>
      </rPr>
      <t xml:space="preserve">Multiple EGM episodes </t>
    </r>
    <r>
      <rPr>
        <sz val="11"/>
        <color indexed="8"/>
        <rFont val="Calibri"/>
        <family val="2"/>
      </rPr>
      <t xml:space="preserve">/ įvykių žymekliai </t>
    </r>
    <r>
      <rPr>
        <b/>
        <sz val="11"/>
        <color indexed="8"/>
        <rFont val="Calibri"/>
        <family val="2"/>
      </rPr>
      <t>/Marker channel  /</t>
    </r>
    <r>
      <rPr>
        <sz val="11"/>
        <color indexed="8"/>
        <rFont val="Calibri"/>
        <family val="2"/>
      </rPr>
      <t>.</t>
    </r>
  </si>
  <si>
    <r>
      <t xml:space="preserve">Dažnio adaptacijos jutiklis: maks. dažnis 180 imp./min., reguliuojamas nuolydis, slenkstis, reakcijos laikas, atsistatymo laikas, jutiklio histogramos </t>
    </r>
    <r>
      <rPr>
        <b/>
        <sz val="11"/>
        <color indexed="8"/>
        <rFont val="Calibri"/>
        <family val="2"/>
      </rPr>
      <t>/Rate response Pacing: ADL rate iki 180 imp./min, Exertion Response; Acceleration; Deceleration/.</t>
    </r>
  </si>
  <si>
    <r>
      <t xml:space="preserve">Prieširdinių aritmijų diagnostika ir histogramos (stimuliuojant AAI(R) režimu). / </t>
    </r>
    <r>
      <rPr>
        <b/>
        <sz val="11"/>
        <color indexed="8"/>
        <rFont val="Calibri"/>
        <family val="2"/>
      </rPr>
      <t>Atrial and Ventricular episodes; Heart rate Histograms /.</t>
    </r>
  </si>
  <si>
    <r>
      <t>Saugomų elektrogramų trukmė 60 min, epizodų trukmė 60 min., dauginės EKG, žymekliai, registruojami įvykiai: didelis prieširdžių ar skilvelių dažnis.</t>
    </r>
    <r>
      <rPr>
        <b/>
        <sz val="11"/>
        <rFont val="Calibri"/>
        <family val="2"/>
        <scheme val="minor"/>
      </rPr>
      <t>/Atrial and Ventricular Episodes; Saugomų EGM trukmė: 1 val; 24 val./</t>
    </r>
  </si>
  <si>
    <t>Numatytas eksplotavimo laikas: 9,6-10,4 metai.  (60 imp./min., 2,5 V, 0,4 ms, 500 Ω, 100% DS stimuliacija, saugomos EKG funkcija įjungta, 18 mėn. galiojimas iki implantacijos). Vidutinis prailgintas eksplotavimo laikas 253 dienos + 9,6 ar 10.4 metai. Galiojimas 18 men. Iki implantacijos pristatant į gydymo įstaigą.</t>
  </si>
  <si>
    <r>
      <t>Programuojami įspėjamieji signalai (garso ar vibracijos): prie ERI, skilvelių elektrodo varžos pokyčio, skilvelių stimuliacijos procento pokyčio, didelio skilvelių dažnio/</t>
    </r>
    <r>
      <rPr>
        <b/>
        <sz val="11"/>
        <color theme="1"/>
        <rFont val="Calibri"/>
        <family val="2"/>
        <scheme val="minor"/>
      </rPr>
      <t>ERI keitimo indikatorius/.</t>
    </r>
  </si>
  <si>
    <t>Komplekte yra  įvairaus ilgio Capsure Fix modelis 4076xx (35, 45; 52; 58; 65; 85; 110 cm) aktyvios fiksacijos skilveliniai ir prieširdiniai elektrodai, išskiriantys gliukokortikoidus, sertifikuoti atlikti 1,5T ir 3T magneto rezonanso tyrimus.</t>
  </si>
  <si>
    <t>Komplekte yra įvairaus ilgio Capsure Fix modelis 4076xx (35, 45; 52; 58; 65; 85; 110 cm) aktyvios fiksacijos skilveliniai arba prieširdiniai elektrodai, išskiriantys gliukokortikoidus, sertifikuoti atlikti magneto rezonanso tyrimus, analogiškus generatoriaus specifikacijai</t>
  </si>
  <si>
    <t>Yra žymėjimas CE ženklu (sutarties vykdymo metu pristatomos prekes bus pažymėtos CE ženklu).</t>
  </si>
  <si>
    <t>Vitatron Q20 SR specification 2psl.</t>
  </si>
  <si>
    <t>Vitatron Q20 SR specification 3psl.</t>
  </si>
  <si>
    <t>Vitatron Q20 SR specification 2psl.ir Vitatron Q20 IFU 25 psl.</t>
  </si>
  <si>
    <t>Vitatron Q20 SR specification 3psl. Ir Vitatron Q20 IFU 42 psl.</t>
  </si>
  <si>
    <t>Vitatron Q20 IFU 27 psl.</t>
  </si>
  <si>
    <t>Vitatron Q20 IFU 28 psl.; 37; 38 psl.</t>
  </si>
  <si>
    <t>4076 spec sheet. KLP ir 4076-110 IFU</t>
  </si>
  <si>
    <t>Vitatron Q20 SR MRI SureScan™ su elektrodu Capsure Fix modelis 4076xx, gamintojas Medtronic</t>
  </si>
  <si>
    <t>Vitatron Q20 SR MRI SureScan™ , gamintojas Medtronic</t>
  </si>
  <si>
    <r>
      <t>Yra prieširdžių ir skilvelių stimuliacijos dažnio adaptacija fiziniam krūviui /</t>
    </r>
    <r>
      <rPr>
        <b/>
        <sz val="11"/>
        <color theme="1"/>
        <rFont val="Calibri"/>
        <family val="2"/>
        <scheme val="minor"/>
      </rPr>
      <t xml:space="preserve"> Pacing Modes su R raide ir Rate response Pacing</t>
    </r>
    <r>
      <rPr>
        <sz val="11"/>
        <color theme="1"/>
        <rFont val="Calibri"/>
        <family val="2"/>
        <scheme val="minor"/>
      </rPr>
      <t>/</t>
    </r>
  </si>
  <si>
    <r>
      <t>Vienkamerinis, programuojamas /</t>
    </r>
    <r>
      <rPr>
        <b/>
        <sz val="11"/>
        <color theme="1"/>
        <rFont val="Calibri"/>
        <family val="2"/>
        <scheme val="minor"/>
      </rPr>
      <t xml:space="preserve"> Single chamber pacemaker system; Programmable paratmeters /.</t>
    </r>
  </si>
  <si>
    <r>
      <t xml:space="preserve">VVIR/AAIR stimuliavimo režimai </t>
    </r>
    <r>
      <rPr>
        <b/>
        <sz val="11"/>
        <color theme="1"/>
        <rFont val="Calibri"/>
        <family val="2"/>
        <scheme val="minor"/>
      </rPr>
      <t>/Pacing Modes/.</t>
    </r>
  </si>
  <si>
    <t>Svoris -21,5 g</t>
  </si>
  <si>
    <r>
      <t xml:space="preserve">Maks. impulso amplitudė -  7,5 V </t>
    </r>
    <r>
      <rPr>
        <b/>
        <sz val="11"/>
        <color theme="1"/>
        <rFont val="Calibri"/>
        <family val="2"/>
        <scheme val="minor"/>
      </rPr>
      <t>/ A and RV Amplitude/.</t>
    </r>
  </si>
  <si>
    <r>
      <t xml:space="preserve">Maks. impulso trukmė -  1,5 ms </t>
    </r>
    <r>
      <rPr>
        <b/>
        <sz val="11"/>
        <color theme="1"/>
        <rFont val="Calibri"/>
        <family val="2"/>
        <scheme val="minor"/>
      </rPr>
      <t xml:space="preserve">/ A and RV Pulse Width </t>
    </r>
    <r>
      <rPr>
        <sz val="11"/>
        <color theme="1"/>
        <rFont val="Calibri"/>
        <family val="2"/>
        <scheme val="minor"/>
      </rPr>
      <t>/.</t>
    </r>
  </si>
  <si>
    <r>
      <t xml:space="preserve">Keičiamas stimuliuojančio impulso poliškumas   (monopolinis ar bipolinis) </t>
    </r>
    <r>
      <rPr>
        <b/>
        <sz val="11"/>
        <color theme="1"/>
        <rFont val="Calibri"/>
        <family val="2"/>
        <scheme val="minor"/>
      </rPr>
      <t>/ Pacing polarity/</t>
    </r>
  </si>
  <si>
    <t>Tarnavimo trukmė, stimuliuojant 100 proc. 60 k./min.   dažniu - nuo 8.7 iki 10,4 metų.</t>
  </si>
  <si>
    <r>
      <t xml:space="preserve">Jautrumas vidiniam signalui prieširdžiuose – 0,25 mV </t>
    </r>
    <r>
      <rPr>
        <b/>
        <sz val="11"/>
        <color theme="1"/>
        <rFont val="Calibri"/>
        <family val="2"/>
        <scheme val="minor"/>
      </rPr>
      <t>/ Atrial Sensitivity /</t>
    </r>
    <r>
      <rPr>
        <sz val="11"/>
        <color theme="1"/>
        <rFont val="Calibri"/>
        <family val="2"/>
        <scheme val="minor"/>
      </rPr>
      <t>.</t>
    </r>
  </si>
  <si>
    <r>
      <t>Jautrumas vidiniam signalui skilveliuose –  1 mV /</t>
    </r>
    <r>
      <rPr>
        <b/>
        <sz val="11"/>
        <color theme="1"/>
        <rFont val="Calibri"/>
        <family val="2"/>
        <scheme val="minor"/>
      </rPr>
      <t xml:space="preserve"> A and RV Sensitivity</t>
    </r>
    <r>
      <rPr>
        <sz val="11"/>
        <color theme="1"/>
        <rFont val="Calibri"/>
        <family val="2"/>
        <scheme val="minor"/>
      </rPr>
      <t xml:space="preserve"> /.</t>
    </r>
  </si>
  <si>
    <r>
      <t xml:space="preserve">Intrakardinės elektrogramos registracijos galimybė realiame laike / </t>
    </r>
    <r>
      <rPr>
        <b/>
        <sz val="11"/>
        <color theme="1"/>
        <rFont val="Calibri"/>
        <family val="2"/>
        <scheme val="minor"/>
      </rPr>
      <t>Multiple EGM episodes</t>
    </r>
    <r>
      <rPr>
        <sz val="11"/>
        <color theme="1"/>
        <rFont val="Calibri"/>
        <family val="2"/>
        <scheme val="minor"/>
      </rPr>
      <t xml:space="preserve"> /.</t>
    </r>
  </si>
  <si>
    <r>
      <t>Stimuliatoriaus veiklos kanalo (</t>
    </r>
    <r>
      <rPr>
        <b/>
        <sz val="11"/>
        <color theme="1"/>
        <rFont val="Calibri"/>
        <family val="2"/>
        <scheme val="minor"/>
      </rPr>
      <t>„marker channel“</t>
    </r>
    <r>
      <rPr>
        <sz val="11"/>
        <color theme="1"/>
        <rFont val="Calibri"/>
        <family val="2"/>
        <scheme val="minor"/>
      </rPr>
      <t>) registracija programavimo metu realiame laike.</t>
    </r>
  </si>
  <si>
    <r>
      <t>Suminė širdies susitraukimų dažnio histograma /</t>
    </r>
    <r>
      <rPr>
        <b/>
        <sz val="11"/>
        <color theme="1"/>
        <rFont val="Calibri"/>
        <family val="2"/>
        <scheme val="minor"/>
      </rPr>
      <t>Heart Rate Histogram</t>
    </r>
    <r>
      <rPr>
        <sz val="11"/>
        <color theme="1"/>
        <rFont val="Calibri"/>
        <family val="2"/>
        <scheme val="minor"/>
      </rPr>
      <t xml:space="preserve"> /</t>
    </r>
  </si>
  <si>
    <r>
      <t xml:space="preserve">Stimuliacijos ir nuosavos širdies veiklos suminis registravimas (įvykių registratorius) / </t>
    </r>
    <r>
      <rPr>
        <b/>
        <sz val="11"/>
        <color theme="1"/>
        <rFont val="Calibri"/>
        <family val="2"/>
        <scheme val="minor"/>
      </rPr>
      <t>Diagnostics: Pacing Summary; High rate episodes; Cardiac Trend ir t.t.</t>
    </r>
    <r>
      <rPr>
        <sz val="11"/>
        <color theme="1"/>
        <rFont val="Calibri"/>
        <family val="2"/>
        <scheme val="minor"/>
      </rPr>
      <t xml:space="preserve"> /.</t>
    </r>
  </si>
  <si>
    <r>
      <t>Prieširdžių ar skilvelių didelio dažnio veiklos epizodų registracija /</t>
    </r>
    <r>
      <rPr>
        <b/>
        <sz val="11"/>
        <color theme="1"/>
        <rFont val="Calibri"/>
        <family val="2"/>
        <scheme val="minor"/>
      </rPr>
      <t xml:space="preserve">Atrial and Ventricular episodes </t>
    </r>
    <r>
      <rPr>
        <sz val="11"/>
        <color theme="1"/>
        <rFont val="Calibri"/>
        <family val="2"/>
        <scheme val="minor"/>
      </rPr>
      <t>/.</t>
    </r>
  </si>
  <si>
    <t>Yra galimybė atlikti mažiausiai 1,5T magnetinio rezonanso tyrimus.</t>
  </si>
  <si>
    <t>Yra prietaisų žymėjimas CE ženklu (sutarties vykdymo metu pristatomos prekes bus pažymėtos CE ženklu).</t>
  </si>
  <si>
    <t>Vitatron Q20 A2 spec.sheet 2 psl.</t>
  </si>
  <si>
    <t>Vitatron Q20 A2 spec.sheet 3 psl.</t>
  </si>
  <si>
    <t>Vitatron MRI brošiūra - 5 psl.</t>
  </si>
  <si>
    <t>Vitatron MRI brošiūra- 5 psl.</t>
  </si>
  <si>
    <t>Vitatron Q20A2 SR IFU LT KJL 2 pozicija- 27 psl.</t>
  </si>
  <si>
    <r>
      <t>Automatinis stimuliavimo amplitudės parinkimas stimuliacijai skilveliuose</t>
    </r>
    <r>
      <rPr>
        <b/>
        <sz val="11"/>
        <color theme="1"/>
        <rFont val="Calibri"/>
        <family val="2"/>
        <scheme val="minor"/>
      </rPr>
      <t xml:space="preserve"> / Ventrivular Output  Management /.</t>
    </r>
  </si>
  <si>
    <t>UAB "Sorimpeksas"</t>
  </si>
  <si>
    <t>LT647300010002276949, AB Swedbank, banko kodas 73000</t>
  </si>
  <si>
    <t>Viešųjų pirkimų vadovė Daiva Macijauskienė</t>
  </si>
  <si>
    <t>370 612 21183 daiva@sorimpeksas.com</t>
  </si>
  <si>
    <t>Direktorius Ramūnas Žalnerauskas</t>
  </si>
  <si>
    <t>Vadybininkas Kęstutis Statkevičius, +370 682 16987,  8-37 361766, info@sorimpeksas.com,kestutis@sorimpeksas.com</t>
  </si>
  <si>
    <t>1)Direktorius Ramūnas Žalnerauskas; 
2) Projektų vadovas Rolanas Širmonaitis; 
3) Viešųjų pirkimų vadovė Daiva Macijauskienė</t>
  </si>
  <si>
    <t xml:space="preserve">					
Konfidencialu. Direktoriaus igaliojimas (2024 D)					</t>
  </si>
  <si>
    <r>
      <t xml:space="preserve">Stimuliacijos dažnis: 40–170 (±10) imp./min. </t>
    </r>
    <r>
      <rPr>
        <b/>
        <sz val="11"/>
        <color theme="1"/>
        <rFont val="Calibri"/>
        <family val="2"/>
        <scheme val="minor"/>
      </rPr>
      <t>/ Lower rate /</t>
    </r>
  </si>
  <si>
    <r>
      <t xml:space="preserve">Maks. impulso trukmė – 0,1–1,5 ms, keičiant padala 0,03-0,06 ms </t>
    </r>
    <r>
      <rPr>
        <b/>
        <sz val="11"/>
        <color theme="1"/>
        <rFont val="Calibri"/>
        <family val="2"/>
        <scheme val="minor"/>
      </rPr>
      <t xml:space="preserve">/A and RV Pulse Widht </t>
    </r>
    <r>
      <rPr>
        <sz val="11"/>
        <color theme="1"/>
        <rFont val="Calibri"/>
        <family val="2"/>
        <scheme val="minor"/>
      </rPr>
      <t>/.</t>
    </r>
  </si>
  <si>
    <r>
      <t>Stimuliacijos monitoravimo galimybė (įvykių registratorius) /</t>
    </r>
    <r>
      <rPr>
        <b/>
        <sz val="11"/>
        <color theme="1"/>
        <rFont val="Calibri"/>
        <family val="2"/>
        <scheme val="minor"/>
      </rPr>
      <t xml:space="preserve"> Cardiac Dashboard II ir Cardiac trend </t>
    </r>
    <r>
      <rPr>
        <sz val="11"/>
        <color theme="1"/>
        <rFont val="Calibri"/>
        <family val="2"/>
        <scheme val="minor"/>
      </rPr>
      <t>/.</t>
    </r>
  </si>
  <si>
    <r>
      <t>Stimuliacijos  amplitudė  0,5–7,5 V,  žingsnis: 0,25-0,5V /</t>
    </r>
    <r>
      <rPr>
        <b/>
        <sz val="11"/>
        <rFont val="Calibri"/>
        <family val="2"/>
        <scheme val="minor"/>
      </rPr>
      <t>RV (dešiniojo skilvelio)Pulse Amplitude/ .</t>
    </r>
  </si>
  <si>
    <r>
      <t xml:space="preserve">Prieširdžių stimuliacijos amplitudė bent 0,5–7,5 V, žingsnis 0,25- 0,5 V / </t>
    </r>
    <r>
      <rPr>
        <b/>
        <sz val="11"/>
        <color theme="1"/>
        <rFont val="Calibri"/>
        <family val="2"/>
        <scheme val="minor"/>
      </rPr>
      <t xml:space="preserve">A (Priežirdžių) Amplitude </t>
    </r>
    <r>
      <rPr>
        <sz val="11"/>
        <color theme="1"/>
        <rFont val="Calibri"/>
        <family val="2"/>
        <scheme val="minor"/>
      </rPr>
      <t>/.</t>
    </r>
  </si>
  <si>
    <r>
      <t xml:space="preserve">Automatinis stimuliacijos amplitudės parinkimas ir reguliavimas skilveliuose su kiekvienu impulsu ir su 5 V atsargine stimuliacija / </t>
    </r>
    <r>
      <rPr>
        <b/>
        <sz val="11"/>
        <color theme="1"/>
        <rFont val="Calibri"/>
        <family val="2"/>
        <scheme val="minor"/>
      </rPr>
      <t>Ventricular Capture management; atsarginė stimuliacija apskaičiuojama sudauginant</t>
    </r>
    <r>
      <rPr>
        <sz val="11"/>
        <color theme="1"/>
        <rFont val="Calibri"/>
        <family val="2"/>
        <scheme val="minor"/>
      </rPr>
      <t xml:space="preserve">: Amplitude Margin:1,5x;2x;2,5x;3x;3,5x;4x </t>
    </r>
    <r>
      <rPr>
        <b/>
        <sz val="11"/>
        <color theme="1"/>
        <rFont val="Calibri"/>
        <family val="2"/>
        <scheme val="minor"/>
      </rPr>
      <t>padauginama</t>
    </r>
    <r>
      <rPr>
        <sz val="11"/>
        <color theme="1"/>
        <rFont val="Calibri"/>
        <family val="2"/>
        <scheme val="minor"/>
      </rPr>
      <t xml:space="preserve"> iš Minimum Adapted Amplitude 0,5…3,5V</t>
    </r>
    <r>
      <rPr>
        <b/>
        <sz val="11"/>
        <color theme="1"/>
        <rFont val="Calibri"/>
        <family val="2"/>
        <scheme val="minor"/>
      </rPr>
      <t xml:space="preserve"> = </t>
    </r>
    <r>
      <rPr>
        <sz val="11"/>
        <color theme="1"/>
        <rFont val="Calibri"/>
        <family val="2"/>
        <scheme val="minor"/>
      </rPr>
      <t xml:space="preserve"> </t>
    </r>
    <r>
      <rPr>
        <b/>
        <sz val="11"/>
        <color theme="1"/>
        <rFont val="Calibri"/>
        <family val="2"/>
        <scheme val="minor"/>
      </rPr>
      <t>Atsarginė stimuliacija nuo 0,75 - 14V (tame tarpe ir 5V)/.</t>
    </r>
  </si>
  <si>
    <r>
      <t xml:space="preserve">Programuojamas jautrumas skilveliuose:  1-11,2mV; žingsnis 0,4-1 mV / </t>
    </r>
    <r>
      <rPr>
        <b/>
        <sz val="11"/>
        <color theme="1"/>
        <rFont val="Calibri"/>
        <family val="2"/>
        <scheme val="minor"/>
      </rPr>
      <t xml:space="preserve">Ventricle Sensitivity </t>
    </r>
    <r>
      <rPr>
        <sz val="11"/>
        <color theme="1"/>
        <rFont val="Calibri"/>
        <family val="2"/>
        <scheme val="minor"/>
      </rPr>
      <t>/</t>
    </r>
  </si>
  <si>
    <r>
      <t>Programuojamas jautrumas prieširdžiuose:  0,18-4 mV; žingsnis: 0,07mV;0,5mV /</t>
    </r>
    <r>
      <rPr>
        <b/>
        <sz val="11"/>
        <color theme="1"/>
        <rFont val="Calibri"/>
        <family val="2"/>
        <scheme val="minor"/>
      </rPr>
      <t xml:space="preserve"> Atrial Sensitivity /</t>
    </r>
  </si>
  <si>
    <r>
      <t>Stimuliacija ir jautrumas vienpoliai arba bipoliai, programuojami nepriklausomai vienas nuo kito /</t>
    </r>
    <r>
      <rPr>
        <b/>
        <sz val="11"/>
        <color theme="1"/>
        <rFont val="Calibri"/>
        <family val="2"/>
        <scheme val="minor"/>
      </rPr>
      <t>Sensing Polarity: Unipolar; Bipolar Pacing Polarity: Unipolar; Bipolar/.</t>
    </r>
  </si>
  <si>
    <r>
      <t xml:space="preserve">Automatinis varžos matavimas keičiant poliškumą / </t>
    </r>
    <r>
      <rPr>
        <b/>
        <sz val="11"/>
        <color theme="1"/>
        <rFont val="Calibri"/>
        <family val="2"/>
        <scheme val="minor"/>
      </rPr>
      <t xml:space="preserve">Lead Monitor </t>
    </r>
    <r>
      <rPr>
        <sz val="11"/>
        <color theme="1"/>
        <rFont val="Calibri"/>
        <family val="2"/>
        <scheme val="minor"/>
      </rPr>
      <t>/.</t>
    </r>
  </si>
  <si>
    <r>
      <t xml:space="preserve">Galima automatinė adaptacinė jautrumo kontrolė prieširdžiuose ir skilveliuose, suteikianti optimalią stimuliaciją / </t>
    </r>
    <r>
      <rPr>
        <b/>
        <sz val="11"/>
        <color theme="1"/>
        <rFont val="Calibri"/>
        <family val="2"/>
        <scheme val="minor"/>
      </rPr>
      <t xml:space="preserve">Reduced VP+ ir RateAdaptive AV (RAAV) </t>
    </r>
    <r>
      <rPr>
        <sz val="11"/>
        <color theme="1"/>
        <rFont val="Calibri"/>
        <family val="2"/>
        <scheme val="minor"/>
      </rPr>
      <t>/.</t>
    </r>
  </si>
  <si>
    <r>
      <t>Intrakardinės elektrogramos registravimo galimybė, įvykių žymekliai /</t>
    </r>
    <r>
      <rPr>
        <b/>
        <sz val="11"/>
        <color theme="1"/>
        <rFont val="Calibri"/>
        <family val="2"/>
        <scheme val="minor"/>
      </rPr>
      <t xml:space="preserve">Multiple EGM Episodes </t>
    </r>
    <r>
      <rPr>
        <sz val="11"/>
        <color theme="1"/>
        <rFont val="Calibri"/>
        <family val="2"/>
        <scheme val="minor"/>
      </rPr>
      <t>/.</t>
    </r>
  </si>
  <si>
    <r>
      <t xml:space="preserve">Dažnio adaptacijos jutiklis: maks. dažnis 180 imp./min., reguliuojamas nuolydis, slenkstis, reakcijos laikas, atsistatymo laikas, būtinos jutiklio histogramos / </t>
    </r>
    <r>
      <rPr>
        <b/>
        <sz val="11"/>
        <color theme="1"/>
        <rFont val="Calibri"/>
        <family val="2"/>
        <scheme val="minor"/>
      </rPr>
      <t xml:space="preserve">Rate Response Pacing: ADL rate 180 imp.min </t>
    </r>
    <r>
      <rPr>
        <sz val="11"/>
        <color theme="1"/>
        <rFont val="Calibri"/>
        <family val="2"/>
        <scheme val="minor"/>
      </rPr>
      <t xml:space="preserve">/ </t>
    </r>
  </si>
  <si>
    <r>
      <t>Saugomų elektrogramų trukmė 60 min, epizodų aptikimo trukmė 1; 2; 3 … 20; 25; 30 … 50; 55; 60 s , saugojimo trukmė 60 min., /</t>
    </r>
    <r>
      <rPr>
        <sz val="11"/>
        <rFont val="Calibri"/>
        <family val="2"/>
        <scheme val="minor"/>
      </rPr>
      <t xml:space="preserve"> </t>
    </r>
    <r>
      <rPr>
        <b/>
        <sz val="11"/>
        <rFont val="Calibri"/>
        <family val="2"/>
        <scheme val="minor"/>
      </rPr>
      <t>Automatinė ir gydytojo pasirenkama diagnostika</t>
    </r>
    <r>
      <rPr>
        <sz val="11"/>
        <rFont val="Calibri"/>
        <family val="2"/>
        <scheme val="minor"/>
      </rPr>
      <t xml:space="preserve"> / dauginės EKG, žymekliai, registruojami įvykiai: didelis prieširdžių ir skilvelių dažnis / </t>
    </r>
    <r>
      <rPr>
        <b/>
        <sz val="11"/>
        <rFont val="Calibri"/>
        <family val="2"/>
        <scheme val="minor"/>
      </rPr>
      <t>Multiple EGM episodes; Atrial and Ventricle High rate episodes. Market channel</t>
    </r>
    <r>
      <rPr>
        <sz val="11"/>
        <rFont val="Calibri"/>
        <family val="2"/>
        <scheme val="minor"/>
      </rPr>
      <t>/</t>
    </r>
    <r>
      <rPr>
        <sz val="11"/>
        <color theme="1"/>
        <rFont val="Calibri"/>
        <family val="2"/>
        <scheme val="minor"/>
      </rPr>
      <t>.</t>
    </r>
  </si>
  <si>
    <t>Prietaiso darbo trukmė  9 metai (60 imp./min., 2,5 V, 0,4 ms, 500 Ω, 1000% DDD stimuliacija, saugomos EKG funkcija įjungta, 18 mėn. galiojimas iki implantacijos</t>
  </si>
  <si>
    <r>
      <t>Stimuliacijos režimo perjungimas – „</t>
    </r>
    <r>
      <rPr>
        <b/>
        <sz val="11"/>
        <color theme="1"/>
        <rFont val="Calibri"/>
        <family val="2"/>
        <scheme val="minor"/>
      </rPr>
      <t>auto mode switch</t>
    </r>
    <r>
      <rPr>
        <sz val="11"/>
        <color theme="1"/>
        <rFont val="Calibri"/>
        <family val="2"/>
        <scheme val="minor"/>
      </rPr>
      <t xml:space="preserve">“ / </t>
    </r>
    <r>
      <rPr>
        <b/>
        <sz val="11"/>
        <color theme="1"/>
        <rFont val="Calibri"/>
        <family val="2"/>
        <scheme val="minor"/>
      </rPr>
      <t>Mode Switch</t>
    </r>
    <r>
      <rPr>
        <sz val="11"/>
        <color theme="1"/>
        <rFont val="Calibri"/>
        <family val="2"/>
        <scheme val="minor"/>
      </rPr>
      <t xml:space="preserve"> /.</t>
    </r>
  </si>
  <si>
    <r>
      <t>Atskirai programuojamas automatiškai perjungto stimuliacijos DDIR režimo („auto mode switching“) bazinis dažnis /</t>
    </r>
    <r>
      <rPr>
        <b/>
        <sz val="11"/>
        <color theme="1"/>
        <rFont val="Calibri"/>
        <family val="2"/>
        <scheme val="minor"/>
      </rPr>
      <t xml:space="preserve"> Upper tracking rate </t>
    </r>
    <r>
      <rPr>
        <sz val="11"/>
        <color theme="1"/>
        <rFont val="Calibri"/>
        <family val="2"/>
        <scheme val="minor"/>
      </rPr>
      <t xml:space="preserve"> /.</t>
    </r>
  </si>
  <si>
    <r>
      <t>Automatiniai AV intervalo ilginimo (nuosavo AV laidumo „paieškos“) algoritmas /</t>
    </r>
    <r>
      <rPr>
        <b/>
        <sz val="11"/>
        <color theme="1"/>
        <rFont val="Calibri"/>
        <family val="2"/>
        <scheme val="minor"/>
      </rPr>
      <t>SVP Modes ir Reduced VP+</t>
    </r>
    <r>
      <rPr>
        <sz val="11"/>
        <color theme="1"/>
        <rFont val="Calibri"/>
        <family val="2"/>
        <scheme val="minor"/>
      </rPr>
      <t xml:space="preserve"> /.</t>
    </r>
  </si>
  <si>
    <r>
      <t xml:space="preserve">Programuojami įspėjamieji signalai (garso ar vibracijos): prie ERI, skilvelių elektrodo varžos pokyčio, skilvelių stimuliacijos procento pokyčio, didelio skilvelių dažnio / </t>
    </r>
    <r>
      <rPr>
        <b/>
        <sz val="11"/>
        <color theme="1"/>
        <rFont val="Calibri"/>
        <family val="2"/>
        <scheme val="minor"/>
      </rPr>
      <t>Lead Monitor, Replacement message on programmer (Cardiac Dashboard II</t>
    </r>
    <r>
      <rPr>
        <sz val="11"/>
        <color theme="1"/>
        <rFont val="Calibri"/>
        <family val="2"/>
        <scheme val="minor"/>
      </rPr>
      <t xml:space="preserve">  /.</t>
    </r>
  </si>
  <si>
    <r>
      <t xml:space="preserve">Prietaisas gali automatiškai nutraukti atsiradusį prieširdžių plazdėjimą dažna stimuliacija / </t>
    </r>
    <r>
      <rPr>
        <b/>
        <sz val="11"/>
        <color theme="1"/>
        <rFont val="Calibri"/>
        <family val="2"/>
        <scheme val="minor"/>
      </rPr>
      <t>Atrial Antitachiarhythmia Therapies and Interventions /</t>
    </r>
    <r>
      <rPr>
        <sz val="11"/>
        <color theme="1"/>
        <rFont val="Calibri"/>
        <family val="2"/>
        <scheme val="minor"/>
      </rPr>
      <t>.</t>
    </r>
  </si>
  <si>
    <t>Yra galimybė atlikti viso kūno 1,5T ir 3T magneto rezonanso tyrimus (taip pat krūtinės ląstos ir širdies srityse).</t>
  </si>
  <si>
    <t>Komplekte  yra : 1. Įvairaus ilgio (35-110) cm aktyvios fiksacijos, išskiriantys gliukokortikoidus skilveliniai elektrodai Capsure Fix modelis 4076XX, sertifikuoti atlikti širdies magnetinio rezonanso tyrimus, analogiškus generatoriaus specifikacijai  2. Įvairaus ilgio (35-110) cm aktyvios fiksacijos, tiesūs prieširdiniai elektrodai, išskiriantys gliukokortikoidus, sertifikuoti atlikti širdies magnetinio rezonanso tyrimus, analogiškus generatoriaus specifikacijai</t>
  </si>
  <si>
    <t>Spec.sheet Vitatron Q70A2 2 psl.</t>
  </si>
  <si>
    <t>Spec.sheet Vitatron Q70A2 3 psl.</t>
  </si>
  <si>
    <t>Vitatron Q70A2 IFU LT KJL 2025 46-50 psl., Spec.sheet Vitatron Q70A2 2 psl.</t>
  </si>
  <si>
    <t xml:space="preserve">Vitatron Q70A2 IFU LT KJL 2025 27 psl., Tiekėjo patvirtinimas </t>
  </si>
  <si>
    <t>Spec.sheet Vitatron Q70A2            2-3 psl.</t>
  </si>
  <si>
    <t>Vitatron MRI brošiūra 5 psl.: 1,5 T ir 3T</t>
  </si>
  <si>
    <t>4076 spec sheet 1 psl. 4076-110cm IFU 14-15 psl.</t>
  </si>
  <si>
    <t>Vitatron Q70A2 SureScan su  dviem elektrodais Capsure Fix modelis 4076 XX, gamintojas Medtronic</t>
  </si>
  <si>
    <r>
      <t>Įvairios formos (lenkimai) –  90, 115, 135 ir kt. laipsnio kampo lenkimai /</t>
    </r>
    <r>
      <rPr>
        <b/>
        <sz val="11"/>
        <color theme="1"/>
        <rFont val="Calibri"/>
        <family val="2"/>
        <scheme val="minor"/>
      </rPr>
      <t>Straight; Amplazt; Curved; Extented Hook ir kt</t>
    </r>
    <r>
      <rPr>
        <sz val="11"/>
        <color theme="1"/>
        <rFont val="Calibri"/>
        <family val="2"/>
        <scheme val="minor"/>
      </rPr>
      <t xml:space="preserve"> / , įvairūs ilgiai, pasirenkamai pjaustomas (komplekte su peiliuku).</t>
    </r>
  </si>
  <si>
    <r>
      <t xml:space="preserve">Su pjaustomu introdiuseriu pateikiamas peiliukas / </t>
    </r>
    <r>
      <rPr>
        <b/>
        <sz val="11"/>
        <color theme="1"/>
        <rFont val="Calibri"/>
        <family val="2"/>
        <scheme val="minor"/>
      </rPr>
      <t>Slitter</t>
    </r>
    <r>
      <rPr>
        <sz val="11"/>
        <color theme="1"/>
        <rFont val="Calibri"/>
        <family val="2"/>
        <scheme val="minor"/>
      </rPr>
      <t xml:space="preserve"> /</t>
    </r>
  </si>
  <si>
    <t>Yra  prietaisų žymėjimas CE ženklu (sutarties vykdymo metu pristatomos prekes bus pažymėtos CE ženklu).</t>
  </si>
  <si>
    <t>Attain Command Surevalve KJL 2025-1 psl., Attain Command SureValve 4,5,6 psl.</t>
  </si>
  <si>
    <t>Attain Command Surevalve vadovas  KJL 2025 8 psl.</t>
  </si>
  <si>
    <t>Attain Command Surevalve modelis 6250XXXX, gamintojas Medtronic</t>
  </si>
  <si>
    <t>Attain Select II SureValve modelis 6248VIxxxxx, gamintojas Medtronic</t>
  </si>
  <si>
    <t>Attain Select II Surevalve KJL 2025</t>
  </si>
  <si>
    <t>Suderinamas  su koronarinio sinuso introdiuseriu-kreipikliu Attain Command Surevalve  (teleskopinės sistemos principu). Aštuonių  formų pasirinkimas, buko kampo, retrogradinės eigos (90;130, 180 laipsnių).</t>
  </si>
  <si>
    <t>Masė: 80g; Tūris: 35cm3</t>
  </si>
  <si>
    <t>Compia CRTD DF1 prietaiso vadovas 29 psl.</t>
  </si>
  <si>
    <t>Compia CRTD DF1 prietaiso vadovas 36-38 psl.</t>
  </si>
  <si>
    <t>Compia CRTD DF1 prietaiso vadovas 37 psl.</t>
  </si>
  <si>
    <t>Compia CRTD DF1 prietaiso vadovas 38-39 psl.</t>
  </si>
  <si>
    <t>Compia CRTD DF1 prietaiso vadovas 38 psl.</t>
  </si>
  <si>
    <t>Maksimali defibriliuojančio impulso energija 42J</t>
  </si>
  <si>
    <t>Compia CRTD DF1 prietaiso vadovas 35 psl.</t>
  </si>
  <si>
    <t>Compia CRTD DF1 prietaiso vadovas 30 psl.</t>
  </si>
  <si>
    <t>Antibradikardinė stimuliacija - Režimas DDDR</t>
  </si>
  <si>
    <t>Compia CRTD DF1 prietaiso vadovas 40 psl.</t>
  </si>
  <si>
    <t>Compia CRTD DF1 prietaiso vadovas 7 psl.</t>
  </si>
  <si>
    <t>Compia CRTD DF1 prietaiso vadovas 7 psl.ir 51 psl</t>
  </si>
  <si>
    <t>Įkrovos trukmė iki maks.defibriliuojančio impulso energijos iškrovos 8,3 s</t>
  </si>
  <si>
    <t>Compia CRTD DF1 prietaiso vadovas 35 psl</t>
  </si>
  <si>
    <t>Compia CRTD DF1 prietaiso vadovas 52 psl</t>
  </si>
  <si>
    <t>Compia CRTD DF1 prietaiso vadovas 47-49 psl</t>
  </si>
  <si>
    <t>Compia CRTD DF1 prietaiso vadovas 42-43 psl</t>
  </si>
  <si>
    <t>Compia CRTD DF1 prietaiso vadovas 8 psl</t>
  </si>
  <si>
    <t>Compia CRTD DF1 prietaiso vadovas 41-42 psl.</t>
  </si>
  <si>
    <t>Compia CRTD DF1 prietaiso vadovas 53 psl</t>
  </si>
  <si>
    <t>Compia CRTD DF1 prietaiso vadovas 42 psl</t>
  </si>
  <si>
    <t>Compia CRTD DF1 prietaiso vadovas 7psl</t>
  </si>
  <si>
    <t>Compia CRTD DF1 prietaiso vadovas 41 psl</t>
  </si>
  <si>
    <t>Compia CRTD DF1 prietaiso vadovas 11 psl</t>
  </si>
  <si>
    <t>Prietaiso veikimo trukmė nuo 7,1 iki 8,9 metų (60 imp./min., 2,5 V, 0,4 ms, 500 100 proc. DD-Biv stimuliacija, automatinė stimuliacijos amplitudės parinkimo ir kontrolės funkcija DP, DS, KS išjungta, saugomos EKG įjungta)</t>
  </si>
  <si>
    <t>Compia CRTD DF1 prietaiso vadovas 36 psl.</t>
  </si>
  <si>
    <t>Compia CRTD DF1 prietaiso vadovas 47 psl.</t>
  </si>
  <si>
    <t>Compia CRTD DF1 prietaiso vadovas 47 ir 50 psl.</t>
  </si>
  <si>
    <t>Compia MRT vadovas 5 psl.</t>
  </si>
  <si>
    <r>
      <t xml:space="preserve">Detekcijos kriterijai: dažnio, dažnio stabilumo, staigios pradžios, pradžios (prieširdžių ar skilvelių) nustatymo, prieširdžių- skilvelių santykių / </t>
    </r>
    <r>
      <rPr>
        <b/>
        <sz val="11"/>
        <color rgb="FF000000"/>
        <rFont val="Calibri"/>
        <family val="2"/>
      </rPr>
      <t>Tachiaritmijos aptikimo parametrai: dažnio, dažnio stabilumo, staigios pradžios, PR logic- prieširdžių -sklivelių, sabtykių, Afib ir t.t.</t>
    </r>
  </si>
  <si>
    <r>
      <t xml:space="preserve">Sugebėjimas skirti QRS kompleksų morfologiją </t>
    </r>
    <r>
      <rPr>
        <b/>
        <sz val="12"/>
        <color theme="1"/>
        <rFont val="Aptos"/>
        <family val="2"/>
      </rPr>
      <t>/ Wavelet</t>
    </r>
  </si>
  <si>
    <r>
      <t xml:space="preserve">Galimybė programuoti 3 skirtingas terapijos zonas tachikardija 1, tachikardija 2, virpėjimas </t>
    </r>
    <r>
      <rPr>
        <b/>
        <sz val="12"/>
        <color theme="1"/>
        <rFont val="Aptos"/>
        <family val="2"/>
      </rPr>
      <t>/ VT; FVT; VF</t>
    </r>
  </si>
  <si>
    <r>
      <t xml:space="preserve">Antitachikardinės stimuliacijos funkcija: galimybė programuoti </t>
    </r>
    <r>
      <rPr>
        <b/>
        <sz val="12"/>
        <color theme="1"/>
        <rFont val="Aptos"/>
        <family val="2"/>
      </rPr>
      <t>/ Ramp, Burst; RAMP+</t>
    </r>
  </si>
  <si>
    <r>
      <t xml:space="preserve">ATP terapija virpėjimo zonoje defibriliuojančio impulso įkrovos metu </t>
    </r>
    <r>
      <rPr>
        <b/>
        <sz val="12"/>
        <color theme="1"/>
        <rFont val="Aptos"/>
        <family val="2"/>
      </rPr>
      <t>/ ATP During charging</t>
    </r>
  </si>
  <si>
    <r>
      <t xml:space="preserve">ATP terapija virpėjomo zonoje prieš defibriliuojančio impulso įkrovą </t>
    </r>
    <r>
      <rPr>
        <b/>
        <sz val="12"/>
        <color theme="1"/>
        <rFont val="Aptos"/>
        <family val="2"/>
      </rPr>
      <t>/ ATP Before Charging</t>
    </r>
  </si>
  <si>
    <r>
      <t xml:space="preserve">Defibriliuojančio impulso forma – bifazinė, su galimybe programuoti fazių trukmes, impulso formą </t>
    </r>
    <r>
      <rPr>
        <b/>
        <sz val="12"/>
        <color theme="1"/>
        <rFont val="Aptos"/>
        <family val="2"/>
      </rPr>
      <t>/ Dviejų fazių aukštos įtampos bangos forma</t>
    </r>
  </si>
  <si>
    <r>
      <t xml:space="preserve">Realaus laiko elektrogramos registravimas, įvykių žymekliai / </t>
    </r>
    <r>
      <rPr>
        <b/>
        <sz val="12"/>
        <color theme="1"/>
        <rFont val="Aptos"/>
        <family val="2"/>
      </rPr>
      <t>Tiesioginis ritmo monitorius (Marker channel)</t>
    </r>
  </si>
  <si>
    <r>
      <t xml:space="preserve">Intrakardinės elektrogramos registravimo galimybė telemetrijos būdu, įvykių žymekliai </t>
    </r>
    <r>
      <rPr>
        <b/>
        <sz val="12"/>
        <color theme="1"/>
        <rFont val="Aptos"/>
        <family val="2"/>
      </rPr>
      <t>/ Tiesioginis ritmo monitorius (Marker channel; EGM šaltinis)</t>
    </r>
  </si>
  <si>
    <r>
      <t xml:space="preserve">Įvykių registratorius, intrakardinės elektrogramos registravimo galimybė telemetrijos būdu, įvykių žymekliai </t>
    </r>
    <r>
      <rPr>
        <b/>
        <sz val="12"/>
        <color theme="1"/>
        <rFont val="Aptos"/>
        <family val="2"/>
      </rPr>
      <t>/ Holterio telemetrija</t>
    </r>
  </si>
  <si>
    <r>
      <t xml:space="preserve">Saugomų elektrogramų trukmė nuo 0.5 iki 24 val., dauginės EKG, žymekliai, registruojami įvykiai, įvykių prioretizacijos galimybė </t>
    </r>
    <r>
      <rPr>
        <b/>
        <sz val="12"/>
        <color theme="1"/>
        <rFont val="Aptos"/>
        <family val="2"/>
      </rPr>
      <t>/ Skilvelio registravimo parametrai, EKG</t>
    </r>
  </si>
  <si>
    <r>
      <t xml:space="preserve">Paciento perspėjimas apie problemą sistemoje (elektrodo lūžimas, baterijos išsekimas ir kt.) garsiniu signalu </t>
    </r>
    <r>
      <rPr>
        <b/>
        <sz val="12"/>
        <color theme="1"/>
        <rFont val="Aptos"/>
        <family val="2"/>
      </rPr>
      <t>/ Medtronic Carealert parametrai</t>
    </r>
  </si>
  <si>
    <r>
      <t xml:space="preserve">Automatinis stimuliacijos amplitudės parinkimas ir reguliavimas prieširdyje ir abiejuose skilveliuose su 5V atsargine stimuliacija </t>
    </r>
    <r>
      <rPr>
        <b/>
        <sz val="12"/>
        <color theme="1"/>
        <rFont val="Aptos"/>
        <family val="2"/>
      </rPr>
      <t>/ Atrial Capture Management; RV Capture Management; LV fiksavimo valdymo parametrai (22 lentelė)</t>
    </r>
  </si>
  <si>
    <r>
      <t xml:space="preserve">Automatinė adaptacinė jautrumo kontrolė prieširdžiuose ir skilveliuose, suteikianti optimalią stimuliaciją </t>
    </r>
    <r>
      <rPr>
        <b/>
        <sz val="12"/>
        <color theme="1"/>
        <rFont val="Aptos"/>
        <family val="2"/>
      </rPr>
      <t>/ Automatiškai koreguojamas jautrumas</t>
    </r>
  </si>
  <si>
    <r>
      <t xml:space="preserve">Atskirai reguliuojami kairiojo skilvelio ir dešiniojo skilvelio stimuliacijos kanalų parametrai </t>
    </r>
    <r>
      <rPr>
        <b/>
        <sz val="12"/>
        <color theme="1"/>
        <rFont val="Aptos"/>
        <family val="2"/>
      </rPr>
      <t>/ RV parametrai ir LV parametrai reguliuojami atskirai (17-18 lentelės)</t>
    </r>
  </si>
  <si>
    <r>
      <t xml:space="preserve">Algoritmas AV ir VV intervalų optimizacijai </t>
    </r>
    <r>
      <rPr>
        <b/>
        <sz val="12"/>
        <color theme="1"/>
        <rFont val="Aptos"/>
        <family val="2"/>
      </rPr>
      <t>/ CardioSync</t>
    </r>
  </si>
  <si>
    <r>
      <t xml:space="preserve">VV užlaikymo programavimo galimybė: vienu metu, pirma DS, pirma KS </t>
    </r>
    <r>
      <rPr>
        <b/>
        <sz val="12"/>
        <color theme="1"/>
        <rFont val="Aptos"/>
        <family val="2"/>
      </rPr>
      <t>/ CRT stimuliavimo parametrai: V.Pacing</t>
    </r>
  </si>
  <si>
    <r>
      <t>Biventrikulinės stimuliacijos % nustatymas.</t>
    </r>
    <r>
      <rPr>
        <b/>
        <sz val="12"/>
        <color theme="1"/>
        <rFont val="Aptos"/>
        <family val="2"/>
      </rPr>
      <t>/ QuickLook II</t>
    </r>
  </si>
  <si>
    <r>
      <t xml:space="preserve">Stimuliacija ir jautrumas - vienpoliai arba bipoliai, programuojami nepriklausomai vienas nuo kito </t>
    </r>
    <r>
      <rPr>
        <b/>
        <sz val="12"/>
        <color theme="1"/>
        <rFont val="Aptos"/>
        <family val="2"/>
      </rPr>
      <t>/ RV pace polarity; RV sense polarity: Bipolar ( dvipolė); Tip to Coil (vienpolė).</t>
    </r>
  </si>
  <si>
    <r>
      <t xml:space="preserve">Automatinis varžos matavimas keičiant poliškumą </t>
    </r>
    <r>
      <rPr>
        <b/>
        <sz val="12"/>
        <color theme="1"/>
        <rFont val="Aptos"/>
        <family val="2"/>
      </rPr>
      <t>/ Elektrodo impidanso tikrinimas</t>
    </r>
  </si>
  <si>
    <t>Compia CRTD DF1 prietaiso vadovas 33-34 psl.</t>
  </si>
  <si>
    <r>
      <t xml:space="preserve">Prieširdinių aritmijų diagnostika: pradžia, trukmė, skilvelių dažnis, histograma: Prieširdinių aritmijų įspėjamieji signalai </t>
    </r>
    <r>
      <rPr>
        <b/>
        <sz val="12"/>
        <color theme="1"/>
        <rFont val="Aptos"/>
        <family val="2"/>
      </rPr>
      <t>/ At/AF detection</t>
    </r>
  </si>
  <si>
    <r>
      <t xml:space="preserve">Plaučių pabrinkimo diagnostika, remiantis stimuliacijos varžos matavimais </t>
    </r>
    <r>
      <rPr>
        <b/>
        <sz val="12"/>
        <color theme="1"/>
        <rFont val="Aptos"/>
        <family val="2"/>
      </rPr>
      <t>/ Optivol 2</t>
    </r>
  </si>
  <si>
    <r>
      <t xml:space="preserve">Programuojami įspėjamieji signalai (garso ar vibracijos): prie ERI, skilvelių elektrodo varžos pokyčio, skilvelių stimuliacijos procento pokyčio, aukšto skilvelių ritmo dažnio </t>
    </r>
    <r>
      <rPr>
        <b/>
        <sz val="12"/>
        <color theme="1"/>
        <rFont val="Aptos"/>
        <family val="2"/>
      </rPr>
      <t>/ Medtronic CareAlert: Garso signalai: aukšto dažnio; žemo dažnio. Prietaiso tonas</t>
    </r>
  </si>
  <si>
    <r>
      <t xml:space="preserve">Galimybė atlikti viso kūno 1,5T magnetinio rezonanso tyrimus </t>
    </r>
    <r>
      <rPr>
        <b/>
        <sz val="12"/>
        <color theme="1"/>
        <rFont val="Aptos"/>
        <family val="2"/>
      </rPr>
      <t>/ Skenerio charakteristikos</t>
    </r>
  </si>
  <si>
    <r>
      <t xml:space="preserve">Korpuso tūris 33 cm3 </t>
    </r>
    <r>
      <rPr>
        <b/>
        <sz val="10"/>
        <color theme="1"/>
        <rFont val="Times New Roman"/>
        <family val="1"/>
      </rPr>
      <t>/ volume</t>
    </r>
  </si>
  <si>
    <t xml:space="preserve">Primo MRI VR tech.spec. 1 psl. </t>
  </si>
  <si>
    <r>
      <t xml:space="preserve">Svoris 77g </t>
    </r>
    <r>
      <rPr>
        <b/>
        <sz val="10"/>
        <color theme="1"/>
        <rFont val="Times New Roman"/>
        <family val="1"/>
      </rPr>
      <t>/ Mass</t>
    </r>
  </si>
  <si>
    <r>
      <t xml:space="preserve">Antibradikardinė stimuliacija - VVIR režimas </t>
    </r>
    <r>
      <rPr>
        <b/>
        <sz val="10"/>
        <color theme="1"/>
        <rFont val="Times New Roman"/>
        <family val="1"/>
      </rPr>
      <t>/  Pacing Parameters: Mode: VVI(R)</t>
    </r>
  </si>
  <si>
    <t xml:space="preserve">Primo MRI VR tech.spec. 3 psl. </t>
  </si>
  <si>
    <r>
      <t xml:space="preserve">Skilvelių stimuliacijos dažnio adaptacija fiziniam krūviui  </t>
    </r>
    <r>
      <rPr>
        <b/>
        <sz val="10"/>
        <color theme="1"/>
        <rFont val="Times New Roman"/>
        <family val="1"/>
      </rPr>
      <t>/ Sensor; ADL Rate</t>
    </r>
  </si>
  <si>
    <r>
      <t xml:space="preserve">Maks. impulso amplitudė  8V </t>
    </r>
    <r>
      <rPr>
        <b/>
        <sz val="10"/>
        <color theme="1"/>
        <rFont val="Times New Roman"/>
        <family val="1"/>
      </rPr>
      <t>/ RV Amplitude</t>
    </r>
  </si>
  <si>
    <t xml:space="preserve">Primo MRI VR tech.spec.  3 psl. </t>
  </si>
  <si>
    <r>
      <t xml:space="preserve">Maks. impulso trukmė  1,5ms </t>
    </r>
    <r>
      <rPr>
        <b/>
        <sz val="10"/>
        <color theme="1"/>
        <rFont val="Times New Roman"/>
        <family val="1"/>
      </rPr>
      <t>/ RV Pulse Width</t>
    </r>
  </si>
  <si>
    <r>
      <t xml:space="preserve">Jautrumas vidiniam signalui skilveliuose:  0,15; 0,3; 0,45 mV </t>
    </r>
    <r>
      <rPr>
        <b/>
        <sz val="10"/>
        <color theme="1"/>
        <rFont val="Times New Roman"/>
        <family val="1"/>
      </rPr>
      <t>/ RV Sensitivity</t>
    </r>
  </si>
  <si>
    <r>
      <t xml:space="preserve">Intrakardinės elektrogramos registracijos galimybė realiame laike  </t>
    </r>
    <r>
      <rPr>
        <b/>
        <sz val="10"/>
        <color theme="1"/>
        <rFont val="Times New Roman"/>
        <family val="1"/>
      </rPr>
      <t>/ EGM1 Source; EGM2; EGM3 Source</t>
    </r>
  </si>
  <si>
    <t xml:space="preserve">Primo MRI VR tech.spec. 5 psl. </t>
  </si>
  <si>
    <r>
      <t xml:space="preserve">Stimuliatoriaus veiklos kanalo („marker channel“) registracija programavimo metu realiame laike  </t>
    </r>
    <r>
      <rPr>
        <b/>
        <sz val="10"/>
        <color theme="1"/>
        <rFont val="Times New Roman"/>
        <family val="1"/>
      </rPr>
      <t>/ Marker channel</t>
    </r>
  </si>
  <si>
    <t xml:space="preserve">Primo MRI VR tech.naudotojo vadovas 6 psl. </t>
  </si>
  <si>
    <r>
      <t xml:space="preserve">Suminė širdies susitraukimų dažnio histograma </t>
    </r>
    <r>
      <rPr>
        <b/>
        <sz val="10"/>
        <color theme="1"/>
        <rFont val="Times New Roman"/>
        <family val="1"/>
      </rPr>
      <t>/ Dažnių histogramos</t>
    </r>
  </si>
  <si>
    <t xml:space="preserve">Primo MRI VR tech.naudotojo vadovas 7 psl. </t>
  </si>
  <si>
    <r>
      <t xml:space="preserve">Stimuliacijos ir nuosavos širdies veiklos suminis registravimas (įvykių registratorius)  </t>
    </r>
    <r>
      <rPr>
        <b/>
        <sz val="10"/>
        <color theme="1"/>
        <rFont val="Times New Roman"/>
        <family val="1"/>
      </rPr>
      <t>/ Tiesioginis ritmo monitorius</t>
    </r>
  </si>
  <si>
    <r>
      <t xml:space="preserve">Skilvelinių tachiaritmijų detekcijos kriterijai: dažnio, dažnio stabilumo, staigios pradžios </t>
    </r>
    <r>
      <rPr>
        <b/>
        <sz val="10"/>
        <color theme="1"/>
        <rFont val="Times New Roman"/>
        <family val="1"/>
      </rPr>
      <t>/Tachyarrhytmia Detection Parameters: Onset, Stability; VT rate; FVT rate; VF rate</t>
    </r>
  </si>
  <si>
    <t xml:space="preserve">Primo MRI VR tech.spec. 2 psl. </t>
  </si>
  <si>
    <r>
      <t xml:space="preserve">Sugebėjimas skirti QRS kompleksų morfologiją  </t>
    </r>
    <r>
      <rPr>
        <b/>
        <sz val="10"/>
        <color theme="1"/>
        <rFont val="Times New Roman"/>
        <family val="1"/>
      </rPr>
      <t>/ Wavelet</t>
    </r>
  </si>
  <si>
    <r>
      <t xml:space="preserve">Antitachikardinės stimuliacijos funkcija </t>
    </r>
    <r>
      <rPr>
        <b/>
        <sz val="10"/>
        <color theme="1"/>
        <rFont val="Times New Roman"/>
        <family val="1"/>
      </rPr>
      <t>/ ATP (Ramp; Burst; Ramp+)</t>
    </r>
    <r>
      <rPr>
        <sz val="10"/>
        <color theme="1"/>
        <rFont val="Times New Roman"/>
        <family val="1"/>
      </rPr>
      <t xml:space="preserve"> </t>
    </r>
  </si>
  <si>
    <r>
      <t xml:space="preserve">Maksimali defibriliuojančio impulso energija  35J </t>
    </r>
    <r>
      <rPr>
        <b/>
        <sz val="10"/>
        <color theme="1"/>
        <rFont val="Times New Roman"/>
        <family val="1"/>
      </rPr>
      <t>/ Energy</t>
    </r>
  </si>
  <si>
    <r>
      <t xml:space="preserve">Skilvelinių tachiaritmijų elektrogramų registracija į prietaiso atmintį, jei epizodas baigėsi terapine intervencija  </t>
    </r>
    <r>
      <rPr>
        <b/>
        <sz val="10"/>
        <color theme="1"/>
        <rFont val="Times New Roman"/>
        <family val="1"/>
      </rPr>
      <t>/ 25 lentelė: Defibriliacijų skaičius, atliktas epizodo metu</t>
    </r>
  </si>
  <si>
    <t xml:space="preserve">Primo MRI VR tech.naudotojo vadovas 40 psl. </t>
  </si>
  <si>
    <r>
      <t xml:space="preserve">Skilvelinių tachiaritmijų elektrogramų registracija į prietaiso atmintį, jei epizodas nesibaigė terapine intervencija  </t>
    </r>
    <r>
      <rPr>
        <b/>
        <sz val="10"/>
        <color theme="1"/>
        <rFont val="Times New Roman"/>
        <family val="1"/>
      </rPr>
      <t>/ 25 lentelė: Defibriliacijų skaičius atliktas epizodo metu</t>
    </r>
  </si>
  <si>
    <r>
      <t xml:space="preserve">Neinvazinė programuota stimuliacija  </t>
    </r>
    <r>
      <rPr>
        <b/>
        <sz val="10"/>
        <color theme="1"/>
        <rFont val="Times New Roman"/>
        <family val="1"/>
      </rPr>
      <t>/ 20 lentelė: Stimuliavimo po VT/VF defibriliacijos parametrai (Post shock pacing)</t>
    </r>
  </si>
  <si>
    <t xml:space="preserve">Primo MRI VR tech.naudotojo vadovas 39 psl. </t>
  </si>
  <si>
    <r>
      <t>Veikimo trukmė (nestimuliuojant)  nuo 7,2 - 11 metų.</t>
    </r>
    <r>
      <rPr>
        <b/>
        <sz val="10"/>
        <color theme="1"/>
        <rFont val="Times New Roman"/>
        <family val="1"/>
      </rPr>
      <t xml:space="preserve"> / 9 lentelė. Numatytasis eksploatavimo laikas metais</t>
    </r>
  </si>
  <si>
    <t xml:space="preserve">Primo MRI VR tech.naudotojo vadovas 30 psl. </t>
  </si>
  <si>
    <t xml:space="preserve">Sprint Quattro Secure 6935M tech.spec. 1 psl.                               </t>
  </si>
  <si>
    <t> Yra prietaisų žymėjimas CE ženklu (sutarties vykdymo metu pristatomos prekes bus pažymėtos CE ženklu).</t>
  </si>
  <si>
    <t>Compia CRT-D modelis: DTMC2D1 - DF1 arba DTMC2D4 - DF4, gamintojas Medtronic</t>
  </si>
  <si>
    <t>PRIMO MRI™
VR SURESCAN modelis: DVMD3D4 (DF-4) arba DVMD3D1 (DF1), gamintojas Medtronic</t>
  </si>
  <si>
    <t>Primo DR SureScan modelis DDMD3D4 (DF-4) arba DDMD3D1 (DF-1), gamintojas Medtronic</t>
  </si>
  <si>
    <t>Korpuso tūris 34cm3</t>
  </si>
  <si>
    <t>Primo DR prietaiso vadovas  28 psl.</t>
  </si>
  <si>
    <t>Svoris 78g</t>
  </si>
  <si>
    <r>
      <t xml:space="preserve">Antibradikardinė stimuliacija - DDDR režimas </t>
    </r>
    <r>
      <rPr>
        <b/>
        <sz val="11"/>
        <color theme="1"/>
        <rFont val="Aptos"/>
        <family val="2"/>
      </rPr>
      <t>/ Mode (Režimas) : DDD(R)</t>
    </r>
  </si>
  <si>
    <t>Primo DR prietaiso vadovas 44 psl.</t>
  </si>
  <si>
    <r>
      <t xml:space="preserve">Stimuliacijos dažnio adaptacija fiziniam krūviui </t>
    </r>
    <r>
      <rPr>
        <b/>
        <sz val="11"/>
        <color theme="1"/>
        <rFont val="Aptos"/>
        <family val="2"/>
      </rPr>
      <t>/ 20 lentelė. Upper tracking rate; ADL</t>
    </r>
  </si>
  <si>
    <t xml:space="preserve">Primo DR prietaiso vadovas 46 psl. </t>
  </si>
  <si>
    <r>
      <t xml:space="preserve">Maks. impulso amplitudė - 8 V </t>
    </r>
    <r>
      <rPr>
        <b/>
        <sz val="11"/>
        <color theme="1"/>
        <rFont val="Aptos"/>
        <family val="2"/>
      </rPr>
      <t>/ RV Amplitude</t>
    </r>
  </si>
  <si>
    <t>Primo DR prietaiso vadovas 45 psl.</t>
  </si>
  <si>
    <r>
      <t>Maks. impulso trukmė - 1,5 ms</t>
    </r>
    <r>
      <rPr>
        <b/>
        <sz val="11"/>
        <color theme="1"/>
        <rFont val="Aptos"/>
        <family val="2"/>
      </rPr>
      <t xml:space="preserve"> / RV Pulse Width</t>
    </r>
  </si>
  <si>
    <t xml:space="preserve">Primo DR prietaiso vadovas 45 psl. </t>
  </si>
  <si>
    <r>
      <t xml:space="preserve">Jautrumas vidiniam signalui skilveliuose:  0,15; 0,3; 0,45 mV </t>
    </r>
    <r>
      <rPr>
        <b/>
        <sz val="11"/>
        <color theme="1"/>
        <rFont val="Aptos"/>
        <family val="2"/>
      </rPr>
      <t>/ RV Sensitivity</t>
    </r>
  </si>
  <si>
    <r>
      <t xml:space="preserve">Intrakardinės elektrogramos registracijos galimybė realiame laike </t>
    </r>
    <r>
      <rPr>
        <b/>
        <sz val="11"/>
        <color theme="1"/>
        <rFont val="Aptos"/>
        <family val="2"/>
      </rPr>
      <t>/EGM 1 šaltinis; EGM2; EGM 3 šatinis; Prearitmija EGM</t>
    </r>
  </si>
  <si>
    <t xml:space="preserve">Primo DR prietaiso vadovas  55 psl. </t>
  </si>
  <si>
    <t>Primo DR prietaiso vadovas 6 psl.</t>
  </si>
  <si>
    <r>
      <t xml:space="preserve">Stimuliacijos ir nuosavos širdies veiklos suminis registravimas (įvykių registratorius) </t>
    </r>
    <r>
      <rPr>
        <b/>
        <sz val="11"/>
        <color theme="1"/>
        <rFont val="Aptos"/>
        <family val="2"/>
      </rPr>
      <t>/ Tiesioginis ritmo monitorius</t>
    </r>
  </si>
  <si>
    <t xml:space="preserve">Primo DR prietaiso vadovas 6 psl. </t>
  </si>
  <si>
    <r>
      <t xml:space="preserve">Suminė širdies susitraukimų dažnio histograma </t>
    </r>
    <r>
      <rPr>
        <b/>
        <sz val="11"/>
        <color theme="1"/>
        <rFont val="Aptos"/>
        <family val="2"/>
      </rPr>
      <t>/ Dažnių histogramos</t>
    </r>
  </si>
  <si>
    <t xml:space="preserve">Primo DR prietaiso vadovas 7 psl. </t>
  </si>
  <si>
    <r>
      <t xml:space="preserve">Stimuliacijos ir nuosavos širdies veiklos suminis registravimas (įvykių registratorius)  </t>
    </r>
    <r>
      <rPr>
        <b/>
        <sz val="11"/>
        <color theme="1"/>
        <rFont val="Aptos"/>
        <family val="2"/>
      </rPr>
      <t>/ Tiesioginis ritmo monitorius</t>
    </r>
  </si>
  <si>
    <r>
      <t xml:space="preserve">Skilvelinių tachiaritmijų detekcijos kriterijai: dažnio, dažnio stabilumo, staigios pradžios </t>
    </r>
    <r>
      <rPr>
        <b/>
        <sz val="11"/>
        <color theme="1"/>
        <rFont val="Aptos"/>
        <family val="2"/>
      </rPr>
      <t>/ (Stabilumas (Stability), aukšto dažnio (HIGH rate); pradžios taško (onset); PR logic)</t>
    </r>
  </si>
  <si>
    <t xml:space="preserve">Primo DR prietaiso vadovas  36-37psl. </t>
  </si>
  <si>
    <r>
      <t xml:space="preserve">Sugebėjimas skirti QRS kompleksų morfologiją </t>
    </r>
    <r>
      <rPr>
        <b/>
        <sz val="11"/>
        <color theme="1"/>
        <rFont val="Aptos"/>
        <family val="2"/>
      </rPr>
      <t>/ Wavelet</t>
    </r>
  </si>
  <si>
    <t xml:space="preserve">Primo DR prietaiso vadovas 36psl. </t>
  </si>
  <si>
    <r>
      <t xml:space="preserve">Antitachikardinės stimuliacijos funkcija  </t>
    </r>
    <r>
      <rPr>
        <b/>
        <sz val="11"/>
        <color theme="1"/>
        <rFont val="Aptos"/>
        <family val="2"/>
      </rPr>
      <t>/ ATP (Anti-Tachy Pacing)</t>
    </r>
  </si>
  <si>
    <t xml:space="preserve">Primo DR prietaiso vadovas 38 psl. </t>
  </si>
  <si>
    <r>
      <t xml:space="preserve">Maksimali defibriliuojančio impulso energija 35J </t>
    </r>
    <r>
      <rPr>
        <b/>
        <sz val="11"/>
        <color theme="1"/>
        <rFont val="Aptos"/>
        <family val="2"/>
      </rPr>
      <t>/ Energy</t>
    </r>
  </si>
  <si>
    <t>Primo DR prietaiso vadovas 38, 41 psl.</t>
  </si>
  <si>
    <r>
      <t xml:space="preserve">Skilvelinių tachiaritmijų elektrogramų registracija į prietaiso atmintį, jei epizodas baigėsi terapine intervencija  </t>
    </r>
    <r>
      <rPr>
        <b/>
        <sz val="11"/>
        <color theme="1"/>
        <rFont val="Aptos"/>
        <family val="2"/>
      </rPr>
      <t>/ Defibriliacijų skaičius, atliktas epizodo metu</t>
    </r>
  </si>
  <si>
    <t xml:space="preserve">Primo DR prietaiso vadovas  51 psl. </t>
  </si>
  <si>
    <r>
      <t xml:space="preserve">Skilvelinių tachiaritmijų elektrogramų registracija į prietaiso atmintį, jei epizodas nesibaigė terapine intervencija  </t>
    </r>
    <r>
      <rPr>
        <b/>
        <sz val="11"/>
        <color theme="1"/>
        <rFont val="Aptos"/>
        <family val="2"/>
      </rPr>
      <t>/ Monitored (Stebėtas) EGM 1; EGM2;EGM;3 LEKG</t>
    </r>
  </si>
  <si>
    <r>
      <t xml:space="preserve">Neinvazinė programuota stimuliacija </t>
    </r>
    <r>
      <rPr>
        <b/>
        <sz val="11"/>
        <color theme="1"/>
        <rFont val="Aptos"/>
        <family val="2"/>
      </rPr>
      <t>/</t>
    </r>
    <r>
      <rPr>
        <sz val="11"/>
        <color theme="1"/>
        <rFont val="Aptos"/>
        <family val="2"/>
      </rPr>
      <t xml:space="preserve"> </t>
    </r>
    <r>
      <rPr>
        <b/>
        <sz val="11"/>
        <color theme="1"/>
        <rFont val="Aptos"/>
        <family val="2"/>
      </rPr>
      <t>28 lentelė.</t>
    </r>
    <r>
      <rPr>
        <sz val="11"/>
        <color theme="1"/>
        <rFont val="Aptos"/>
        <family val="2"/>
      </rPr>
      <t xml:space="preserve"> </t>
    </r>
    <r>
      <rPr>
        <b/>
        <sz val="11"/>
        <color theme="1"/>
        <rFont val="Aptos"/>
        <family val="2"/>
      </rPr>
      <t>Stimuliavimo po defibriliacijos parametrai</t>
    </r>
  </si>
  <si>
    <t xml:space="preserve">Primo DR prietaiso vadovas 49 psl. </t>
  </si>
  <si>
    <r>
      <t xml:space="preserve">Darbo trukmė (nestimuliuojant) - iki 9 metų </t>
    </r>
    <r>
      <rPr>
        <b/>
        <sz val="11"/>
        <color theme="1"/>
        <rFont val="Aptos"/>
        <family val="2"/>
      </rPr>
      <t>/ 10 lentelė.</t>
    </r>
    <r>
      <rPr>
        <sz val="11"/>
        <color theme="1"/>
        <rFont val="Aptos"/>
        <family val="2"/>
      </rPr>
      <t xml:space="preserve"> </t>
    </r>
    <r>
      <rPr>
        <b/>
        <sz val="11"/>
        <color theme="1"/>
        <rFont val="Aptos"/>
        <family val="2"/>
      </rPr>
      <t>Numatytas eksplotavimo laikas metais</t>
    </r>
  </si>
  <si>
    <t xml:space="preserve">Primo DR prietaiso vadovas  33psl. </t>
  </si>
  <si>
    <r>
      <t xml:space="preserve">Galimybė vertinti širdies nepakankamumo būklę pagal plaučių ir krūtinės ląstos impedansą  </t>
    </r>
    <r>
      <rPr>
        <b/>
        <sz val="11"/>
        <color theme="1"/>
        <rFont val="Aptos"/>
        <family val="2"/>
      </rPr>
      <t>/ Cardiac Compass tendencijos</t>
    </r>
  </si>
  <si>
    <t xml:space="preserve">Primo DR prietaiso vadovas  7 psl. </t>
  </si>
  <si>
    <r>
      <t xml:space="preserve">Du modeliai - su DF1 (6935 ) ir DF4 (6935M) jungtimi. Komplekte su kardioverteriu - defibriliatoriumi pateikiamas vienas defibriliacinis ir vienas stimuliacinis elektrodas. Defibriliacinis elektrodas - keturpolinis, aktyvios fiksacijos, išskiriantis gliukokortikoidus, įvairaus ilgio 49-72 cm, 8F. Stimuliacinis elektrodas - bipolinis, aktyvios fiksacijos, išskiriantis gliukokortikoidus, įvairaus ilgio nuo 35 cm. </t>
    </r>
    <r>
      <rPr>
        <b/>
        <sz val="11"/>
        <color theme="1"/>
        <rFont val="Aptos"/>
        <family val="2"/>
      </rPr>
      <t>/Elektrodas Sprint Quattro Secure modelis 6935 (DF1) ar 6935M (DF4) Leght: 49,55;62; 72 cm; Diameter 8Fr; Steroid type: Dexamethasone acetate.                                Elektrodas Capsure Fix modelis 4076XX, Lehgth 35; 45; 52; 58; 65;85;110 cm; MR conditional- sertifikuoti atlikti magnetinio rezonanso tyrimus</t>
    </r>
  </si>
  <si>
    <t>Sprint Quattro Secure 6935M tech.spec. 1 psl.;
Capsure Fix 4076 tech spec 1 psl.</t>
  </si>
  <si>
    <r>
      <t xml:space="preserve">Du modeliai - su DF1 (6935) ir DF4  (6935M) jungtimi. Komplekte pateikiamas vienas defibriliacinis elektrodas: keturpolinis, aktyvios fiksacijos, išskiriantis gliukokortikoidus, 49- 72 cm ilgio, 8F / </t>
    </r>
    <r>
      <rPr>
        <b/>
        <sz val="10"/>
        <color theme="1"/>
        <rFont val="Times New Roman"/>
        <family val="1"/>
      </rPr>
      <t>Elektrodas Sprint Quattro Secure modelis 6935 (DF1) ar 6935M (DF4) Leght: 49,55;62; 72 cm; Diameter 8Fr; Steroid type: Dexamethasone acetate</t>
    </r>
  </si>
  <si>
    <t>Ilgis 13,5 cm, diametras 6, 7, 8, 9, 10F. Rinkinyje 0,038 colio diametro viela (tiesus ir lenktas galai, ilgis 50 cm) ir adata punkcijai. Pateikiami dvigubame steriliame įpakavime: išorinis – minkštas, prasiskleidžiantis pagal užklijavimo liniją, o vidinis – kietas, visi punkcinės sistemos elementai yra nejudriai fiksuoti vidinėje kietoje sterilioje plastikinėje dėžutėje.</t>
  </si>
  <si>
    <t xml:space="preserve">Suplėšomas "Peel-away" introdiuseris stimuliacijos elektrodo įvedimui Gamintojas FIAB, Italija. </t>
  </si>
  <si>
    <t xml:space="preserve"> 27 p.d. Brošiūra; 27p.d. Pakuotės foto</t>
  </si>
  <si>
    <t xml:space="preserve">					
Konfidencialu. Fiab SpA CE sertifikatai
				</t>
  </si>
  <si>
    <t>Konfidencialu. Medtronic CE sertifikatai</t>
  </si>
  <si>
    <t>Katalogai, brošiūros, foto</t>
  </si>
  <si>
    <t>Techninių duomenų lapai</t>
  </si>
  <si>
    <t>Tiekėjo patvirtinimas</t>
  </si>
  <si>
    <t>Viešųjų pirkimų vadovė</t>
  </si>
  <si>
    <t>Daiva Macijauskienė</t>
  </si>
  <si>
    <t>Ne</t>
  </si>
  <si>
    <t>Taip</t>
  </si>
  <si>
    <t>Yra žymėjimas CE ženklu (sutarties vykdymo metu pristatomos prekės bus pažymėtos CE ženklu).</t>
  </si>
  <si>
    <t xml:space="preserve">
Konfidencialu. Fiab SpA CE sertifikatai
    </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</si>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</sst>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scheme val="minor"/>
    </font>
    <font>
      <b/>
      <sz val="11"/>
      <name val="Calibri"/>
      <family val="2"/>
    </font>
    <font>
      <sz val="11"/>
      <name val="Calibri"/>
      <family val="2"/>
    </font>
    <font>
      <b/>
      <sz val="11"/>
      <color indexed="8"/>
      <name val="Calibri"/>
      <family val="2"/>
    </font>
    <font>
      <sz val="11"/>
      <color indexed="8"/>
      <name val="Calibri"/>
      <family val="2"/>
    </font>
    <font>
      <b/>
      <sz val="11"/>
      <name val="Calibri"/>
      <family val="2"/>
      <scheme val="minor"/>
    </font>
    <font>
      <sz val="12"/>
      <color theme="1"/>
      <name val="Aptos"/>
      <family val="2"/>
    </font>
    <font>
      <sz val="11"/>
      <color rgb="FF000000"/>
      <name val="Calibri"/>
      <family val="2"/>
    </font>
    <font>
      <b/>
      <sz val="11"/>
      <color rgb="FF000000"/>
      <name val="Calibri"/>
      <family val="2"/>
    </font>
    <font>
      <b/>
      <sz val="12"/>
      <color theme="1"/>
      <name val="Aptos"/>
      <family val="2"/>
    </font>
    <font>
      <sz val="10"/>
      <color theme="1"/>
      <name val="Times New Roman"/>
      <family val="1"/>
    </font>
    <font>
      <b/>
      <sz val="10"/>
      <color theme="1"/>
      <name val="Times New Roman"/>
      <family val="1"/>
    </font>
    <font>
      <sz val="11"/>
      <color theme="1"/>
      <name val="Aptos"/>
      <family val="2"/>
    </font>
    <font>
      <b/>
      <sz val="11"/>
      <color theme="1"/>
      <name val="Aptos"/>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s>
  <cellStyleXfs count="1">
    <xf numFmtId="0" fontId="0" fillId="0" borderId="0"/>
  </cellStyleXfs>
  <cellXfs count="115">
    <xf numFmtId="0" fontId="0" fillId="0" borderId="0" xfId="0"/>
    <xf numFmtId="0" fontId="8" fillId="2" borderId="0" xfId="0" applyFont="1" applyFill="1"/>
    <xf numFmtId="0" fontId="9" fillId="2" borderId="0" xfId="0" applyFont="1" applyFill="1"/>
    <xf numFmtId="0" fontId="9" fillId="2" borderId="0" xfId="0" applyFont="1" applyFill="1" applyAlignment="1">
      <alignment horizontal="center"/>
    </xf>
    <xf numFmtId="0" fontId="8" fillId="2" borderId="1" xfId="0" applyFont="1" applyFill="1" applyBorder="1" applyAlignment="1">
      <alignment horizontal="left"/>
    </xf>
    <xf numFmtId="0" fontId="8" fillId="2" borderId="0" xfId="0" applyFont="1" applyFill="1" applyAlignment="1">
      <alignment vertical="center" wrapText="1"/>
    </xf>
    <xf numFmtId="0" fontId="8" fillId="2" borderId="0" xfId="0" applyFont="1" applyFill="1" applyAlignment="1" applyProtection="1">
      <alignment horizontal="center" vertical="center" wrapText="1"/>
      <protection locked="0"/>
    </xf>
    <xf numFmtId="0" fontId="8" fillId="2" borderId="3" xfId="0" applyFont="1" applyFill="1" applyBorder="1"/>
    <xf numFmtId="0" fontId="8" fillId="2" borderId="4" xfId="0" applyFont="1" applyFill="1" applyBorder="1" applyAlignment="1">
      <alignment horizontal="center" vertical="center" wrapText="1"/>
    </xf>
    <xf numFmtId="0" fontId="8" fillId="2" borderId="6" xfId="0" applyFont="1" applyFill="1" applyBorder="1" applyAlignment="1">
      <alignment horizontal="center"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9" fillId="4" borderId="0" xfId="0" applyFont="1" applyFill="1"/>
    <xf numFmtId="0" fontId="8" fillId="5" borderId="1" xfId="0" applyFont="1" applyFill="1" applyBorder="1" applyProtection="1">
      <protection locked="0"/>
    </xf>
    <xf numFmtId="0" fontId="8" fillId="4" borderId="0" xfId="0" applyFont="1" applyFill="1"/>
    <xf numFmtId="0" fontId="8" fillId="5" borderId="0" xfId="0" applyFont="1" applyFill="1" applyProtection="1">
      <protection locked="0"/>
    </xf>
    <xf numFmtId="0" fontId="9" fillId="4" borderId="23" xfId="0" applyFont="1" applyFill="1" applyBorder="1"/>
    <xf numFmtId="0" fontId="8" fillId="4" borderId="23" xfId="0" applyFont="1" applyFill="1" applyBorder="1"/>
    <xf numFmtId="0" fontId="8" fillId="6" borderId="23" xfId="0" applyFont="1" applyFill="1" applyBorder="1" applyProtection="1">
      <protection locked="0"/>
    </xf>
    <xf numFmtId="0" fontId="8" fillId="5" borderId="23" xfId="0" applyFont="1" applyFill="1" applyBorder="1" applyProtection="1">
      <protection locked="0"/>
    </xf>
    <xf numFmtId="0" fontId="8" fillId="3"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4" borderId="7" xfId="0" applyFont="1" applyFill="1" applyBorder="1" applyAlignment="1">
      <alignment horizontal="center" vertical="center" wrapText="1"/>
    </xf>
    <xf numFmtId="0" fontId="8" fillId="5" borderId="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9" fillId="4" borderId="23" xfId="0" applyFont="1" applyFill="1" applyBorder="1" applyAlignment="1">
      <alignment wrapText="1"/>
    </xf>
    <xf numFmtId="0" fontId="9" fillId="4" borderId="23" xfId="0" applyFont="1" applyFill="1" applyBorder="1" applyAlignment="1">
      <alignment vertical="top" wrapText="1"/>
    </xf>
    <xf numFmtId="0" fontId="9" fillId="4" borderId="23" xfId="0" applyFont="1" applyFill="1" applyBorder="1" applyAlignment="1">
      <alignment horizontal="center" vertical="top" wrapText="1"/>
    </xf>
    <xf numFmtId="0" fontId="9" fillId="4" borderId="23" xfId="0" applyFont="1" applyFill="1" applyBorder="1" applyAlignment="1">
      <alignment horizontal="center" vertical="top"/>
    </xf>
    <xf numFmtId="0" fontId="8" fillId="4" borderId="23" xfId="0" applyFont="1" applyFill="1" applyBorder="1" applyAlignment="1">
      <alignment wrapText="1"/>
    </xf>
    <xf numFmtId="0" fontId="8" fillId="4" borderId="23" xfId="0" applyFont="1" applyFill="1" applyBorder="1" applyAlignment="1">
      <alignment horizontal="center" wrapText="1"/>
    </xf>
    <xf numFmtId="0" fontId="8" fillId="6" borderId="23" xfId="0" applyFont="1" applyFill="1" applyBorder="1" applyAlignment="1" applyProtection="1">
      <alignment wrapText="1"/>
      <protection locked="0"/>
    </xf>
    <xf numFmtId="0" fontId="8" fillId="5" borderId="23" xfId="0" applyFont="1" applyFill="1" applyBorder="1" applyAlignment="1" applyProtection="1">
      <alignment wrapText="1"/>
      <protection locked="0"/>
    </xf>
    <xf numFmtId="0" fontId="8" fillId="4" borderId="23" xfId="0" applyFont="1" applyFill="1" applyBorder="1" applyAlignment="1">
      <alignment vertical="top" wrapText="1"/>
    </xf>
    <xf numFmtId="0" fontId="8" fillId="6" borderId="23" xfId="0" applyFont="1" applyFill="1" applyBorder="1" applyAlignment="1" applyProtection="1">
      <alignment vertical="top" wrapText="1"/>
      <protection locked="0"/>
    </xf>
    <xf numFmtId="0" fontId="8" fillId="5" borderId="23" xfId="0" applyFont="1" applyFill="1" applyBorder="1" applyAlignment="1" applyProtection="1">
      <alignment vertical="top" wrapText="1"/>
      <protection locked="0"/>
    </xf>
    <xf numFmtId="0" fontId="8" fillId="4" borderId="23" xfId="0" applyFont="1" applyFill="1" applyBorder="1" applyAlignment="1">
      <alignment horizontal="center" vertical="top" wrapText="1"/>
    </xf>
    <xf numFmtId="0" fontId="8" fillId="2" borderId="0" xfId="0" applyFont="1" applyFill="1" applyAlignment="1">
      <alignment wrapText="1"/>
    </xf>
    <xf numFmtId="0" fontId="8" fillId="2" borderId="0" xfId="0" applyFont="1" applyFill="1" applyAlignment="1">
      <alignment vertical="top" wrapText="1"/>
    </xf>
    <xf numFmtId="0" fontId="8" fillId="4" borderId="0" xfId="0" applyFont="1" applyFill="1" applyAlignment="1">
      <alignment vertical="top"/>
    </xf>
    <xf numFmtId="0" fontId="9" fillId="4" borderId="23" xfId="0" applyFont="1" applyFill="1" applyBorder="1" applyAlignment="1">
      <alignment vertical="top"/>
    </xf>
    <xf numFmtId="14" fontId="8" fillId="5" borderId="1" xfId="0" applyNumberFormat="1" applyFont="1" applyFill="1" applyBorder="1" applyProtection="1">
      <protection locked="0"/>
    </xf>
    <xf numFmtId="0" fontId="7" fillId="5" borderId="1" xfId="0" applyFont="1" applyFill="1" applyBorder="1" applyProtection="1">
      <protection locked="0"/>
    </xf>
    <xf numFmtId="0" fontId="7" fillId="5" borderId="23" xfId="0" applyFont="1" applyFill="1" applyBorder="1" applyAlignment="1" applyProtection="1">
      <alignment vertical="top" wrapText="1"/>
      <protection locked="0"/>
    </xf>
    <xf numFmtId="0" fontId="7" fillId="5" borderId="23" xfId="0" applyFont="1" applyFill="1" applyBorder="1" applyAlignment="1" applyProtection="1">
      <alignment wrapText="1"/>
      <protection locked="0"/>
    </xf>
    <xf numFmtId="0" fontId="5" fillId="5" borderId="23" xfId="0" applyFont="1" applyFill="1" applyBorder="1" applyAlignment="1" applyProtection="1">
      <alignment wrapText="1"/>
      <protection locked="0"/>
    </xf>
    <xf numFmtId="0" fontId="19" fillId="5" borderId="23" xfId="0" applyFont="1" applyFill="1" applyBorder="1" applyAlignment="1" applyProtection="1">
      <alignment vertical="center" wrapText="1"/>
      <protection locked="0"/>
    </xf>
    <xf numFmtId="0" fontId="18" fillId="5" borderId="24" xfId="0" applyFont="1" applyFill="1" applyBorder="1" applyAlignment="1" applyProtection="1">
      <alignment vertical="center" wrapText="1"/>
      <protection locked="0"/>
    </xf>
    <xf numFmtId="0" fontId="18" fillId="5" borderId="25" xfId="0" applyFont="1" applyFill="1" applyBorder="1" applyAlignment="1" applyProtection="1">
      <alignment vertical="center" wrapText="1"/>
      <protection locked="0"/>
    </xf>
    <xf numFmtId="0" fontId="18" fillId="5" borderId="26" xfId="0" applyFont="1" applyFill="1" applyBorder="1" applyAlignment="1" applyProtection="1">
      <alignment vertical="center" wrapText="1"/>
      <protection locked="0"/>
    </xf>
    <xf numFmtId="0" fontId="18" fillId="5" borderId="21" xfId="0" applyFont="1" applyFill="1" applyBorder="1" applyAlignment="1" applyProtection="1">
      <alignment vertical="center" wrapText="1"/>
      <protection locked="0"/>
    </xf>
    <xf numFmtId="0" fontId="5" fillId="5" borderId="23" xfId="0" applyFont="1" applyFill="1" applyBorder="1" applyAlignment="1" applyProtection="1">
      <alignment vertical="top" wrapText="1"/>
      <protection locked="0"/>
    </xf>
    <xf numFmtId="0" fontId="22" fillId="5" borderId="24" xfId="0" applyFont="1" applyFill="1" applyBorder="1" applyAlignment="1" applyProtection="1">
      <alignment vertical="center" wrapText="1"/>
      <protection locked="0"/>
    </xf>
    <xf numFmtId="0" fontId="22" fillId="5" borderId="25" xfId="0" applyFont="1" applyFill="1" applyBorder="1" applyAlignment="1" applyProtection="1">
      <alignment vertical="center" wrapText="1"/>
      <protection locked="0"/>
    </xf>
    <xf numFmtId="0" fontId="22" fillId="5" borderId="26" xfId="0" applyFont="1" applyFill="1" applyBorder="1" applyAlignment="1" applyProtection="1">
      <alignment vertical="center" wrapText="1"/>
      <protection locked="0"/>
    </xf>
    <xf numFmtId="0" fontId="22" fillId="5" borderId="21" xfId="0" applyFont="1" applyFill="1" applyBorder="1" applyAlignment="1" applyProtection="1">
      <alignment vertical="center" wrapText="1"/>
      <protection locked="0"/>
    </xf>
    <xf numFmtId="0" fontId="24" fillId="5" borderId="24" xfId="0" applyFont="1" applyFill="1" applyBorder="1" applyAlignment="1" applyProtection="1">
      <alignment vertical="center" wrapText="1"/>
      <protection locked="0"/>
    </xf>
    <xf numFmtId="0" fontId="24" fillId="5" borderId="25" xfId="0" applyFont="1" applyFill="1" applyBorder="1" applyAlignment="1" applyProtection="1">
      <alignment vertical="center" wrapText="1"/>
      <protection locked="0"/>
    </xf>
    <xf numFmtId="0" fontId="24" fillId="5" borderId="26" xfId="0" applyFont="1" applyFill="1" applyBorder="1" applyAlignment="1" applyProtection="1">
      <alignment vertical="center" wrapText="1"/>
      <protection locked="0"/>
    </xf>
    <xf numFmtId="0" fontId="24" fillId="5" borderId="21" xfId="0" applyFont="1" applyFill="1" applyBorder="1" applyAlignment="1" applyProtection="1">
      <alignment vertical="center" wrapText="1"/>
      <protection locked="0"/>
    </xf>
    <xf numFmtId="0" fontId="24" fillId="5" borderId="27" xfId="0" applyFont="1" applyFill="1" applyBorder="1" applyAlignment="1" applyProtection="1">
      <alignment vertical="center" wrapText="1"/>
      <protection locked="0"/>
    </xf>
    <xf numFmtId="0" fontId="4" fillId="5" borderId="23" xfId="0" applyFont="1" applyFill="1" applyBorder="1" applyAlignment="1" applyProtection="1">
      <alignment vertical="top" wrapText="1"/>
      <protection locked="0"/>
    </xf>
    <xf numFmtId="0" fontId="3" fillId="5"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2" fillId="5" borderId="23" xfId="0" applyFont="1" applyFill="1" applyBorder="1" applyAlignment="1" applyProtection="1">
      <alignment wrapText="1"/>
      <protection locked="0"/>
    </xf>
    <xf numFmtId="0" fontId="8" fillId="2" borderId="1" xfId="0" applyFont="1" applyFill="1" applyBorder="1" applyAlignment="1">
      <alignment vertical="center" wrapText="1"/>
    </xf>
    <xf numFmtId="0" fontId="0" fillId="0" borderId="15" xfId="0" applyBorder="1"/>
    <xf numFmtId="0" fontId="6"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6" fillId="6" borderId="23" xfId="0" applyFont="1" applyFill="1" applyBorder="1" applyAlignment="1" applyProtection="1">
      <alignment horizontal="center" vertical="center" wrapText="1"/>
      <protection locked="0"/>
    </xf>
    <xf numFmtId="0" fontId="0" fillId="0" borderId="23" xfId="0" applyBorder="1" applyProtection="1">
      <protection locked="0"/>
    </xf>
    <xf numFmtId="0" fontId="8" fillId="4" borderId="0" xfId="0" applyFont="1" applyFill="1" applyAlignment="1">
      <alignment horizontal="left" vertical="top" wrapText="1"/>
    </xf>
    <xf numFmtId="0" fontId="8" fillId="2" borderId="0" xfId="0" applyFont="1" applyFill="1"/>
    <xf numFmtId="0" fontId="8" fillId="4" borderId="23" xfId="0" applyFont="1" applyFill="1" applyBorder="1" applyAlignment="1">
      <alignment vertical="center" wrapText="1"/>
    </xf>
    <xf numFmtId="0" fontId="0" fillId="0" borderId="23" xfId="0" applyBorder="1"/>
    <xf numFmtId="0" fontId="8" fillId="2" borderId="0" xfId="0" applyFont="1" applyFill="1" applyAlignment="1">
      <alignment vertical="center" wrapText="1"/>
    </xf>
    <xf numFmtId="49" fontId="10" fillId="2" borderId="2" xfId="0" applyNumberFormat="1" applyFont="1" applyFill="1" applyBorder="1" applyAlignment="1">
      <alignment horizontal="left" vertical="center"/>
    </xf>
    <xf numFmtId="0" fontId="0" fillId="0" borderId="22" xfId="0" applyBorder="1"/>
    <xf numFmtId="49" fontId="10" fillId="2" borderId="2" xfId="0" applyNumberFormat="1" applyFont="1" applyFill="1" applyBorder="1" applyAlignment="1">
      <alignment horizontal="left" vertical="center" wrapText="1"/>
    </xf>
    <xf numFmtId="0" fontId="9" fillId="2" borderId="0" xfId="0" applyFont="1" applyFill="1"/>
    <xf numFmtId="0" fontId="8" fillId="3" borderId="1" xfId="0" applyFont="1" applyFill="1" applyBorder="1" applyAlignment="1" applyProtection="1">
      <alignment horizontal="center" vertical="center" wrapText="1"/>
      <protection locked="0"/>
    </xf>
    <xf numFmtId="0" fontId="0" fillId="0" borderId="16" xfId="0" applyBorder="1"/>
    <xf numFmtId="0" fontId="8" fillId="3" borderId="8" xfId="0" applyFont="1" applyFill="1" applyBorder="1" applyAlignment="1" applyProtection="1">
      <alignment horizontal="center" vertical="center" wrapText="1"/>
      <protection locked="0"/>
    </xf>
    <xf numFmtId="0" fontId="0" fillId="0" borderId="17" xfId="0" applyBorder="1"/>
    <xf numFmtId="0" fontId="8" fillId="3" borderId="7"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3" borderId="0" xfId="0" applyFont="1" applyFill="1" applyProtection="1">
      <protection locked="0"/>
    </xf>
    <xf numFmtId="0" fontId="6" fillId="5" borderId="1" xfId="0" applyFont="1" applyFill="1" applyBorder="1" applyAlignment="1" applyProtection="1">
      <alignment horizontal="left" vertical="center" wrapText="1"/>
      <protection locked="0"/>
    </xf>
    <xf numFmtId="0" fontId="8" fillId="2" borderId="6" xfId="0" applyFont="1" applyFill="1" applyBorder="1" applyAlignment="1">
      <alignment horizontal="center" vertical="center" wrapText="1"/>
    </xf>
    <xf numFmtId="0" fontId="0" fillId="0" borderId="14" xfId="0" applyBorder="1"/>
    <xf numFmtId="0" fontId="8"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8" fillId="2" borderId="12" xfId="0" applyFont="1" applyFill="1" applyBorder="1" applyAlignment="1">
      <alignment horizontal="center" vertical="center" wrapText="1"/>
    </xf>
    <xf numFmtId="0" fontId="0" fillId="0" borderId="13" xfId="0" applyBorder="1"/>
    <xf numFmtId="0" fontId="0" fillId="0" borderId="12" xfId="0" applyBorder="1"/>
    <xf numFmtId="0" fontId="8" fillId="2" borderId="14" xfId="0" applyFont="1" applyFill="1" applyBorder="1" applyAlignment="1">
      <alignment horizontal="center" vertical="center" wrapText="1"/>
    </xf>
    <xf numFmtId="0" fontId="11" fillId="2" borderId="0" xfId="0" applyFont="1" applyFill="1" applyAlignment="1">
      <alignment horizontal="left" vertical="top" wrapText="1"/>
    </xf>
    <xf numFmtId="0" fontId="8" fillId="5" borderId="10" xfId="0" applyFont="1" applyFill="1" applyBorder="1" applyAlignment="1" applyProtection="1">
      <alignment horizontal="left" vertical="center" wrapText="1"/>
      <protection locked="0"/>
    </xf>
    <xf numFmtId="0" fontId="8"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8" fillId="2" borderId="0" xfId="0" applyFont="1" applyFill="1" applyAlignment="1">
      <alignment horizontal="right"/>
    </xf>
    <xf numFmtId="0" fontId="1" fillId="5" borderId="1"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center" vertical="center" wrapText="1"/>
      <protection locked="0"/>
    </xf>
    <xf numFmtId="0" fontId="8" fillId="2" borderId="4" xfId="0" applyFont="1" applyFill="1" applyBorder="1" applyAlignment="1">
      <alignment horizontal="center" vertical="center" wrapText="1"/>
    </xf>
    <xf numFmtId="0" fontId="1" fillId="5" borderId="17" xfId="0" applyFont="1" applyFill="1" applyBorder="1" applyAlignment="1" applyProtection="1">
      <alignment horizontal="center" vertical="center" wrapText="1"/>
      <protection locked="0"/>
    </xf>
    <xf numFmtId="0" fontId="8" fillId="4" borderId="1" xfId="0" applyFont="1" applyFill="1" applyBorder="1" applyAlignment="1">
      <alignment horizontal="left" vertical="center" wrapText="1"/>
    </xf>
    <xf numFmtId="0" fontId="9" fillId="2" borderId="0" xfId="0" applyFont="1" applyFill="1" applyAlignment="1">
      <alignment horizontal="left" wrapText="1"/>
    </xf>
    <xf numFmtId="0" fontId="8" fillId="2" borderId="5" xfId="0" applyFont="1" applyFill="1" applyBorder="1" applyAlignment="1">
      <alignment horizontal="center" vertical="center" wrapText="1"/>
    </xf>
    <xf numFmtId="0" fontId="9" fillId="2" borderId="0" xfId="0" applyFont="1" applyFill="1" applyAlignment="1">
      <alignment horizontal="left"/>
    </xf>
    <xf numFmtId="0" fontId="9"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80"/>
  <sheetViews>
    <sheetView tabSelected="1" topLeftCell="C668" zoomScaleNormal="100" workbookViewId="0">
      <selection activeCell="F171" sqref="F171"/>
    </sheetView>
  </sheetViews>
  <sheetFormatPr defaultColWidth="10.875" defaultRowHeight="15" x14ac:dyDescent="0.25"/>
  <cols>
    <col min="1" max="1" width="9.125" style="1" customWidth="1"/>
    <col min="2" max="2" width="51.75" style="1" customWidth="1"/>
    <col min="3" max="3" width="19.625" style="1" customWidth="1"/>
    <col min="4" max="4" width="18.25" style="1" customWidth="1"/>
    <col min="5" max="5" width="23.625" style="1" customWidth="1"/>
    <col min="6" max="6" width="24.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41">
        <v>45736</v>
      </c>
    </row>
    <row r="9" spans="1:6" x14ac:dyDescent="0.25">
      <c r="A9" s="4" t="s">
        <v>5</v>
      </c>
      <c r="B9" s="13"/>
    </row>
    <row r="10" spans="1:6" x14ac:dyDescent="0.25">
      <c r="A10" s="4" t="s">
        <v>6</v>
      </c>
      <c r="B10" s="42" t="s">
        <v>937</v>
      </c>
    </row>
    <row r="12" spans="1:6" ht="15.75" x14ac:dyDescent="0.25">
      <c r="A12" s="65" t="s">
        <v>7</v>
      </c>
      <c r="B12" s="66"/>
      <c r="C12" s="67" t="s">
        <v>994</v>
      </c>
      <c r="D12" s="68"/>
      <c r="E12" s="68"/>
      <c r="F12" s="69"/>
    </row>
    <row r="13" spans="1:6" ht="15.95" customHeight="1" x14ac:dyDescent="0.25">
      <c r="A13" s="77" t="s">
        <v>8</v>
      </c>
      <c r="B13" s="78"/>
      <c r="C13" s="67">
        <v>135733248</v>
      </c>
      <c r="D13" s="68"/>
      <c r="E13" s="68"/>
      <c r="F13" s="69"/>
    </row>
    <row r="14" spans="1:6" ht="15.95" customHeight="1" x14ac:dyDescent="0.25">
      <c r="A14" s="77" t="s">
        <v>9</v>
      </c>
      <c r="B14" s="78"/>
      <c r="C14" s="67" t="s">
        <v>938</v>
      </c>
      <c r="D14" s="68"/>
      <c r="E14" s="68"/>
      <c r="F14" s="69"/>
    </row>
    <row r="15" spans="1:6" ht="15.95" customHeight="1" x14ac:dyDescent="0.25">
      <c r="A15" s="65" t="s">
        <v>10</v>
      </c>
      <c r="B15" s="66"/>
      <c r="C15" s="67" t="s">
        <v>939</v>
      </c>
      <c r="D15" s="68"/>
      <c r="E15" s="68"/>
      <c r="F15" s="69"/>
    </row>
    <row r="16" spans="1:6" ht="63" customHeight="1" x14ac:dyDescent="0.25">
      <c r="A16" s="79" t="s">
        <v>11</v>
      </c>
      <c r="B16" s="78"/>
      <c r="C16" s="67" t="s">
        <v>995</v>
      </c>
      <c r="D16" s="68"/>
      <c r="E16" s="68"/>
      <c r="F16" s="69"/>
    </row>
    <row r="17" spans="1:7" ht="15.95" customHeight="1" x14ac:dyDescent="0.25">
      <c r="A17" s="65" t="s">
        <v>12</v>
      </c>
      <c r="B17" s="66"/>
      <c r="C17" s="67" t="s">
        <v>996</v>
      </c>
      <c r="D17" s="68"/>
      <c r="E17" s="68"/>
      <c r="F17" s="69"/>
    </row>
    <row r="18" spans="1:7" ht="15.95" customHeight="1" x14ac:dyDescent="0.25">
      <c r="A18" s="65" t="s">
        <v>13</v>
      </c>
      <c r="B18" s="66"/>
      <c r="C18" s="67" t="s">
        <v>997</v>
      </c>
      <c r="D18" s="68"/>
      <c r="E18" s="68"/>
      <c r="F18" s="69"/>
    </row>
    <row r="19" spans="1:7" ht="48" customHeight="1" x14ac:dyDescent="0.25">
      <c r="A19" s="65" t="s">
        <v>14</v>
      </c>
      <c r="B19" s="66"/>
      <c r="C19" s="67" t="s">
        <v>998</v>
      </c>
      <c r="D19" s="68"/>
      <c r="E19" s="68"/>
      <c r="F19" s="69"/>
    </row>
    <row r="20" spans="1:7" ht="54.95" customHeight="1" x14ac:dyDescent="0.25">
      <c r="A20" s="65" t="s">
        <v>15</v>
      </c>
      <c r="B20" s="66"/>
      <c r="C20" s="67" t="s">
        <v>999</v>
      </c>
      <c r="D20" s="68"/>
      <c r="E20" s="68"/>
      <c r="F20" s="69"/>
    </row>
    <row r="21" spans="1:7" ht="71.099999999999994" customHeight="1" x14ac:dyDescent="0.25">
      <c r="A21" s="74" t="s">
        <v>16</v>
      </c>
      <c r="B21" s="75"/>
      <c r="C21" s="70" t="s">
        <v>1000</v>
      </c>
      <c r="D21" s="71"/>
      <c r="E21" s="71"/>
      <c r="F21" s="71"/>
      <c r="G21" s="14" t="str">
        <f>IF((SUMPRODUCT(--(C21=""))&gt;0), "Privaloma užpildyti, kai taikomi pašalinimo pagrindai", "")</f>
        <v/>
      </c>
    </row>
    <row r="22" spans="1:7" ht="18" customHeight="1" x14ac:dyDescent="0.25">
      <c r="A22" s="5"/>
      <c r="B22" s="5"/>
      <c r="C22" s="6"/>
      <c r="D22" s="6"/>
      <c r="E22" s="6"/>
      <c r="F22" s="6"/>
    </row>
    <row r="23" spans="1:7" x14ac:dyDescent="0.25">
      <c r="A23" s="80" t="s">
        <v>17</v>
      </c>
      <c r="B23" s="73"/>
      <c r="C23" s="73"/>
      <c r="D23" s="73"/>
      <c r="E23" s="73"/>
      <c r="F23" s="73"/>
    </row>
    <row r="24" spans="1:7" x14ac:dyDescent="0.25">
      <c r="A24" s="73" t="s">
        <v>18</v>
      </c>
      <c r="B24" s="73"/>
      <c r="C24" s="73"/>
      <c r="D24" s="73"/>
      <c r="E24" s="73"/>
      <c r="F24" s="73"/>
    </row>
    <row r="25" spans="1:7" x14ac:dyDescent="0.25">
      <c r="A25" s="73" t="s">
        <v>19</v>
      </c>
      <c r="B25" s="73"/>
      <c r="C25" s="73"/>
      <c r="D25" s="73"/>
      <c r="E25" s="73"/>
      <c r="F25" s="73"/>
    </row>
    <row r="26" spans="1:7" x14ac:dyDescent="0.25">
      <c r="A26" s="73" t="s">
        <v>20</v>
      </c>
      <c r="B26" s="73"/>
      <c r="C26" s="73"/>
      <c r="D26" s="73"/>
      <c r="E26" s="73"/>
      <c r="F26" s="73"/>
    </row>
    <row r="27" spans="1:7" x14ac:dyDescent="0.25">
      <c r="A27" s="73" t="s">
        <v>21</v>
      </c>
      <c r="B27" s="73"/>
      <c r="C27" s="73"/>
      <c r="D27" s="73"/>
      <c r="E27" s="73"/>
      <c r="F27" s="73"/>
    </row>
    <row r="28" spans="1:7" ht="32.1" customHeight="1" x14ac:dyDescent="0.25">
      <c r="A28" s="76" t="s">
        <v>22</v>
      </c>
      <c r="B28" s="73"/>
      <c r="C28" s="73"/>
      <c r="D28" s="73"/>
      <c r="E28" s="73"/>
      <c r="F28" s="73"/>
    </row>
    <row r="29" spans="1:7" x14ac:dyDescent="0.25">
      <c r="A29" s="73" t="s">
        <v>23</v>
      </c>
      <c r="B29" s="73"/>
      <c r="C29" s="73"/>
      <c r="D29" s="73"/>
      <c r="E29" s="73"/>
      <c r="F29" s="73"/>
    </row>
    <row r="30" spans="1:7" ht="34.5" customHeight="1" x14ac:dyDescent="0.25">
      <c r="A30" s="72" t="s">
        <v>24</v>
      </c>
      <c r="B30" s="72"/>
      <c r="C30" s="72"/>
      <c r="D30" s="15"/>
    </row>
    <row r="31" spans="1:7" x14ac:dyDescent="0.25">
      <c r="A31" s="14" t="s">
        <v>25</v>
      </c>
    </row>
    <row r="32" spans="1:7" x14ac:dyDescent="0.25">
      <c r="A32" s="12" t="s">
        <v>26</v>
      </c>
      <c r="B32" s="12" t="s">
        <v>27</v>
      </c>
    </row>
    <row r="34" spans="1:9" x14ac:dyDescent="0.25">
      <c r="A34" s="12" t="s">
        <v>28</v>
      </c>
    </row>
    <row r="35" spans="1:9" ht="150" x14ac:dyDescent="0.25">
      <c r="A35" s="28" t="s">
        <v>29</v>
      </c>
      <c r="B35" s="27" t="s">
        <v>30</v>
      </c>
      <c r="C35" s="27" t="s">
        <v>31</v>
      </c>
      <c r="D35" s="27" t="s">
        <v>32</v>
      </c>
      <c r="E35" s="27" t="s">
        <v>33</v>
      </c>
      <c r="F35" s="27" t="s">
        <v>34</v>
      </c>
      <c r="G35" s="27" t="s">
        <v>35</v>
      </c>
      <c r="H35" s="27" t="s">
        <v>36</v>
      </c>
      <c r="I35" s="27" t="s">
        <v>37</v>
      </c>
    </row>
    <row r="36" spans="1:9" ht="60" x14ac:dyDescent="0.25">
      <c r="A36" s="25" t="s">
        <v>38</v>
      </c>
      <c r="B36" s="25" t="s">
        <v>39</v>
      </c>
      <c r="C36" s="29"/>
      <c r="D36" s="29"/>
      <c r="E36" s="29"/>
      <c r="F36" s="29"/>
      <c r="G36" s="29"/>
      <c r="H36" s="29"/>
      <c r="I36" s="29"/>
    </row>
    <row r="37" spans="1:9" ht="75" x14ac:dyDescent="0.25">
      <c r="A37" s="29" t="s">
        <v>40</v>
      </c>
      <c r="B37" s="29" t="s">
        <v>39</v>
      </c>
      <c r="C37" s="30">
        <v>450</v>
      </c>
      <c r="D37" s="30" t="s">
        <v>41</v>
      </c>
      <c r="E37" s="31">
        <v>550</v>
      </c>
      <c r="F37" s="29">
        <f>IF(ISBLANK(E37),"", PRODUCT(C37,E37))</f>
        <v>247500</v>
      </c>
      <c r="G37" s="32" t="s">
        <v>969</v>
      </c>
      <c r="H37" s="29"/>
      <c r="I37" s="29"/>
    </row>
    <row r="38" spans="1:9" ht="75" x14ac:dyDescent="0.25">
      <c r="A38" s="29" t="s">
        <v>42</v>
      </c>
      <c r="B38" s="29" t="s">
        <v>43</v>
      </c>
      <c r="C38" s="29"/>
      <c r="D38" s="29"/>
      <c r="E38" s="29"/>
      <c r="F38" s="29"/>
      <c r="G38" s="29"/>
      <c r="H38" s="32" t="s">
        <v>940</v>
      </c>
      <c r="I38" s="32" t="s">
        <v>962</v>
      </c>
    </row>
    <row r="39" spans="1:9" ht="30" x14ac:dyDescent="0.25">
      <c r="A39" s="29" t="s">
        <v>44</v>
      </c>
      <c r="B39" s="29" t="s">
        <v>45</v>
      </c>
      <c r="C39" s="29"/>
      <c r="D39" s="29"/>
      <c r="E39" s="29"/>
      <c r="F39" s="29"/>
      <c r="G39" s="29"/>
      <c r="H39" s="32" t="s">
        <v>45</v>
      </c>
      <c r="I39" s="32" t="s">
        <v>962</v>
      </c>
    </row>
    <row r="40" spans="1:9" ht="30" x14ac:dyDescent="0.25">
      <c r="A40" s="29" t="s">
        <v>46</v>
      </c>
      <c r="B40" s="29" t="s">
        <v>47</v>
      </c>
      <c r="C40" s="29"/>
      <c r="D40" s="29"/>
      <c r="E40" s="29"/>
      <c r="F40" s="29"/>
      <c r="G40" s="29"/>
      <c r="H40" s="32" t="s">
        <v>941</v>
      </c>
      <c r="I40" s="32" t="s">
        <v>962</v>
      </c>
    </row>
    <row r="41" spans="1:9" ht="45" x14ac:dyDescent="0.25">
      <c r="A41" s="29" t="s">
        <v>48</v>
      </c>
      <c r="B41" s="29" t="s">
        <v>49</v>
      </c>
      <c r="C41" s="29"/>
      <c r="D41" s="29"/>
      <c r="E41" s="29"/>
      <c r="F41" s="29"/>
      <c r="G41" s="29"/>
      <c r="H41" s="32" t="s">
        <v>942</v>
      </c>
      <c r="I41" s="32" t="s">
        <v>962</v>
      </c>
    </row>
    <row r="42" spans="1:9" ht="60" x14ac:dyDescent="0.25">
      <c r="A42" s="29" t="s">
        <v>50</v>
      </c>
      <c r="B42" s="29" t="s">
        <v>51</v>
      </c>
      <c r="C42" s="29"/>
      <c r="D42" s="29"/>
      <c r="E42" s="29"/>
      <c r="F42" s="29"/>
      <c r="G42" s="29"/>
      <c r="H42" s="32" t="s">
        <v>943</v>
      </c>
      <c r="I42" s="32" t="s">
        <v>963</v>
      </c>
    </row>
    <row r="43" spans="1:9" ht="30" x14ac:dyDescent="0.25">
      <c r="A43" s="29" t="s">
        <v>52</v>
      </c>
      <c r="B43" s="29" t="s">
        <v>53</v>
      </c>
      <c r="C43" s="29"/>
      <c r="D43" s="29"/>
      <c r="E43" s="29"/>
      <c r="F43" s="29"/>
      <c r="G43" s="29"/>
      <c r="H43" s="32" t="s">
        <v>944</v>
      </c>
      <c r="I43" s="32" t="s">
        <v>964</v>
      </c>
    </row>
    <row r="44" spans="1:9" ht="60" x14ac:dyDescent="0.25">
      <c r="A44" s="29" t="s">
        <v>54</v>
      </c>
      <c r="B44" s="29" t="s">
        <v>55</v>
      </c>
      <c r="C44" s="29"/>
      <c r="D44" s="29"/>
      <c r="E44" s="29"/>
      <c r="F44" s="29"/>
      <c r="G44" s="29"/>
      <c r="H44" s="32" t="s">
        <v>945</v>
      </c>
      <c r="I44" s="32" t="s">
        <v>962</v>
      </c>
    </row>
    <row r="45" spans="1:9" ht="45" x14ac:dyDescent="0.25">
      <c r="A45" s="29" t="s">
        <v>56</v>
      </c>
      <c r="B45" s="29" t="s">
        <v>57</v>
      </c>
      <c r="C45" s="29"/>
      <c r="D45" s="29"/>
      <c r="E45" s="29"/>
      <c r="F45" s="29"/>
      <c r="G45" s="29"/>
      <c r="H45" s="32" t="s">
        <v>946</v>
      </c>
      <c r="I45" s="32" t="s">
        <v>962</v>
      </c>
    </row>
    <row r="46" spans="1:9" ht="195" x14ac:dyDescent="0.25">
      <c r="A46" s="29" t="s">
        <v>58</v>
      </c>
      <c r="B46" s="29" t="s">
        <v>59</v>
      </c>
      <c r="C46" s="29"/>
      <c r="D46" s="29"/>
      <c r="E46" s="29"/>
      <c r="F46" s="29"/>
      <c r="G46" s="29"/>
      <c r="H46" s="32" t="s">
        <v>947</v>
      </c>
      <c r="I46" s="32" t="s">
        <v>962</v>
      </c>
    </row>
    <row r="47" spans="1:9" ht="60" x14ac:dyDescent="0.25">
      <c r="A47" s="29" t="s">
        <v>60</v>
      </c>
      <c r="B47" s="29" t="s">
        <v>61</v>
      </c>
      <c r="C47" s="29"/>
      <c r="D47" s="29"/>
      <c r="E47" s="29"/>
      <c r="F47" s="29"/>
      <c r="G47" s="29"/>
      <c r="H47" s="32" t="s">
        <v>948</v>
      </c>
      <c r="I47" s="32" t="s">
        <v>962</v>
      </c>
    </row>
    <row r="48" spans="1:9" ht="60" x14ac:dyDescent="0.25">
      <c r="A48" s="29" t="s">
        <v>62</v>
      </c>
      <c r="B48" s="29" t="s">
        <v>63</v>
      </c>
      <c r="C48" s="29"/>
      <c r="D48" s="29"/>
      <c r="E48" s="29"/>
      <c r="F48" s="29"/>
      <c r="G48" s="29"/>
      <c r="H48" s="32" t="s">
        <v>949</v>
      </c>
      <c r="I48" s="32" t="s">
        <v>962</v>
      </c>
    </row>
    <row r="49" spans="1:9" ht="90" x14ac:dyDescent="0.25">
      <c r="A49" s="29" t="s">
        <v>64</v>
      </c>
      <c r="B49" s="29" t="s">
        <v>65</v>
      </c>
      <c r="C49" s="29"/>
      <c r="D49" s="29"/>
      <c r="E49" s="29"/>
      <c r="F49" s="29"/>
      <c r="G49" s="29"/>
      <c r="H49" s="32" t="s">
        <v>950</v>
      </c>
      <c r="I49" s="32" t="s">
        <v>962</v>
      </c>
    </row>
    <row r="50" spans="1:9" ht="75" x14ac:dyDescent="0.25">
      <c r="A50" s="29" t="s">
        <v>66</v>
      </c>
      <c r="B50" s="29" t="s">
        <v>67</v>
      </c>
      <c r="C50" s="29"/>
      <c r="D50" s="29"/>
      <c r="E50" s="29"/>
      <c r="F50" s="29"/>
      <c r="G50" s="29"/>
      <c r="H50" s="32" t="s">
        <v>951</v>
      </c>
      <c r="I50" s="32" t="s">
        <v>962</v>
      </c>
    </row>
    <row r="51" spans="1:9" ht="90" x14ac:dyDescent="0.25">
      <c r="A51" s="29" t="s">
        <v>68</v>
      </c>
      <c r="B51" s="29" t="s">
        <v>69</v>
      </c>
      <c r="C51" s="29"/>
      <c r="D51" s="29"/>
      <c r="E51" s="29"/>
      <c r="F51" s="29"/>
      <c r="G51" s="29"/>
      <c r="H51" s="32" t="s">
        <v>952</v>
      </c>
      <c r="I51" s="32" t="s">
        <v>962</v>
      </c>
    </row>
    <row r="52" spans="1:9" ht="60" x14ac:dyDescent="0.25">
      <c r="A52" s="29" t="s">
        <v>70</v>
      </c>
      <c r="B52" s="29" t="s">
        <v>71</v>
      </c>
      <c r="C52" s="29"/>
      <c r="D52" s="29"/>
      <c r="E52" s="29"/>
      <c r="F52" s="29"/>
      <c r="G52" s="29"/>
      <c r="H52" s="32" t="s">
        <v>953</v>
      </c>
      <c r="I52" s="32" t="s">
        <v>963</v>
      </c>
    </row>
    <row r="53" spans="1:9" ht="135" x14ac:dyDescent="0.25">
      <c r="A53" s="29" t="s">
        <v>72</v>
      </c>
      <c r="B53" s="29" t="s">
        <v>73</v>
      </c>
      <c r="C53" s="29"/>
      <c r="D53" s="29"/>
      <c r="E53" s="29"/>
      <c r="F53" s="29"/>
      <c r="G53" s="29"/>
      <c r="H53" s="32" t="s">
        <v>954</v>
      </c>
      <c r="I53" s="32" t="s">
        <v>962</v>
      </c>
    </row>
    <row r="54" spans="1:9" ht="75" x14ac:dyDescent="0.25">
      <c r="A54" s="29" t="s">
        <v>74</v>
      </c>
      <c r="B54" s="29" t="s">
        <v>75</v>
      </c>
      <c r="C54" s="29"/>
      <c r="D54" s="29"/>
      <c r="E54" s="29"/>
      <c r="F54" s="29"/>
      <c r="G54" s="29"/>
      <c r="H54" s="32" t="s">
        <v>955</v>
      </c>
      <c r="I54" s="32" t="s">
        <v>963</v>
      </c>
    </row>
    <row r="55" spans="1:9" ht="120" x14ac:dyDescent="0.25">
      <c r="A55" s="29" t="s">
        <v>76</v>
      </c>
      <c r="B55" s="29" t="s">
        <v>77</v>
      </c>
      <c r="C55" s="29"/>
      <c r="D55" s="29"/>
      <c r="E55" s="29"/>
      <c r="F55" s="29"/>
      <c r="G55" s="29"/>
      <c r="H55" s="32" t="s">
        <v>956</v>
      </c>
      <c r="I55" s="32" t="s">
        <v>965</v>
      </c>
    </row>
    <row r="56" spans="1:9" ht="165" x14ac:dyDescent="0.25">
      <c r="A56" s="29" t="s">
        <v>78</v>
      </c>
      <c r="B56" s="29" t="s">
        <v>79</v>
      </c>
      <c r="C56" s="29"/>
      <c r="D56" s="29"/>
      <c r="E56" s="29"/>
      <c r="F56" s="29"/>
      <c r="G56" s="29"/>
      <c r="H56" s="32" t="s">
        <v>957</v>
      </c>
      <c r="I56" s="32" t="s">
        <v>966</v>
      </c>
    </row>
    <row r="57" spans="1:9" ht="105" x14ac:dyDescent="0.25">
      <c r="A57" s="29" t="s">
        <v>80</v>
      </c>
      <c r="B57" s="29" t="s">
        <v>81</v>
      </c>
      <c r="C57" s="29"/>
      <c r="D57" s="29"/>
      <c r="E57" s="29"/>
      <c r="F57" s="29"/>
      <c r="G57" s="29"/>
      <c r="H57" s="32" t="s">
        <v>958</v>
      </c>
      <c r="I57" s="32" t="s">
        <v>967</v>
      </c>
    </row>
    <row r="58" spans="1:9" ht="60" x14ac:dyDescent="0.25">
      <c r="A58" s="29" t="s">
        <v>82</v>
      </c>
      <c r="B58" s="29" t="s">
        <v>83</v>
      </c>
      <c r="C58" s="29"/>
      <c r="D58" s="29"/>
      <c r="E58" s="29"/>
      <c r="F58" s="29"/>
      <c r="G58" s="29"/>
      <c r="H58" s="32" t="s">
        <v>83</v>
      </c>
      <c r="I58" s="44" t="s">
        <v>991</v>
      </c>
    </row>
    <row r="59" spans="1:9" ht="120" x14ac:dyDescent="0.25">
      <c r="A59" s="29" t="s">
        <v>84</v>
      </c>
      <c r="B59" s="29" t="s">
        <v>85</v>
      </c>
      <c r="C59" s="29"/>
      <c r="D59" s="29"/>
      <c r="E59" s="29"/>
      <c r="F59" s="29"/>
      <c r="G59" s="29"/>
      <c r="H59" s="32" t="s">
        <v>959</v>
      </c>
      <c r="I59" s="32" t="s">
        <v>968</v>
      </c>
    </row>
    <row r="60" spans="1:9" ht="135" x14ac:dyDescent="0.25">
      <c r="A60" s="29" t="s">
        <v>86</v>
      </c>
      <c r="B60" s="29" t="s">
        <v>87</v>
      </c>
      <c r="C60" s="29"/>
      <c r="D60" s="29"/>
      <c r="E60" s="29"/>
      <c r="F60" s="29"/>
      <c r="G60" s="29"/>
      <c r="H60" s="32" t="s">
        <v>960</v>
      </c>
      <c r="I60" s="32" t="s">
        <v>968</v>
      </c>
    </row>
    <row r="61" spans="1:9" ht="60" x14ac:dyDescent="0.25">
      <c r="A61" s="29" t="s">
        <v>88</v>
      </c>
      <c r="B61" s="29" t="s">
        <v>89</v>
      </c>
      <c r="C61" s="29"/>
      <c r="D61" s="29"/>
      <c r="E61" s="29"/>
      <c r="F61" s="29"/>
      <c r="G61" s="29"/>
      <c r="H61" s="32" t="s">
        <v>961</v>
      </c>
      <c r="I61" s="64" t="s">
        <v>1174</v>
      </c>
    </row>
    <row r="62" spans="1:9" x14ac:dyDescent="0.25">
      <c r="E62" s="16" t="s">
        <v>90</v>
      </c>
      <c r="F62" s="16">
        <f>IF((COUNT(C37:C61)&lt;&gt;COUNT(F37:F61)),"", ROUND(SUM(F37:F61),2))</f>
        <v>247500</v>
      </c>
      <c r="G62" s="14" t="str">
        <f>IF((COUNT(C37:C61)&lt;&gt;COUNT(F37:F61)),"Neužpildytos visų objektų kainos", "")</f>
        <v/>
      </c>
    </row>
    <row r="63" spans="1:9" x14ac:dyDescent="0.25">
      <c r="C63" s="16" t="s">
        <v>91</v>
      </c>
      <c r="D63" s="19">
        <v>5</v>
      </c>
      <c r="E63" s="16" t="s">
        <v>92</v>
      </c>
      <c r="F63" s="16">
        <f>IF(OR(F62="",D63=""),"", ROUND(PRODUCT(D63,F62)/100,2))</f>
        <v>12375</v>
      </c>
      <c r="G63" s="14" t="str">
        <f>IF(D63="", "Nurodykite taikomą PVM dydį", "")</f>
        <v/>
      </c>
    </row>
    <row r="64" spans="1:9" x14ac:dyDescent="0.25">
      <c r="E64" s="16" t="s">
        <v>93</v>
      </c>
      <c r="F64" s="16">
        <f>IF(ISBLANK(F63), "", ROUND(SUM(F62:F63),2))</f>
        <v>259875</v>
      </c>
    </row>
    <row r="68" spans="1:9" x14ac:dyDescent="0.25">
      <c r="A68" s="12" t="s">
        <v>94</v>
      </c>
      <c r="B68" s="12" t="s">
        <v>95</v>
      </c>
    </row>
    <row r="70" spans="1:9" x14ac:dyDescent="0.25">
      <c r="A70" s="12" t="s">
        <v>28</v>
      </c>
    </row>
    <row r="71" spans="1:9" ht="150" x14ac:dyDescent="0.25">
      <c r="A71" s="27" t="s">
        <v>29</v>
      </c>
      <c r="B71" s="27" t="s">
        <v>30</v>
      </c>
      <c r="C71" s="27" t="s">
        <v>31</v>
      </c>
      <c r="D71" s="27" t="s">
        <v>32</v>
      </c>
      <c r="E71" s="27" t="s">
        <v>33</v>
      </c>
      <c r="F71" s="27" t="s">
        <v>34</v>
      </c>
      <c r="G71" s="27" t="s">
        <v>35</v>
      </c>
      <c r="H71" s="27" t="s">
        <v>36</v>
      </c>
      <c r="I71" s="27" t="s">
        <v>37</v>
      </c>
    </row>
    <row r="72" spans="1:9" ht="45" x14ac:dyDescent="0.25">
      <c r="A72" s="26" t="s">
        <v>96</v>
      </c>
      <c r="B72" s="26" t="s">
        <v>97</v>
      </c>
      <c r="C72" s="33"/>
      <c r="D72" s="33"/>
      <c r="E72" s="33"/>
      <c r="F72" s="33"/>
      <c r="G72" s="33"/>
      <c r="H72" s="33"/>
      <c r="I72" s="33"/>
    </row>
    <row r="73" spans="1:9" ht="45" x14ac:dyDescent="0.25">
      <c r="A73" s="33" t="s">
        <v>98</v>
      </c>
      <c r="B73" s="33" t="s">
        <v>97</v>
      </c>
      <c r="C73" s="36">
        <v>3000</v>
      </c>
      <c r="D73" s="36" t="s">
        <v>41</v>
      </c>
      <c r="E73" s="34">
        <v>396</v>
      </c>
      <c r="F73" s="33">
        <f>IF(ISBLANK(E73),"", PRODUCT(C73,E73))</f>
        <v>1188000</v>
      </c>
      <c r="G73" s="35" t="s">
        <v>970</v>
      </c>
      <c r="H73" s="33"/>
      <c r="I73" s="33"/>
    </row>
    <row r="74" spans="1:9" ht="75" x14ac:dyDescent="0.25">
      <c r="A74" s="33" t="s">
        <v>99</v>
      </c>
      <c r="B74" s="33" t="s">
        <v>100</v>
      </c>
      <c r="C74" s="33"/>
      <c r="D74" s="33"/>
      <c r="E74" s="33"/>
      <c r="F74" s="33"/>
      <c r="G74" s="33"/>
      <c r="H74" s="35" t="s">
        <v>971</v>
      </c>
      <c r="I74" s="35" t="s">
        <v>988</v>
      </c>
    </row>
    <row r="75" spans="1:9" ht="60" x14ac:dyDescent="0.25">
      <c r="A75" s="33" t="s">
        <v>101</v>
      </c>
      <c r="B75" s="33" t="s">
        <v>102</v>
      </c>
      <c r="C75" s="33"/>
      <c r="D75" s="33"/>
      <c r="E75" s="33"/>
      <c r="F75" s="33"/>
      <c r="G75" s="33"/>
      <c r="H75" s="35" t="s">
        <v>972</v>
      </c>
      <c r="I75" s="35" t="s">
        <v>988</v>
      </c>
    </row>
    <row r="76" spans="1:9" ht="30" x14ac:dyDescent="0.25">
      <c r="A76" s="33" t="s">
        <v>103</v>
      </c>
      <c r="B76" s="33" t="s">
        <v>104</v>
      </c>
      <c r="C76" s="33"/>
      <c r="D76" s="33"/>
      <c r="E76" s="33"/>
      <c r="F76" s="33"/>
      <c r="G76" s="33"/>
      <c r="H76" s="35" t="s">
        <v>973</v>
      </c>
      <c r="I76" s="35" t="s">
        <v>988</v>
      </c>
    </row>
    <row r="77" spans="1:9" ht="30" x14ac:dyDescent="0.25">
      <c r="A77" s="33" t="s">
        <v>105</v>
      </c>
      <c r="B77" s="33" t="s">
        <v>106</v>
      </c>
      <c r="C77" s="33"/>
      <c r="D77" s="33"/>
      <c r="E77" s="33"/>
      <c r="F77" s="33"/>
      <c r="G77" s="33"/>
      <c r="H77" s="35" t="s">
        <v>974</v>
      </c>
      <c r="I77" s="35" t="s">
        <v>988</v>
      </c>
    </row>
    <row r="78" spans="1:9" ht="30" x14ac:dyDescent="0.25">
      <c r="A78" s="33" t="s">
        <v>107</v>
      </c>
      <c r="B78" s="33" t="s">
        <v>108</v>
      </c>
      <c r="C78" s="33"/>
      <c r="D78" s="33"/>
      <c r="E78" s="33"/>
      <c r="F78" s="33"/>
      <c r="G78" s="33"/>
      <c r="H78" s="35" t="s">
        <v>975</v>
      </c>
      <c r="I78" s="35" t="s">
        <v>988</v>
      </c>
    </row>
    <row r="79" spans="1:9" ht="30" x14ac:dyDescent="0.25">
      <c r="A79" s="33" t="s">
        <v>109</v>
      </c>
      <c r="B79" s="33" t="s">
        <v>110</v>
      </c>
      <c r="C79" s="33"/>
      <c r="D79" s="33"/>
      <c r="E79" s="33"/>
      <c r="F79" s="33"/>
      <c r="G79" s="33"/>
      <c r="H79" s="35" t="s">
        <v>976</v>
      </c>
      <c r="I79" s="43" t="s">
        <v>988</v>
      </c>
    </row>
    <row r="80" spans="1:9" ht="60" x14ac:dyDescent="0.25">
      <c r="A80" s="33" t="s">
        <v>111</v>
      </c>
      <c r="B80" s="33" t="s">
        <v>112</v>
      </c>
      <c r="C80" s="33"/>
      <c r="D80" s="33"/>
      <c r="E80" s="33"/>
      <c r="F80" s="33"/>
      <c r="G80" s="33"/>
      <c r="H80" s="35" t="s">
        <v>977</v>
      </c>
      <c r="I80" s="35" t="s">
        <v>988</v>
      </c>
    </row>
    <row r="81" spans="1:9" ht="60" x14ac:dyDescent="0.25">
      <c r="A81" s="33" t="s">
        <v>113</v>
      </c>
      <c r="B81" s="33" t="s">
        <v>114</v>
      </c>
      <c r="C81" s="33"/>
      <c r="D81" s="33"/>
      <c r="E81" s="33"/>
      <c r="F81" s="33"/>
      <c r="G81" s="33"/>
      <c r="H81" s="35" t="s">
        <v>978</v>
      </c>
      <c r="I81" s="43" t="s">
        <v>992</v>
      </c>
    </row>
    <row r="82" spans="1:9" ht="75" x14ac:dyDescent="0.25">
      <c r="A82" s="33" t="s">
        <v>115</v>
      </c>
      <c r="B82" s="33" t="s">
        <v>116</v>
      </c>
      <c r="C82" s="33"/>
      <c r="D82" s="33"/>
      <c r="E82" s="33"/>
      <c r="F82" s="33"/>
      <c r="G82" s="33"/>
      <c r="H82" s="43" t="s">
        <v>993</v>
      </c>
      <c r="I82" s="35" t="s">
        <v>988</v>
      </c>
    </row>
    <row r="83" spans="1:9" ht="45" x14ac:dyDescent="0.25">
      <c r="A83" s="33" t="s">
        <v>117</v>
      </c>
      <c r="B83" s="33" t="s">
        <v>118</v>
      </c>
      <c r="C83" s="33"/>
      <c r="D83" s="33"/>
      <c r="E83" s="33"/>
      <c r="F83" s="33"/>
      <c r="G83" s="33"/>
      <c r="H83" s="35" t="s">
        <v>979</v>
      </c>
      <c r="I83" s="35" t="s">
        <v>988</v>
      </c>
    </row>
    <row r="84" spans="1:9" ht="45" x14ac:dyDescent="0.25">
      <c r="A84" s="33" t="s">
        <v>119</v>
      </c>
      <c r="B84" s="33" t="s">
        <v>120</v>
      </c>
      <c r="C84" s="33"/>
      <c r="D84" s="33"/>
      <c r="E84" s="33"/>
      <c r="F84" s="33"/>
      <c r="G84" s="33"/>
      <c r="H84" s="35" t="s">
        <v>980</v>
      </c>
      <c r="I84" s="35" t="s">
        <v>988</v>
      </c>
    </row>
    <row r="85" spans="1:9" ht="45" x14ac:dyDescent="0.25">
      <c r="A85" s="33" t="s">
        <v>121</v>
      </c>
      <c r="B85" s="33" t="s">
        <v>122</v>
      </c>
      <c r="C85" s="33"/>
      <c r="D85" s="33"/>
      <c r="E85" s="33"/>
      <c r="F85" s="33"/>
      <c r="G85" s="33"/>
      <c r="H85" s="35" t="s">
        <v>981</v>
      </c>
      <c r="I85" s="35" t="s">
        <v>989</v>
      </c>
    </row>
    <row r="86" spans="1:9" ht="60" x14ac:dyDescent="0.25">
      <c r="A86" s="33" t="s">
        <v>123</v>
      </c>
      <c r="B86" s="33" t="s">
        <v>124</v>
      </c>
      <c r="C86" s="33"/>
      <c r="D86" s="33"/>
      <c r="E86" s="33"/>
      <c r="F86" s="33"/>
      <c r="G86" s="33"/>
      <c r="H86" s="35" t="s">
        <v>982</v>
      </c>
      <c r="I86" s="35" t="s">
        <v>989</v>
      </c>
    </row>
    <row r="87" spans="1:9" ht="45" x14ac:dyDescent="0.25">
      <c r="A87" s="33" t="s">
        <v>125</v>
      </c>
      <c r="B87" s="33" t="s">
        <v>126</v>
      </c>
      <c r="C87" s="33"/>
      <c r="D87" s="33"/>
      <c r="E87" s="33"/>
      <c r="F87" s="33"/>
      <c r="G87" s="33"/>
      <c r="H87" s="35" t="s">
        <v>983</v>
      </c>
      <c r="I87" s="35" t="s">
        <v>989</v>
      </c>
    </row>
    <row r="88" spans="1:9" ht="90" x14ac:dyDescent="0.25">
      <c r="A88" s="33" t="s">
        <v>127</v>
      </c>
      <c r="B88" s="33" t="s">
        <v>128</v>
      </c>
      <c r="C88" s="33"/>
      <c r="D88" s="33"/>
      <c r="E88" s="33"/>
      <c r="F88" s="33"/>
      <c r="G88" s="33"/>
      <c r="H88" s="35" t="s">
        <v>984</v>
      </c>
      <c r="I88" s="35" t="s">
        <v>989</v>
      </c>
    </row>
    <row r="89" spans="1:9" ht="60" x14ac:dyDescent="0.25">
      <c r="A89" s="33" t="s">
        <v>129</v>
      </c>
      <c r="B89" s="33" t="s">
        <v>130</v>
      </c>
      <c r="C89" s="33"/>
      <c r="D89" s="33"/>
      <c r="E89" s="33"/>
      <c r="F89" s="33"/>
      <c r="G89" s="33"/>
      <c r="H89" s="35" t="s">
        <v>985</v>
      </c>
      <c r="I89" s="35" t="s">
        <v>989</v>
      </c>
    </row>
    <row r="90" spans="1:9" ht="45" x14ac:dyDescent="0.25">
      <c r="A90" s="33" t="s">
        <v>131</v>
      </c>
      <c r="B90" s="33" t="s">
        <v>132</v>
      </c>
      <c r="C90" s="33"/>
      <c r="D90" s="33"/>
      <c r="E90" s="33"/>
      <c r="F90" s="33"/>
      <c r="G90" s="33"/>
      <c r="H90" s="35" t="s">
        <v>986</v>
      </c>
      <c r="I90" s="43" t="s">
        <v>990</v>
      </c>
    </row>
    <row r="91" spans="1:9" ht="60" x14ac:dyDescent="0.25">
      <c r="A91" s="33" t="s">
        <v>133</v>
      </c>
      <c r="B91" s="33" t="s">
        <v>89</v>
      </c>
      <c r="C91" s="33"/>
      <c r="D91" s="33"/>
      <c r="E91" s="33"/>
      <c r="F91" s="33"/>
      <c r="G91" s="33"/>
      <c r="H91" s="35" t="s">
        <v>987</v>
      </c>
      <c r="I91" s="63" t="s">
        <v>1174</v>
      </c>
    </row>
    <row r="92" spans="1:9" x14ac:dyDescent="0.25">
      <c r="E92" s="16" t="s">
        <v>90</v>
      </c>
      <c r="F92" s="16">
        <f>IF((COUNT(C73:C91)&lt;&gt;COUNT(F73:F91)),"", ROUND(SUM(F73:F91),2))</f>
        <v>1188000</v>
      </c>
      <c r="G92" s="14" t="str">
        <f>IF((COUNT(C73:C91)&lt;&gt;COUNT(F73:F91)),"Neužpildytos visų objektų kainos", "")</f>
        <v/>
      </c>
    </row>
    <row r="93" spans="1:9" x14ac:dyDescent="0.25">
      <c r="C93" s="16" t="s">
        <v>91</v>
      </c>
      <c r="D93" s="19">
        <v>5</v>
      </c>
      <c r="E93" s="16" t="s">
        <v>92</v>
      </c>
      <c r="F93" s="16">
        <f>IF(OR(F92="",D93=""),"", ROUND(PRODUCT(D93,F92)/100,2))</f>
        <v>59400</v>
      </c>
      <c r="G93" s="14" t="str">
        <f>IF(D93="", "Nurodykite taikomą PVM dydį", "")</f>
        <v/>
      </c>
    </row>
    <row r="94" spans="1:9" x14ac:dyDescent="0.25">
      <c r="E94" s="16" t="s">
        <v>93</v>
      </c>
      <c r="F94" s="16">
        <f>IF(ISBLANK(F93), "", ROUND(SUM(F92:F93),2))</f>
        <v>1247400</v>
      </c>
    </row>
    <row r="98" spans="1:9" x14ac:dyDescent="0.25">
      <c r="A98" s="12" t="s">
        <v>134</v>
      </c>
      <c r="B98" s="12" t="s">
        <v>135</v>
      </c>
    </row>
    <row r="100" spans="1:9" x14ac:dyDescent="0.25">
      <c r="A100" s="12" t="s">
        <v>28</v>
      </c>
    </row>
    <row r="101" spans="1:9" ht="150" x14ac:dyDescent="0.25">
      <c r="A101" s="27" t="s">
        <v>29</v>
      </c>
      <c r="B101" s="27" t="s">
        <v>30</v>
      </c>
      <c r="C101" s="27" t="s">
        <v>31</v>
      </c>
      <c r="D101" s="27" t="s">
        <v>32</v>
      </c>
      <c r="E101" s="27" t="s">
        <v>33</v>
      </c>
      <c r="F101" s="27" t="s">
        <v>34</v>
      </c>
      <c r="G101" s="27" t="s">
        <v>35</v>
      </c>
      <c r="H101" s="27" t="s">
        <v>36</v>
      </c>
      <c r="I101" s="27" t="s">
        <v>37</v>
      </c>
    </row>
    <row r="102" spans="1:9" ht="45" x14ac:dyDescent="0.25">
      <c r="A102" s="26" t="s">
        <v>136</v>
      </c>
      <c r="B102" s="26" t="s">
        <v>137</v>
      </c>
      <c r="C102" s="33"/>
      <c r="D102" s="33"/>
      <c r="E102" s="33"/>
      <c r="F102" s="33"/>
      <c r="G102" s="33"/>
      <c r="H102" s="33"/>
      <c r="I102" s="33"/>
    </row>
    <row r="103" spans="1:9" ht="45" x14ac:dyDescent="0.25">
      <c r="A103" s="33" t="s">
        <v>138</v>
      </c>
      <c r="B103" s="33" t="s">
        <v>137</v>
      </c>
      <c r="C103" s="36">
        <v>60</v>
      </c>
      <c r="D103" s="36" t="s">
        <v>41</v>
      </c>
      <c r="E103" s="34"/>
      <c r="F103" s="33" t="str">
        <f>IF(ISBLANK(E103),"", PRODUCT(C103,E103))</f>
        <v/>
      </c>
      <c r="G103" s="35"/>
      <c r="H103" s="33"/>
      <c r="I103" s="33"/>
    </row>
    <row r="104" spans="1:9" x14ac:dyDescent="0.25">
      <c r="A104" s="33" t="s">
        <v>139</v>
      </c>
      <c r="B104" s="33" t="s">
        <v>140</v>
      </c>
      <c r="C104" s="33"/>
      <c r="D104" s="33"/>
      <c r="E104" s="33"/>
      <c r="F104" s="33"/>
      <c r="G104" s="33"/>
      <c r="H104" s="35"/>
      <c r="I104" s="35"/>
    </row>
    <row r="105" spans="1:9" x14ac:dyDescent="0.25">
      <c r="A105" s="33" t="s">
        <v>141</v>
      </c>
      <c r="B105" s="33" t="s">
        <v>142</v>
      </c>
      <c r="C105" s="33"/>
      <c r="D105" s="33"/>
      <c r="E105" s="33"/>
      <c r="F105" s="33"/>
      <c r="G105" s="33"/>
      <c r="H105" s="35"/>
      <c r="I105" s="35"/>
    </row>
    <row r="106" spans="1:9" x14ac:dyDescent="0.25">
      <c r="A106" s="33" t="s">
        <v>143</v>
      </c>
      <c r="B106" s="33" t="s">
        <v>144</v>
      </c>
      <c r="C106" s="33"/>
      <c r="D106" s="33"/>
      <c r="E106" s="33"/>
      <c r="F106" s="33"/>
      <c r="G106" s="33"/>
      <c r="H106" s="35"/>
      <c r="I106" s="35"/>
    </row>
    <row r="107" spans="1:9" x14ac:dyDescent="0.25">
      <c r="A107" s="33" t="s">
        <v>145</v>
      </c>
      <c r="B107" s="33" t="s">
        <v>146</v>
      </c>
      <c r="C107" s="33"/>
      <c r="D107" s="33"/>
      <c r="E107" s="33"/>
      <c r="F107" s="33"/>
      <c r="G107" s="33"/>
      <c r="H107" s="35"/>
      <c r="I107" s="35"/>
    </row>
    <row r="108" spans="1:9" ht="30" x14ac:dyDescent="0.25">
      <c r="A108" s="33" t="s">
        <v>147</v>
      </c>
      <c r="B108" s="33" t="s">
        <v>83</v>
      </c>
      <c r="C108" s="33"/>
      <c r="D108" s="33"/>
      <c r="E108" s="33"/>
      <c r="F108" s="33"/>
      <c r="G108" s="33"/>
      <c r="H108" s="35"/>
      <c r="I108" s="35"/>
    </row>
    <row r="109" spans="1:9" ht="30" x14ac:dyDescent="0.25">
      <c r="A109" s="33" t="s">
        <v>148</v>
      </c>
      <c r="B109" s="33" t="s">
        <v>149</v>
      </c>
      <c r="C109" s="33"/>
      <c r="D109" s="33"/>
      <c r="E109" s="33"/>
      <c r="F109" s="33"/>
      <c r="G109" s="33"/>
      <c r="H109" s="35"/>
      <c r="I109" s="35"/>
    </row>
    <row r="110" spans="1:9" ht="30" x14ac:dyDescent="0.25">
      <c r="A110" s="33" t="s">
        <v>150</v>
      </c>
      <c r="B110" s="33" t="s">
        <v>151</v>
      </c>
      <c r="C110" s="33"/>
      <c r="D110" s="33"/>
      <c r="E110" s="33"/>
      <c r="F110" s="33"/>
      <c r="G110" s="33"/>
      <c r="H110" s="35"/>
      <c r="I110" s="35"/>
    </row>
    <row r="111" spans="1:9" x14ac:dyDescent="0.25">
      <c r="A111" s="33" t="s">
        <v>152</v>
      </c>
      <c r="B111" s="33" t="s">
        <v>153</v>
      </c>
      <c r="C111" s="33"/>
      <c r="D111" s="33"/>
      <c r="E111" s="33"/>
      <c r="F111" s="33"/>
      <c r="G111" s="33"/>
      <c r="H111" s="35"/>
      <c r="I111" s="35"/>
    </row>
    <row r="112" spans="1:9" x14ac:dyDescent="0.25">
      <c r="A112" s="33" t="s">
        <v>154</v>
      </c>
      <c r="B112" s="33" t="s">
        <v>155</v>
      </c>
      <c r="C112" s="33"/>
      <c r="D112" s="33"/>
      <c r="E112" s="33"/>
      <c r="F112" s="33"/>
      <c r="G112" s="33"/>
      <c r="H112" s="35"/>
      <c r="I112" s="35"/>
    </row>
    <row r="113" spans="1:9" ht="30" x14ac:dyDescent="0.25">
      <c r="A113" s="33" t="s">
        <v>156</v>
      </c>
      <c r="B113" s="33" t="s">
        <v>157</v>
      </c>
      <c r="C113" s="33"/>
      <c r="D113" s="33"/>
      <c r="E113" s="33"/>
      <c r="F113" s="33"/>
      <c r="G113" s="33"/>
      <c r="H113" s="35"/>
      <c r="I113" s="35"/>
    </row>
    <row r="114" spans="1:9" ht="30" x14ac:dyDescent="0.25">
      <c r="A114" s="33" t="s">
        <v>158</v>
      </c>
      <c r="B114" s="33" t="s">
        <v>116</v>
      </c>
      <c r="C114" s="33"/>
      <c r="D114" s="33"/>
      <c r="E114" s="33"/>
      <c r="F114" s="33"/>
      <c r="G114" s="33"/>
      <c r="H114" s="35"/>
      <c r="I114" s="35"/>
    </row>
    <row r="115" spans="1:9" ht="30" x14ac:dyDescent="0.25">
      <c r="A115" s="33" t="s">
        <v>159</v>
      </c>
      <c r="B115" s="33" t="s">
        <v>122</v>
      </c>
      <c r="C115" s="33"/>
      <c r="D115" s="33"/>
      <c r="E115" s="33"/>
      <c r="F115" s="33"/>
      <c r="G115" s="33"/>
      <c r="H115" s="35"/>
      <c r="I115" s="35"/>
    </row>
    <row r="116" spans="1:9" x14ac:dyDescent="0.25">
      <c r="A116" s="33" t="s">
        <v>160</v>
      </c>
      <c r="B116" s="33" t="s">
        <v>120</v>
      </c>
      <c r="C116" s="33"/>
      <c r="D116" s="33"/>
      <c r="E116" s="33"/>
      <c r="F116" s="33"/>
      <c r="G116" s="33"/>
      <c r="H116" s="35"/>
      <c r="I116" s="35"/>
    </row>
    <row r="117" spans="1:9" x14ac:dyDescent="0.25">
      <c r="A117" s="33" t="s">
        <v>161</v>
      </c>
      <c r="B117" s="33" t="s">
        <v>162</v>
      </c>
      <c r="C117" s="33"/>
      <c r="D117" s="33"/>
      <c r="E117" s="33"/>
      <c r="F117" s="33"/>
      <c r="G117" s="33"/>
      <c r="H117" s="35"/>
      <c r="I117" s="35"/>
    </row>
    <row r="118" spans="1:9" ht="30" x14ac:dyDescent="0.25">
      <c r="A118" s="33" t="s">
        <v>163</v>
      </c>
      <c r="B118" s="33" t="s">
        <v>124</v>
      </c>
      <c r="C118" s="33"/>
      <c r="D118" s="33"/>
      <c r="E118" s="33"/>
      <c r="F118" s="33"/>
      <c r="G118" s="33"/>
      <c r="H118" s="35"/>
      <c r="I118" s="35"/>
    </row>
    <row r="119" spans="1:9" x14ac:dyDescent="0.25">
      <c r="A119" s="33" t="s">
        <v>164</v>
      </c>
      <c r="B119" s="33" t="s">
        <v>126</v>
      </c>
      <c r="C119" s="33"/>
      <c r="D119" s="33"/>
      <c r="E119" s="33"/>
      <c r="F119" s="33"/>
      <c r="G119" s="33"/>
      <c r="H119" s="35"/>
      <c r="I119" s="35"/>
    </row>
    <row r="120" spans="1:9" ht="30" x14ac:dyDescent="0.25">
      <c r="A120" s="33" t="s">
        <v>165</v>
      </c>
      <c r="B120" s="33" t="s">
        <v>128</v>
      </c>
      <c r="C120" s="33"/>
      <c r="D120" s="33"/>
      <c r="E120" s="33"/>
      <c r="F120" s="33"/>
      <c r="G120" s="33"/>
      <c r="H120" s="35"/>
      <c r="I120" s="35"/>
    </row>
    <row r="121" spans="1:9" ht="30" x14ac:dyDescent="0.25">
      <c r="A121" s="33" t="s">
        <v>166</v>
      </c>
      <c r="B121" s="33" t="s">
        <v>167</v>
      </c>
      <c r="C121" s="33"/>
      <c r="D121" s="33"/>
      <c r="E121" s="33"/>
      <c r="F121" s="33"/>
      <c r="G121" s="33"/>
      <c r="H121" s="35"/>
      <c r="I121" s="35"/>
    </row>
    <row r="122" spans="1:9" x14ac:dyDescent="0.25">
      <c r="A122" s="33" t="s">
        <v>168</v>
      </c>
      <c r="B122" s="33" t="s">
        <v>169</v>
      </c>
      <c r="C122" s="33"/>
      <c r="D122" s="33"/>
      <c r="E122" s="33"/>
      <c r="F122" s="33"/>
      <c r="G122" s="33"/>
      <c r="H122" s="35"/>
      <c r="I122" s="35"/>
    </row>
    <row r="123" spans="1:9" x14ac:dyDescent="0.25">
      <c r="A123" s="33" t="s">
        <v>170</v>
      </c>
      <c r="B123" s="33" t="s">
        <v>171</v>
      </c>
      <c r="C123" s="33"/>
      <c r="D123" s="33"/>
      <c r="E123" s="33"/>
      <c r="F123" s="33"/>
      <c r="G123" s="33"/>
      <c r="H123" s="35"/>
      <c r="I123" s="35"/>
    </row>
    <row r="124" spans="1:9" ht="60" x14ac:dyDescent="0.25">
      <c r="A124" s="33" t="s">
        <v>172</v>
      </c>
      <c r="B124" s="33" t="s">
        <v>173</v>
      </c>
      <c r="C124" s="33"/>
      <c r="D124" s="33"/>
      <c r="E124" s="33"/>
      <c r="F124" s="33"/>
      <c r="G124" s="33"/>
      <c r="H124" s="35"/>
      <c r="I124" s="35"/>
    </row>
    <row r="125" spans="1:9" ht="30" x14ac:dyDescent="0.25">
      <c r="A125" s="33" t="s">
        <v>174</v>
      </c>
      <c r="B125" s="33" t="s">
        <v>89</v>
      </c>
      <c r="C125" s="33"/>
      <c r="D125" s="33"/>
      <c r="E125" s="33"/>
      <c r="F125" s="33"/>
      <c r="G125" s="33"/>
      <c r="H125" s="35"/>
      <c r="I125" s="35"/>
    </row>
    <row r="126" spans="1:9" x14ac:dyDescent="0.25">
      <c r="E126" s="16" t="s">
        <v>90</v>
      </c>
      <c r="F126" s="16" t="str">
        <f>IF((COUNT(C103:C125)&lt;&gt;COUNT(F103:F125)),"", ROUND(SUM(F103:F125),2))</f>
        <v/>
      </c>
      <c r="G126" s="14" t="str">
        <f>IF((COUNT(C103:C125)&lt;&gt;COUNT(F103:F125)),"Neužpildytos visų objektų kainos", "")</f>
        <v>Neužpildytos visų objektų kainos</v>
      </c>
    </row>
    <row r="127" spans="1:9" x14ac:dyDescent="0.25">
      <c r="C127" s="16" t="s">
        <v>91</v>
      </c>
      <c r="D127" s="19"/>
      <c r="E127" s="16" t="s">
        <v>92</v>
      </c>
      <c r="F127" s="16" t="str">
        <f>IF(OR(F126="",D127=""),"", ROUND(PRODUCT(D127,F126)/100,2))</f>
        <v/>
      </c>
      <c r="G127" s="14" t="str">
        <f>IF(D127="", "Nurodykite taikomą PVM dydį", "")</f>
        <v>Nurodykite taikomą PVM dydį</v>
      </c>
    </row>
    <row r="128" spans="1:9" x14ac:dyDescent="0.25">
      <c r="E128" s="16" t="s">
        <v>93</v>
      </c>
      <c r="F128" s="16">
        <f>IF(ISBLANK(F127), "", ROUND(SUM(F126:F127),2))</f>
        <v>0</v>
      </c>
    </row>
    <row r="132" spans="1:9" x14ac:dyDescent="0.25">
      <c r="A132" s="12" t="s">
        <v>175</v>
      </c>
      <c r="B132" s="12" t="s">
        <v>176</v>
      </c>
    </row>
    <row r="134" spans="1:9" x14ac:dyDescent="0.25">
      <c r="A134" s="12" t="s">
        <v>28</v>
      </c>
    </row>
    <row r="135" spans="1:9" ht="150" x14ac:dyDescent="0.25">
      <c r="A135" s="27" t="s">
        <v>29</v>
      </c>
      <c r="B135" s="27" t="s">
        <v>30</v>
      </c>
      <c r="C135" s="27" t="s">
        <v>31</v>
      </c>
      <c r="D135" s="27" t="s">
        <v>32</v>
      </c>
      <c r="E135" s="27" t="s">
        <v>33</v>
      </c>
      <c r="F135" s="27" t="s">
        <v>34</v>
      </c>
      <c r="G135" s="27" t="s">
        <v>35</v>
      </c>
      <c r="H135" s="27" t="s">
        <v>36</v>
      </c>
      <c r="I135" s="27" t="s">
        <v>37</v>
      </c>
    </row>
    <row r="136" spans="1:9" ht="45" x14ac:dyDescent="0.25">
      <c r="A136" s="26" t="s">
        <v>177</v>
      </c>
      <c r="B136" s="26" t="s">
        <v>178</v>
      </c>
      <c r="C136" s="33"/>
      <c r="D136" s="33"/>
      <c r="E136" s="33"/>
      <c r="F136" s="33"/>
      <c r="G136" s="33"/>
      <c r="H136" s="33"/>
      <c r="I136" s="33"/>
    </row>
    <row r="137" spans="1:9" ht="75" x14ac:dyDescent="0.25">
      <c r="A137" s="33" t="s">
        <v>179</v>
      </c>
      <c r="B137" s="33" t="s">
        <v>178</v>
      </c>
      <c r="C137" s="36">
        <v>1500</v>
      </c>
      <c r="D137" s="36" t="s">
        <v>41</v>
      </c>
      <c r="E137" s="34">
        <v>730</v>
      </c>
      <c r="F137" s="33">
        <f>IF(ISBLANK(E137),"", PRODUCT(C137,E137))</f>
        <v>1095000</v>
      </c>
      <c r="G137" s="51" t="s">
        <v>1031</v>
      </c>
      <c r="H137" s="33"/>
      <c r="I137" s="33"/>
    </row>
    <row r="138" spans="1:9" ht="45" x14ac:dyDescent="0.25">
      <c r="A138" s="33" t="s">
        <v>180</v>
      </c>
      <c r="B138" s="33" t="s">
        <v>181</v>
      </c>
      <c r="C138" s="33"/>
      <c r="D138" s="33"/>
      <c r="E138" s="33"/>
      <c r="F138" s="33"/>
      <c r="G138" s="33"/>
      <c r="H138" s="35" t="s">
        <v>181</v>
      </c>
      <c r="I138" s="35" t="s">
        <v>1024</v>
      </c>
    </row>
    <row r="139" spans="1:9" ht="30" x14ac:dyDescent="0.25">
      <c r="A139" s="33" t="s">
        <v>182</v>
      </c>
      <c r="B139" s="33" t="s">
        <v>47</v>
      </c>
      <c r="C139" s="33"/>
      <c r="D139" s="33"/>
      <c r="E139" s="33"/>
      <c r="F139" s="33"/>
      <c r="G139" s="33"/>
      <c r="H139" s="35" t="s">
        <v>1002</v>
      </c>
      <c r="I139" s="35" t="s">
        <v>1024</v>
      </c>
    </row>
    <row r="140" spans="1:9" ht="45" x14ac:dyDescent="0.25">
      <c r="A140" s="33" t="s">
        <v>183</v>
      </c>
      <c r="B140" s="33" t="s">
        <v>184</v>
      </c>
      <c r="C140" s="33"/>
      <c r="D140" s="33"/>
      <c r="E140" s="33"/>
      <c r="F140" s="33"/>
      <c r="G140" s="33"/>
      <c r="H140" s="35" t="s">
        <v>1003</v>
      </c>
      <c r="I140" s="35" t="s">
        <v>1024</v>
      </c>
    </row>
    <row r="141" spans="1:9" ht="60" x14ac:dyDescent="0.25">
      <c r="A141" s="33" t="s">
        <v>185</v>
      </c>
      <c r="B141" s="33" t="s">
        <v>186</v>
      </c>
      <c r="C141" s="33"/>
      <c r="D141" s="33"/>
      <c r="E141" s="33"/>
      <c r="F141" s="33"/>
      <c r="G141" s="33"/>
      <c r="H141" s="35" t="s">
        <v>1004</v>
      </c>
      <c r="I141" s="35" t="s">
        <v>1025</v>
      </c>
    </row>
    <row r="142" spans="1:9" ht="60" x14ac:dyDescent="0.25">
      <c r="A142" s="33" t="s">
        <v>187</v>
      </c>
      <c r="B142" s="33" t="s">
        <v>188</v>
      </c>
      <c r="C142" s="33"/>
      <c r="D142" s="33"/>
      <c r="E142" s="33"/>
      <c r="F142" s="33"/>
      <c r="G142" s="33"/>
      <c r="H142" s="35" t="s">
        <v>1005</v>
      </c>
      <c r="I142" s="35" t="s">
        <v>1024</v>
      </c>
    </row>
    <row r="143" spans="1:9" ht="60" x14ac:dyDescent="0.25">
      <c r="A143" s="33" t="s">
        <v>189</v>
      </c>
      <c r="B143" s="33" t="s">
        <v>190</v>
      </c>
      <c r="C143" s="33"/>
      <c r="D143" s="33"/>
      <c r="E143" s="33"/>
      <c r="F143" s="33"/>
      <c r="G143" s="33"/>
      <c r="H143" s="35" t="s">
        <v>1006</v>
      </c>
      <c r="I143" s="35" t="s">
        <v>1024</v>
      </c>
    </row>
    <row r="144" spans="1:9" ht="210" x14ac:dyDescent="0.25">
      <c r="A144" s="33" t="s">
        <v>191</v>
      </c>
      <c r="B144" s="33" t="s">
        <v>59</v>
      </c>
      <c r="C144" s="33"/>
      <c r="D144" s="33"/>
      <c r="E144" s="33"/>
      <c r="F144" s="33"/>
      <c r="G144" s="33"/>
      <c r="H144" s="35" t="s">
        <v>1007</v>
      </c>
      <c r="I144" s="35" t="s">
        <v>1025</v>
      </c>
    </row>
    <row r="145" spans="1:9" ht="45" x14ac:dyDescent="0.25">
      <c r="A145" s="33" t="s">
        <v>192</v>
      </c>
      <c r="B145" s="33" t="s">
        <v>193</v>
      </c>
      <c r="C145" s="33"/>
      <c r="D145" s="33"/>
      <c r="E145" s="33"/>
      <c r="F145" s="33"/>
      <c r="G145" s="33"/>
      <c r="H145" s="35" t="s">
        <v>1008</v>
      </c>
      <c r="I145" s="35" t="s">
        <v>1024</v>
      </c>
    </row>
    <row r="146" spans="1:9" ht="60" x14ac:dyDescent="0.25">
      <c r="A146" s="33" t="s">
        <v>194</v>
      </c>
      <c r="B146" s="33" t="s">
        <v>195</v>
      </c>
      <c r="C146" s="33"/>
      <c r="D146" s="33"/>
      <c r="E146" s="33"/>
      <c r="F146" s="33"/>
      <c r="G146" s="33"/>
      <c r="H146" s="35" t="s">
        <v>1009</v>
      </c>
      <c r="I146" s="35" t="s">
        <v>1024</v>
      </c>
    </row>
    <row r="147" spans="1:9" ht="105" x14ac:dyDescent="0.25">
      <c r="A147" s="33" t="s">
        <v>196</v>
      </c>
      <c r="B147" s="33" t="s">
        <v>197</v>
      </c>
      <c r="C147" s="33"/>
      <c r="D147" s="33"/>
      <c r="E147" s="33"/>
      <c r="F147" s="33"/>
      <c r="G147" s="33"/>
      <c r="H147" s="35" t="s">
        <v>1010</v>
      </c>
      <c r="I147" s="35" t="s">
        <v>1024</v>
      </c>
    </row>
    <row r="148" spans="1:9" ht="45" x14ac:dyDescent="0.25">
      <c r="A148" s="33" t="s">
        <v>198</v>
      </c>
      <c r="B148" s="33" t="s">
        <v>67</v>
      </c>
      <c r="C148" s="33"/>
      <c r="D148" s="33"/>
      <c r="E148" s="33"/>
      <c r="F148" s="33"/>
      <c r="G148" s="33"/>
      <c r="H148" s="35" t="s">
        <v>1011</v>
      </c>
      <c r="I148" s="35" t="s">
        <v>1024</v>
      </c>
    </row>
    <row r="149" spans="1:9" ht="90" x14ac:dyDescent="0.25">
      <c r="A149" s="33" t="s">
        <v>199</v>
      </c>
      <c r="B149" s="33" t="s">
        <v>69</v>
      </c>
      <c r="C149" s="33"/>
      <c r="D149" s="33"/>
      <c r="E149" s="33"/>
      <c r="F149" s="33"/>
      <c r="G149" s="33"/>
      <c r="H149" s="35" t="s">
        <v>1012</v>
      </c>
      <c r="I149" s="35" t="s">
        <v>1024</v>
      </c>
    </row>
    <row r="150" spans="1:9" ht="60" x14ac:dyDescent="0.25">
      <c r="A150" s="33" t="s">
        <v>200</v>
      </c>
      <c r="B150" s="33" t="s">
        <v>71</v>
      </c>
      <c r="C150" s="33"/>
      <c r="D150" s="33"/>
      <c r="E150" s="33"/>
      <c r="F150" s="33"/>
      <c r="G150" s="33"/>
      <c r="H150" s="35" t="s">
        <v>1013</v>
      </c>
      <c r="I150" s="35" t="s">
        <v>1024</v>
      </c>
    </row>
    <row r="151" spans="1:9" ht="120" x14ac:dyDescent="0.25">
      <c r="A151" s="33" t="s">
        <v>201</v>
      </c>
      <c r="B151" s="33" t="s">
        <v>202</v>
      </c>
      <c r="C151" s="33"/>
      <c r="D151" s="33"/>
      <c r="E151" s="33"/>
      <c r="F151" s="33"/>
      <c r="G151" s="33"/>
      <c r="H151" s="35" t="s">
        <v>1014</v>
      </c>
      <c r="I151" s="35" t="s">
        <v>1024</v>
      </c>
    </row>
    <row r="152" spans="1:9" ht="180" x14ac:dyDescent="0.25">
      <c r="A152" s="33" t="s">
        <v>203</v>
      </c>
      <c r="B152" s="33" t="s">
        <v>204</v>
      </c>
      <c r="C152" s="33"/>
      <c r="D152" s="33"/>
      <c r="E152" s="33"/>
      <c r="F152" s="33"/>
      <c r="G152" s="33"/>
      <c r="H152" s="35" t="s">
        <v>1015</v>
      </c>
      <c r="I152" s="35" t="s">
        <v>1026</v>
      </c>
    </row>
    <row r="153" spans="1:9" ht="90" x14ac:dyDescent="0.25">
      <c r="A153" s="33" t="s">
        <v>205</v>
      </c>
      <c r="B153" s="33" t="s">
        <v>206</v>
      </c>
      <c r="C153" s="33"/>
      <c r="D153" s="33"/>
      <c r="E153" s="33"/>
      <c r="F153" s="33"/>
      <c r="G153" s="33"/>
      <c r="H153" s="35" t="s">
        <v>1016</v>
      </c>
      <c r="I153" s="35" t="s">
        <v>1027</v>
      </c>
    </row>
    <row r="154" spans="1:9" ht="45" x14ac:dyDescent="0.25">
      <c r="A154" s="33" t="s">
        <v>207</v>
      </c>
      <c r="B154" s="33" t="s">
        <v>208</v>
      </c>
      <c r="C154" s="33"/>
      <c r="D154" s="33"/>
      <c r="E154" s="33"/>
      <c r="F154" s="33"/>
      <c r="G154" s="33"/>
      <c r="H154" s="35" t="s">
        <v>1017</v>
      </c>
      <c r="I154" s="35" t="s">
        <v>1024</v>
      </c>
    </row>
    <row r="155" spans="1:9" ht="75" x14ac:dyDescent="0.25">
      <c r="A155" s="33" t="s">
        <v>209</v>
      </c>
      <c r="B155" s="33" t="s">
        <v>210</v>
      </c>
      <c r="C155" s="33"/>
      <c r="D155" s="33"/>
      <c r="E155" s="33"/>
      <c r="F155" s="33"/>
      <c r="G155" s="33"/>
      <c r="H155" s="35" t="s">
        <v>1018</v>
      </c>
      <c r="I155" s="35" t="s">
        <v>1024</v>
      </c>
    </row>
    <row r="156" spans="1:9" ht="60" x14ac:dyDescent="0.25">
      <c r="A156" s="33" t="s">
        <v>211</v>
      </c>
      <c r="B156" s="33" t="s">
        <v>212</v>
      </c>
      <c r="C156" s="33"/>
      <c r="D156" s="33"/>
      <c r="E156" s="33"/>
      <c r="F156" s="33"/>
      <c r="G156" s="33"/>
      <c r="H156" s="35" t="s">
        <v>1019</v>
      </c>
      <c r="I156" s="35" t="s">
        <v>1024</v>
      </c>
    </row>
    <row r="157" spans="1:9" ht="135" x14ac:dyDescent="0.25">
      <c r="A157" s="33" t="s">
        <v>213</v>
      </c>
      <c r="B157" s="33" t="s">
        <v>81</v>
      </c>
      <c r="C157" s="33"/>
      <c r="D157" s="33"/>
      <c r="E157" s="33"/>
      <c r="F157" s="33"/>
      <c r="G157" s="33"/>
      <c r="H157" s="35" t="s">
        <v>1020</v>
      </c>
      <c r="I157" s="35" t="s">
        <v>1025</v>
      </c>
    </row>
    <row r="158" spans="1:9" ht="75" x14ac:dyDescent="0.25">
      <c r="A158" s="33" t="s">
        <v>214</v>
      </c>
      <c r="B158" s="33" t="s">
        <v>215</v>
      </c>
      <c r="C158" s="33"/>
      <c r="D158" s="33"/>
      <c r="E158" s="33"/>
      <c r="F158" s="33"/>
      <c r="G158" s="33"/>
      <c r="H158" s="35" t="s">
        <v>1021</v>
      </c>
      <c r="I158" s="35" t="s">
        <v>1028</v>
      </c>
    </row>
    <row r="159" spans="1:9" ht="60" x14ac:dyDescent="0.25">
      <c r="A159" s="33" t="s">
        <v>216</v>
      </c>
      <c r="B159" s="33" t="s">
        <v>83</v>
      </c>
      <c r="C159" s="33"/>
      <c r="D159" s="33"/>
      <c r="E159" s="33"/>
      <c r="F159" s="33"/>
      <c r="G159" s="33"/>
      <c r="H159" s="35" t="s">
        <v>1022</v>
      </c>
      <c r="I159" s="35" t="s">
        <v>1029</v>
      </c>
    </row>
    <row r="160" spans="1:9" ht="240" x14ac:dyDescent="0.25">
      <c r="A160" s="33" t="s">
        <v>217</v>
      </c>
      <c r="B160" s="33" t="s">
        <v>218</v>
      </c>
      <c r="C160" s="33"/>
      <c r="D160" s="33"/>
      <c r="E160" s="33"/>
      <c r="F160" s="33"/>
      <c r="G160" s="33"/>
      <c r="H160" s="35" t="s">
        <v>1023</v>
      </c>
      <c r="I160" s="35" t="s">
        <v>1030</v>
      </c>
    </row>
    <row r="161" spans="1:9" ht="60" x14ac:dyDescent="0.25">
      <c r="A161" s="33" t="s">
        <v>219</v>
      </c>
      <c r="B161" s="33" t="s">
        <v>89</v>
      </c>
      <c r="C161" s="33"/>
      <c r="D161" s="33"/>
      <c r="E161" s="33"/>
      <c r="F161" s="33"/>
      <c r="G161" s="33"/>
      <c r="H161" s="51" t="s">
        <v>987</v>
      </c>
      <c r="I161" s="63" t="s">
        <v>1174</v>
      </c>
    </row>
    <row r="162" spans="1:9" x14ac:dyDescent="0.25">
      <c r="E162" s="16" t="s">
        <v>90</v>
      </c>
      <c r="F162" s="16">
        <f>IF((COUNT(C137:C161)&lt;&gt;COUNT(F137:F161)),"", ROUND(SUM(F137:F161),2))</f>
        <v>1095000</v>
      </c>
      <c r="G162" s="14" t="str">
        <f>IF((COUNT(C137:C161)&lt;&gt;COUNT(F137:F161)),"Neužpildytos visų objektų kainos", "")</f>
        <v/>
      </c>
    </row>
    <row r="163" spans="1:9" x14ac:dyDescent="0.25">
      <c r="C163" s="16" t="s">
        <v>91</v>
      </c>
      <c r="D163" s="19">
        <v>5</v>
      </c>
      <c r="E163" s="16" t="s">
        <v>92</v>
      </c>
      <c r="F163" s="16">
        <f>IF(OR(F162="",D163=""),"", ROUND(PRODUCT(D163,F162)/100,2))</f>
        <v>54750</v>
      </c>
      <c r="G163" s="14" t="str">
        <f>IF(D163="", "Nurodykite taikomą PVM dydį", "")</f>
        <v/>
      </c>
    </row>
    <row r="164" spans="1:9" x14ac:dyDescent="0.25">
      <c r="E164" s="16" t="s">
        <v>93</v>
      </c>
      <c r="F164" s="16">
        <f>IF(ISBLANK(F163), "", ROUND(SUM(F162:F163),2))</f>
        <v>1149750</v>
      </c>
    </row>
    <row r="168" spans="1:9" x14ac:dyDescent="0.25">
      <c r="A168" s="12" t="s">
        <v>220</v>
      </c>
      <c r="B168" s="12" t="s">
        <v>221</v>
      </c>
    </row>
    <row r="170" spans="1:9" x14ac:dyDescent="0.25">
      <c r="A170" s="12" t="s">
        <v>28</v>
      </c>
    </row>
    <row r="171" spans="1:9" ht="150" x14ac:dyDescent="0.25">
      <c r="A171" s="27" t="s">
        <v>29</v>
      </c>
      <c r="B171" s="27" t="s">
        <v>30</v>
      </c>
      <c r="C171" s="27" t="s">
        <v>31</v>
      </c>
      <c r="D171" s="27" t="s">
        <v>32</v>
      </c>
      <c r="E171" s="27" t="s">
        <v>33</v>
      </c>
      <c r="F171" s="27" t="s">
        <v>34</v>
      </c>
      <c r="G171" s="27" t="s">
        <v>35</v>
      </c>
      <c r="H171" s="27" t="s">
        <v>36</v>
      </c>
      <c r="I171" s="27" t="s">
        <v>37</v>
      </c>
    </row>
    <row r="172" spans="1:9" ht="45" x14ac:dyDescent="0.25">
      <c r="A172" s="26" t="s">
        <v>222</v>
      </c>
      <c r="B172" s="26" t="s">
        <v>223</v>
      </c>
      <c r="C172" s="33"/>
      <c r="D172" s="33"/>
      <c r="E172" s="33"/>
      <c r="F172" s="33"/>
      <c r="G172" s="33"/>
      <c r="H172" s="33"/>
      <c r="I172" s="33"/>
    </row>
    <row r="173" spans="1:9" ht="45" x14ac:dyDescent="0.25">
      <c r="A173" s="33" t="s">
        <v>224</v>
      </c>
      <c r="B173" s="33" t="s">
        <v>223</v>
      </c>
      <c r="C173" s="36">
        <v>150</v>
      </c>
      <c r="D173" s="36" t="s">
        <v>225</v>
      </c>
      <c r="E173" s="34"/>
      <c r="F173" s="33" t="str">
        <f>IF(ISBLANK(E173),"", PRODUCT(C173,E173))</f>
        <v/>
      </c>
      <c r="G173" s="35"/>
      <c r="H173" s="33"/>
      <c r="I173" s="33"/>
    </row>
    <row r="174" spans="1:9" x14ac:dyDescent="0.25">
      <c r="A174" s="33" t="s">
        <v>226</v>
      </c>
      <c r="B174" s="33" t="s">
        <v>227</v>
      </c>
      <c r="C174" s="33"/>
      <c r="D174" s="33"/>
      <c r="E174" s="33"/>
      <c r="F174" s="33"/>
      <c r="G174" s="33"/>
      <c r="H174" s="35"/>
      <c r="I174" s="35"/>
    </row>
    <row r="175" spans="1:9" x14ac:dyDescent="0.25">
      <c r="A175" s="33" t="s">
        <v>228</v>
      </c>
      <c r="B175" s="33" t="s">
        <v>229</v>
      </c>
      <c r="C175" s="33"/>
      <c r="D175" s="33"/>
      <c r="E175" s="33"/>
      <c r="F175" s="33"/>
      <c r="G175" s="33"/>
      <c r="H175" s="35"/>
      <c r="I175" s="35"/>
    </row>
    <row r="176" spans="1:9" x14ac:dyDescent="0.25">
      <c r="A176" s="33" t="s">
        <v>230</v>
      </c>
      <c r="B176" s="33" t="s">
        <v>231</v>
      </c>
      <c r="C176" s="33"/>
      <c r="D176" s="33"/>
      <c r="E176" s="33"/>
      <c r="F176" s="33"/>
      <c r="G176" s="33"/>
      <c r="H176" s="35"/>
      <c r="I176" s="35"/>
    </row>
    <row r="177" spans="1:9" x14ac:dyDescent="0.25">
      <c r="A177" s="33" t="s">
        <v>232</v>
      </c>
      <c r="B177" s="33" t="s">
        <v>233</v>
      </c>
      <c r="C177" s="33"/>
      <c r="D177" s="33"/>
      <c r="E177" s="33"/>
      <c r="F177" s="33"/>
      <c r="G177" s="33"/>
      <c r="H177" s="35"/>
      <c r="I177" s="35"/>
    </row>
    <row r="178" spans="1:9" x14ac:dyDescent="0.25">
      <c r="A178" s="33" t="s">
        <v>234</v>
      </c>
      <c r="B178" s="33" t="s">
        <v>235</v>
      </c>
      <c r="C178" s="33"/>
      <c r="D178" s="33"/>
      <c r="E178" s="33"/>
      <c r="F178" s="33"/>
      <c r="G178" s="33"/>
      <c r="H178" s="35"/>
      <c r="I178" s="35"/>
    </row>
    <row r="179" spans="1:9" ht="30" x14ac:dyDescent="0.25">
      <c r="A179" s="33" t="s">
        <v>236</v>
      </c>
      <c r="B179" s="33" t="s">
        <v>237</v>
      </c>
      <c r="C179" s="33"/>
      <c r="D179" s="33"/>
      <c r="E179" s="33"/>
      <c r="F179" s="33"/>
      <c r="G179" s="33"/>
      <c r="H179" s="35"/>
      <c r="I179" s="35"/>
    </row>
    <row r="180" spans="1:9" ht="30" x14ac:dyDescent="0.25">
      <c r="A180" s="33" t="s">
        <v>238</v>
      </c>
      <c r="B180" s="33" t="s">
        <v>100</v>
      </c>
      <c r="C180" s="33"/>
      <c r="D180" s="33"/>
      <c r="E180" s="33"/>
      <c r="F180" s="33"/>
      <c r="G180" s="33"/>
      <c r="H180" s="35"/>
      <c r="I180" s="35"/>
    </row>
    <row r="181" spans="1:9" x14ac:dyDescent="0.25">
      <c r="A181" s="33" t="s">
        <v>239</v>
      </c>
      <c r="B181" s="33" t="s">
        <v>153</v>
      </c>
      <c r="C181" s="33"/>
      <c r="D181" s="33"/>
      <c r="E181" s="33"/>
      <c r="F181" s="33"/>
      <c r="G181" s="33"/>
      <c r="H181" s="35"/>
      <c r="I181" s="35"/>
    </row>
    <row r="182" spans="1:9" x14ac:dyDescent="0.25">
      <c r="A182" s="33" t="s">
        <v>240</v>
      </c>
      <c r="B182" s="33" t="s">
        <v>155</v>
      </c>
      <c r="C182" s="33"/>
      <c r="D182" s="33"/>
      <c r="E182" s="33"/>
      <c r="F182" s="33"/>
      <c r="G182" s="33"/>
      <c r="H182" s="35"/>
      <c r="I182" s="35"/>
    </row>
    <row r="183" spans="1:9" ht="30" x14ac:dyDescent="0.25">
      <c r="A183" s="33" t="s">
        <v>241</v>
      </c>
      <c r="B183" s="33" t="s">
        <v>157</v>
      </c>
      <c r="C183" s="33"/>
      <c r="D183" s="33"/>
      <c r="E183" s="33"/>
      <c r="F183" s="33"/>
      <c r="G183" s="33"/>
      <c r="H183" s="35"/>
      <c r="I183" s="35"/>
    </row>
    <row r="184" spans="1:9" ht="30" x14ac:dyDescent="0.25">
      <c r="A184" s="33" t="s">
        <v>242</v>
      </c>
      <c r="B184" s="33" t="s">
        <v>116</v>
      </c>
      <c r="C184" s="33"/>
      <c r="D184" s="33"/>
      <c r="E184" s="33"/>
      <c r="F184" s="33"/>
      <c r="G184" s="33"/>
      <c r="H184" s="35"/>
      <c r="I184" s="35"/>
    </row>
    <row r="185" spans="1:9" ht="30" x14ac:dyDescent="0.25">
      <c r="A185" s="33" t="s">
        <v>243</v>
      </c>
      <c r="B185" s="33" t="s">
        <v>244</v>
      </c>
      <c r="C185" s="33"/>
      <c r="D185" s="33"/>
      <c r="E185" s="33"/>
      <c r="F185" s="33"/>
      <c r="G185" s="33"/>
      <c r="H185" s="35"/>
      <c r="I185" s="35"/>
    </row>
    <row r="186" spans="1:9" x14ac:dyDescent="0.25">
      <c r="A186" s="33" t="s">
        <v>245</v>
      </c>
      <c r="B186" s="33" t="s">
        <v>120</v>
      </c>
      <c r="C186" s="33"/>
      <c r="D186" s="33"/>
      <c r="E186" s="33"/>
      <c r="F186" s="33"/>
      <c r="G186" s="33"/>
      <c r="H186" s="35"/>
      <c r="I186" s="35"/>
    </row>
    <row r="187" spans="1:9" x14ac:dyDescent="0.25">
      <c r="A187" s="33" t="s">
        <v>246</v>
      </c>
      <c r="B187" s="33" t="s">
        <v>162</v>
      </c>
      <c r="C187" s="33"/>
      <c r="D187" s="33"/>
      <c r="E187" s="33"/>
      <c r="F187" s="33"/>
      <c r="G187" s="33"/>
      <c r="H187" s="35"/>
      <c r="I187" s="35"/>
    </row>
    <row r="188" spans="1:9" ht="30" x14ac:dyDescent="0.25">
      <c r="A188" s="33" t="s">
        <v>247</v>
      </c>
      <c r="B188" s="33" t="s">
        <v>124</v>
      </c>
      <c r="C188" s="33"/>
      <c r="D188" s="33"/>
      <c r="E188" s="33"/>
      <c r="F188" s="33"/>
      <c r="G188" s="33"/>
      <c r="H188" s="35"/>
      <c r="I188" s="35"/>
    </row>
    <row r="189" spans="1:9" x14ac:dyDescent="0.25">
      <c r="A189" s="33" t="s">
        <v>248</v>
      </c>
      <c r="B189" s="33" t="s">
        <v>126</v>
      </c>
      <c r="C189" s="33"/>
      <c r="D189" s="33"/>
      <c r="E189" s="33"/>
      <c r="F189" s="33"/>
      <c r="G189" s="33"/>
      <c r="H189" s="35"/>
      <c r="I189" s="35"/>
    </row>
    <row r="190" spans="1:9" ht="30" x14ac:dyDescent="0.25">
      <c r="A190" s="33" t="s">
        <v>249</v>
      </c>
      <c r="B190" s="33" t="s">
        <v>128</v>
      </c>
      <c r="C190" s="33"/>
      <c r="D190" s="33"/>
      <c r="E190" s="33"/>
      <c r="F190" s="33"/>
      <c r="G190" s="33"/>
      <c r="H190" s="35"/>
      <c r="I190" s="35"/>
    </row>
    <row r="191" spans="1:9" ht="30" x14ac:dyDescent="0.25">
      <c r="A191" s="33" t="s">
        <v>250</v>
      </c>
      <c r="B191" s="33" t="s">
        <v>167</v>
      </c>
      <c r="C191" s="33"/>
      <c r="D191" s="33"/>
      <c r="E191" s="33"/>
      <c r="F191" s="33"/>
      <c r="G191" s="33"/>
      <c r="H191" s="35"/>
      <c r="I191" s="35"/>
    </row>
    <row r="192" spans="1:9" ht="30" x14ac:dyDescent="0.25">
      <c r="A192" s="33" t="s">
        <v>251</v>
      </c>
      <c r="B192" s="33" t="s">
        <v>252</v>
      </c>
      <c r="C192" s="33"/>
      <c r="D192" s="33"/>
      <c r="E192" s="33"/>
      <c r="F192" s="33"/>
      <c r="G192" s="33"/>
      <c r="H192" s="35"/>
      <c r="I192" s="35"/>
    </row>
    <row r="193" spans="1:9" x14ac:dyDescent="0.25">
      <c r="A193" s="33" t="s">
        <v>253</v>
      </c>
      <c r="B193" s="33" t="s">
        <v>254</v>
      </c>
      <c r="C193" s="33"/>
      <c r="D193" s="33"/>
      <c r="E193" s="33"/>
      <c r="F193" s="33"/>
      <c r="G193" s="33"/>
      <c r="H193" s="35"/>
      <c r="I193" s="35"/>
    </row>
    <row r="194" spans="1:9" x14ac:dyDescent="0.25">
      <c r="A194" s="33" t="s">
        <v>255</v>
      </c>
      <c r="B194" s="33" t="s">
        <v>171</v>
      </c>
      <c r="C194" s="33"/>
      <c r="D194" s="33"/>
      <c r="E194" s="33"/>
      <c r="F194" s="33"/>
      <c r="G194" s="33"/>
      <c r="H194" s="35"/>
      <c r="I194" s="35"/>
    </row>
    <row r="195" spans="1:9" ht="30" x14ac:dyDescent="0.25">
      <c r="A195" s="33" t="s">
        <v>256</v>
      </c>
      <c r="B195" s="33" t="s">
        <v>89</v>
      </c>
      <c r="C195" s="33"/>
      <c r="D195" s="33"/>
      <c r="E195" s="33"/>
      <c r="F195" s="33"/>
      <c r="G195" s="33"/>
      <c r="H195" s="35"/>
      <c r="I195" s="35"/>
    </row>
    <row r="196" spans="1:9" x14ac:dyDescent="0.25">
      <c r="E196" s="16" t="s">
        <v>90</v>
      </c>
      <c r="F196" s="16" t="str">
        <f>IF((COUNT(C173:C195)&lt;&gt;COUNT(F173:F195)),"", ROUND(SUM(F173:F195),2))</f>
        <v/>
      </c>
      <c r="G196" s="14" t="str">
        <f>IF((COUNT(C173:C195)&lt;&gt;COUNT(F173:F195)),"Neužpildytos visų objektų kainos", "")</f>
        <v>Neužpildytos visų objektų kainos</v>
      </c>
    </row>
    <row r="197" spans="1:9" x14ac:dyDescent="0.25">
      <c r="C197" s="16" t="s">
        <v>91</v>
      </c>
      <c r="D197" s="19"/>
      <c r="E197" s="16" t="s">
        <v>92</v>
      </c>
      <c r="F197" s="16" t="str">
        <f>IF(OR(F196="",D197=""),"", ROUND(PRODUCT(D197,F196)/100,2))</f>
        <v/>
      </c>
      <c r="G197" s="14" t="str">
        <f>IF(D197="", "Nurodykite taikomą PVM dydį", "")</f>
        <v>Nurodykite taikomą PVM dydį</v>
      </c>
    </row>
    <row r="198" spans="1:9" x14ac:dyDescent="0.25">
      <c r="E198" s="16" t="s">
        <v>93</v>
      </c>
      <c r="F198" s="16">
        <f>IF(ISBLANK(F197), "", ROUND(SUM(F196:F197),2))</f>
        <v>0</v>
      </c>
    </row>
    <row r="202" spans="1:9" x14ac:dyDescent="0.25">
      <c r="A202" s="12" t="s">
        <v>257</v>
      </c>
      <c r="B202" s="12" t="s">
        <v>258</v>
      </c>
    </row>
    <row r="204" spans="1:9" x14ac:dyDescent="0.25">
      <c r="A204" s="12" t="s">
        <v>28</v>
      </c>
    </row>
    <row r="205" spans="1:9" ht="150" x14ac:dyDescent="0.25">
      <c r="A205" s="27" t="s">
        <v>29</v>
      </c>
      <c r="B205" s="27" t="s">
        <v>30</v>
      </c>
      <c r="C205" s="27" t="s">
        <v>31</v>
      </c>
      <c r="D205" s="27" t="s">
        <v>32</v>
      </c>
      <c r="E205" s="27" t="s">
        <v>33</v>
      </c>
      <c r="F205" s="27" t="s">
        <v>34</v>
      </c>
      <c r="G205" s="27" t="s">
        <v>35</v>
      </c>
      <c r="H205" s="27" t="s">
        <v>36</v>
      </c>
      <c r="I205" s="27" t="s">
        <v>37</v>
      </c>
    </row>
    <row r="206" spans="1:9" ht="45" x14ac:dyDescent="0.25">
      <c r="A206" s="25" t="s">
        <v>259</v>
      </c>
      <c r="B206" s="25" t="s">
        <v>260</v>
      </c>
      <c r="C206" s="29"/>
      <c r="D206" s="29"/>
      <c r="E206" s="29"/>
      <c r="F206" s="29"/>
      <c r="G206" s="29"/>
      <c r="H206" s="29"/>
      <c r="I206" s="29"/>
    </row>
    <row r="207" spans="1:9" ht="45" x14ac:dyDescent="0.25">
      <c r="A207" s="29" t="s">
        <v>261</v>
      </c>
      <c r="B207" s="29" t="s">
        <v>260</v>
      </c>
      <c r="C207" s="30">
        <v>60</v>
      </c>
      <c r="D207" s="30" t="s">
        <v>41</v>
      </c>
      <c r="E207" s="31"/>
      <c r="F207" s="29" t="str">
        <f>IF(ISBLANK(E207),"", PRODUCT(C207,E207))</f>
        <v/>
      </c>
      <c r="G207" s="32"/>
      <c r="H207" s="29"/>
      <c r="I207" s="29"/>
    </row>
    <row r="208" spans="1:9" x14ac:dyDescent="0.25">
      <c r="A208" s="29" t="s">
        <v>262</v>
      </c>
      <c r="B208" s="29" t="s">
        <v>263</v>
      </c>
      <c r="C208" s="29"/>
      <c r="D208" s="29"/>
      <c r="E208" s="29"/>
      <c r="F208" s="29"/>
      <c r="G208" s="29"/>
      <c r="H208" s="32"/>
      <c r="I208" s="32"/>
    </row>
    <row r="209" spans="1:9" x14ac:dyDescent="0.25">
      <c r="A209" s="29" t="s">
        <v>264</v>
      </c>
      <c r="B209" s="29" t="s">
        <v>265</v>
      </c>
      <c r="C209" s="29"/>
      <c r="D209" s="29"/>
      <c r="E209" s="29"/>
      <c r="F209" s="29"/>
      <c r="G209" s="29"/>
      <c r="H209" s="32"/>
      <c r="I209" s="32"/>
    </row>
    <row r="210" spans="1:9" ht="30" x14ac:dyDescent="0.25">
      <c r="A210" s="29" t="s">
        <v>266</v>
      </c>
      <c r="B210" s="29" t="s">
        <v>267</v>
      </c>
      <c r="C210" s="29"/>
      <c r="D210" s="29"/>
      <c r="E210" s="29"/>
      <c r="F210" s="29"/>
      <c r="G210" s="29"/>
      <c r="H210" s="32"/>
      <c r="I210" s="32"/>
    </row>
    <row r="211" spans="1:9" ht="30" x14ac:dyDescent="0.25">
      <c r="A211" s="29" t="s">
        <v>268</v>
      </c>
      <c r="B211" s="29" t="s">
        <v>269</v>
      </c>
      <c r="C211" s="29"/>
      <c r="D211" s="29"/>
      <c r="E211" s="29"/>
      <c r="F211" s="29"/>
      <c r="G211" s="29"/>
      <c r="H211" s="32"/>
      <c r="I211" s="32"/>
    </row>
    <row r="212" spans="1:9" x14ac:dyDescent="0.25">
      <c r="A212" s="29" t="s">
        <v>270</v>
      </c>
      <c r="B212" s="29" t="s">
        <v>186</v>
      </c>
      <c r="C212" s="29"/>
      <c r="D212" s="29"/>
      <c r="E212" s="29"/>
      <c r="F212" s="29"/>
      <c r="G212" s="29"/>
      <c r="H212" s="32"/>
      <c r="I212" s="32"/>
    </row>
    <row r="213" spans="1:9" x14ac:dyDescent="0.25">
      <c r="A213" s="29" t="s">
        <v>271</v>
      </c>
      <c r="B213" s="29" t="s">
        <v>272</v>
      </c>
      <c r="C213" s="29"/>
      <c r="D213" s="29"/>
      <c r="E213" s="29"/>
      <c r="F213" s="29"/>
      <c r="G213" s="29"/>
      <c r="H213" s="32"/>
      <c r="I213" s="32"/>
    </row>
    <row r="214" spans="1:9" ht="30" x14ac:dyDescent="0.25">
      <c r="A214" s="29" t="s">
        <v>273</v>
      </c>
      <c r="B214" s="29" t="s">
        <v>274</v>
      </c>
      <c r="C214" s="29"/>
      <c r="D214" s="29"/>
      <c r="E214" s="29"/>
      <c r="F214" s="29"/>
      <c r="G214" s="29"/>
      <c r="H214" s="32"/>
      <c r="I214" s="32"/>
    </row>
    <row r="215" spans="1:9" x14ac:dyDescent="0.25">
      <c r="A215" s="29" t="s">
        <v>275</v>
      </c>
      <c r="B215" s="29" t="s">
        <v>276</v>
      </c>
      <c r="C215" s="29"/>
      <c r="D215" s="29"/>
      <c r="E215" s="29"/>
      <c r="F215" s="29"/>
      <c r="G215" s="29"/>
      <c r="H215" s="32"/>
      <c r="I215" s="32"/>
    </row>
    <row r="216" spans="1:9" ht="30" x14ac:dyDescent="0.25">
      <c r="A216" s="29" t="s">
        <v>277</v>
      </c>
      <c r="B216" s="29" t="s">
        <v>278</v>
      </c>
      <c r="C216" s="29"/>
      <c r="D216" s="29"/>
      <c r="E216" s="29"/>
      <c r="F216" s="29"/>
      <c r="G216" s="29"/>
      <c r="H216" s="32"/>
      <c r="I216" s="32"/>
    </row>
    <row r="217" spans="1:9" ht="30" x14ac:dyDescent="0.25">
      <c r="A217" s="29" t="s">
        <v>279</v>
      </c>
      <c r="B217" s="29" t="s">
        <v>280</v>
      </c>
      <c r="C217" s="29"/>
      <c r="D217" s="29"/>
      <c r="E217" s="29"/>
      <c r="F217" s="29"/>
      <c r="G217" s="29"/>
      <c r="H217" s="32"/>
      <c r="I217" s="32"/>
    </row>
    <row r="218" spans="1:9" ht="30" x14ac:dyDescent="0.25">
      <c r="A218" s="29" t="s">
        <v>281</v>
      </c>
      <c r="B218" s="29" t="s">
        <v>282</v>
      </c>
      <c r="C218" s="29"/>
      <c r="D218" s="29"/>
      <c r="E218" s="29"/>
      <c r="F218" s="29"/>
      <c r="G218" s="29"/>
      <c r="H218" s="32"/>
      <c r="I218" s="32"/>
    </row>
    <row r="219" spans="1:9" ht="30" x14ac:dyDescent="0.25">
      <c r="A219" s="29" t="s">
        <v>283</v>
      </c>
      <c r="B219" s="29" t="s">
        <v>284</v>
      </c>
      <c r="C219" s="29"/>
      <c r="D219" s="29"/>
      <c r="E219" s="29"/>
      <c r="F219" s="29"/>
      <c r="G219" s="29"/>
      <c r="H219" s="32"/>
      <c r="I219" s="32"/>
    </row>
    <row r="220" spans="1:9" x14ac:dyDescent="0.25">
      <c r="A220" s="29" t="s">
        <v>285</v>
      </c>
      <c r="B220" s="29" t="s">
        <v>286</v>
      </c>
      <c r="C220" s="29"/>
      <c r="D220" s="29"/>
      <c r="E220" s="29"/>
      <c r="F220" s="29"/>
      <c r="G220" s="29"/>
      <c r="H220" s="32"/>
      <c r="I220" s="32"/>
    </row>
    <row r="221" spans="1:9" ht="45" x14ac:dyDescent="0.25">
      <c r="A221" s="29" t="s">
        <v>287</v>
      </c>
      <c r="B221" s="29" t="s">
        <v>288</v>
      </c>
      <c r="C221" s="29"/>
      <c r="D221" s="29"/>
      <c r="E221" s="29"/>
      <c r="F221" s="29"/>
      <c r="G221" s="29"/>
      <c r="H221" s="32"/>
      <c r="I221" s="32"/>
    </row>
    <row r="222" spans="1:9" ht="30" x14ac:dyDescent="0.25">
      <c r="A222" s="29" t="s">
        <v>289</v>
      </c>
      <c r="B222" s="29" t="s">
        <v>290</v>
      </c>
      <c r="C222" s="29"/>
      <c r="D222" s="29"/>
      <c r="E222" s="29"/>
      <c r="F222" s="29"/>
      <c r="G222" s="29"/>
      <c r="H222" s="32"/>
      <c r="I222" s="32"/>
    </row>
    <row r="223" spans="1:9" x14ac:dyDescent="0.25">
      <c r="A223" s="29" t="s">
        <v>291</v>
      </c>
      <c r="B223" s="29" t="s">
        <v>67</v>
      </c>
      <c r="C223" s="29"/>
      <c r="D223" s="29"/>
      <c r="E223" s="29"/>
      <c r="F223" s="29"/>
      <c r="G223" s="29"/>
      <c r="H223" s="32"/>
      <c r="I223" s="32"/>
    </row>
    <row r="224" spans="1:9" ht="60" x14ac:dyDescent="0.25">
      <c r="A224" s="29" t="s">
        <v>292</v>
      </c>
      <c r="B224" s="29" t="s">
        <v>293</v>
      </c>
      <c r="C224" s="29"/>
      <c r="D224" s="29"/>
      <c r="E224" s="29"/>
      <c r="F224" s="29"/>
      <c r="G224" s="29"/>
      <c r="H224" s="32"/>
      <c r="I224" s="32"/>
    </row>
    <row r="225" spans="1:9" ht="30" x14ac:dyDescent="0.25">
      <c r="A225" s="29" t="s">
        <v>294</v>
      </c>
      <c r="B225" s="29" t="s">
        <v>295</v>
      </c>
      <c r="C225" s="29"/>
      <c r="D225" s="29"/>
      <c r="E225" s="29"/>
      <c r="F225" s="29"/>
      <c r="G225" s="29"/>
      <c r="H225" s="32"/>
      <c r="I225" s="32"/>
    </row>
    <row r="226" spans="1:9" ht="45" x14ac:dyDescent="0.25">
      <c r="A226" s="29" t="s">
        <v>296</v>
      </c>
      <c r="B226" s="29" t="s">
        <v>297</v>
      </c>
      <c r="C226" s="29"/>
      <c r="D226" s="29"/>
      <c r="E226" s="29"/>
      <c r="F226" s="29"/>
      <c r="G226" s="29"/>
      <c r="H226" s="32"/>
      <c r="I226" s="32"/>
    </row>
    <row r="227" spans="1:9" ht="45" x14ac:dyDescent="0.25">
      <c r="A227" s="29" t="s">
        <v>298</v>
      </c>
      <c r="B227" s="29" t="s">
        <v>299</v>
      </c>
      <c r="C227" s="29"/>
      <c r="D227" s="29"/>
      <c r="E227" s="29"/>
      <c r="F227" s="29"/>
      <c r="G227" s="29"/>
      <c r="H227" s="32"/>
      <c r="I227" s="32"/>
    </row>
    <row r="228" spans="1:9" ht="30" x14ac:dyDescent="0.25">
      <c r="A228" s="29" t="s">
        <v>300</v>
      </c>
      <c r="B228" s="29" t="s">
        <v>301</v>
      </c>
      <c r="C228" s="29"/>
      <c r="D228" s="29"/>
      <c r="E228" s="29"/>
      <c r="F228" s="29"/>
      <c r="G228" s="29"/>
      <c r="H228" s="32"/>
      <c r="I228" s="32"/>
    </row>
    <row r="229" spans="1:9" x14ac:dyDescent="0.25">
      <c r="A229" s="29" t="s">
        <v>302</v>
      </c>
      <c r="B229" s="29" t="s">
        <v>303</v>
      </c>
      <c r="C229" s="29"/>
      <c r="D229" s="29"/>
      <c r="E229" s="29"/>
      <c r="F229" s="29"/>
      <c r="G229" s="29"/>
      <c r="H229" s="32"/>
      <c r="I229" s="32"/>
    </row>
    <row r="230" spans="1:9" ht="30" x14ac:dyDescent="0.25">
      <c r="A230" s="29" t="s">
        <v>304</v>
      </c>
      <c r="B230" s="29" t="s">
        <v>305</v>
      </c>
      <c r="C230" s="29"/>
      <c r="D230" s="29"/>
      <c r="E230" s="29"/>
      <c r="F230" s="29"/>
      <c r="G230" s="29"/>
      <c r="H230" s="32"/>
      <c r="I230" s="32"/>
    </row>
    <row r="231" spans="1:9" ht="30" x14ac:dyDescent="0.25">
      <c r="A231" s="29" t="s">
        <v>306</v>
      </c>
      <c r="B231" s="29" t="s">
        <v>89</v>
      </c>
      <c r="C231" s="29"/>
      <c r="D231" s="29"/>
      <c r="E231" s="29"/>
      <c r="F231" s="29"/>
      <c r="G231" s="29"/>
      <c r="H231" s="32"/>
      <c r="I231" s="32"/>
    </row>
    <row r="232" spans="1:9" x14ac:dyDescent="0.25">
      <c r="E232" s="16" t="s">
        <v>90</v>
      </c>
      <c r="F232" s="16" t="str">
        <f>IF((COUNT(C207:C231)&lt;&gt;COUNT(F207:F231)),"", ROUND(SUM(F207:F231),2))</f>
        <v/>
      </c>
      <c r="G232" s="14" t="str">
        <f>IF((COUNT(C207:C231)&lt;&gt;COUNT(F207:F231)),"Neužpildytos visų objektų kainos", "")</f>
        <v>Neužpildytos visų objektų kainos</v>
      </c>
    </row>
    <row r="233" spans="1:9" x14ac:dyDescent="0.25">
      <c r="C233" s="16" t="s">
        <v>91</v>
      </c>
      <c r="D233" s="19"/>
      <c r="E233" s="16" t="s">
        <v>92</v>
      </c>
      <c r="F233" s="16" t="str">
        <f>IF(OR(F232="",D233=""),"", ROUND(PRODUCT(D233,F232)/100,2))</f>
        <v/>
      </c>
      <c r="G233" s="14" t="str">
        <f>IF(D233="", "Nurodykite taikomą PVM dydį", "")</f>
        <v>Nurodykite taikomą PVM dydį</v>
      </c>
    </row>
    <row r="234" spans="1:9" x14ac:dyDescent="0.25">
      <c r="E234" s="16" t="s">
        <v>93</v>
      </c>
      <c r="F234" s="16">
        <f>IF(ISBLANK(F233), "", ROUND(SUM(F232:F233),2))</f>
        <v>0</v>
      </c>
    </row>
    <row r="238" spans="1:9" x14ac:dyDescent="0.25">
      <c r="A238" s="12" t="s">
        <v>307</v>
      </c>
      <c r="B238" s="12" t="s">
        <v>308</v>
      </c>
    </row>
    <row r="240" spans="1:9" x14ac:dyDescent="0.25">
      <c r="A240" s="12" t="s">
        <v>28</v>
      </c>
    </row>
    <row r="241" spans="1:9" ht="150" x14ac:dyDescent="0.25">
      <c r="A241" s="27" t="s">
        <v>29</v>
      </c>
      <c r="B241" s="27" t="s">
        <v>30</v>
      </c>
      <c r="C241" s="27" t="s">
        <v>31</v>
      </c>
      <c r="D241" s="27" t="s">
        <v>32</v>
      </c>
      <c r="E241" s="27" t="s">
        <v>33</v>
      </c>
      <c r="F241" s="27" t="s">
        <v>34</v>
      </c>
      <c r="G241" s="27" t="s">
        <v>35</v>
      </c>
      <c r="H241" s="27" t="s">
        <v>36</v>
      </c>
      <c r="I241" s="27" t="s">
        <v>37</v>
      </c>
    </row>
    <row r="242" spans="1:9" ht="60" x14ac:dyDescent="0.25">
      <c r="A242" s="26" t="s">
        <v>309</v>
      </c>
      <c r="B242" s="26" t="s">
        <v>310</v>
      </c>
      <c r="C242" s="33"/>
      <c r="D242" s="33"/>
      <c r="E242" s="33"/>
      <c r="F242" s="33"/>
      <c r="G242" s="33"/>
      <c r="H242" s="33"/>
      <c r="I242" s="33"/>
    </row>
    <row r="243" spans="1:9" ht="60" x14ac:dyDescent="0.25">
      <c r="A243" s="33" t="s">
        <v>311</v>
      </c>
      <c r="B243" s="33" t="s">
        <v>310</v>
      </c>
      <c r="C243" s="36">
        <v>300</v>
      </c>
      <c r="D243" s="36" t="s">
        <v>41</v>
      </c>
      <c r="E243" s="34"/>
      <c r="F243" s="33" t="str">
        <f>IF(ISBLANK(E243),"", PRODUCT(C243,E243))</f>
        <v/>
      </c>
      <c r="G243" s="35"/>
      <c r="H243" s="33"/>
      <c r="I243" s="33"/>
    </row>
    <row r="244" spans="1:9" x14ac:dyDescent="0.25">
      <c r="A244" s="33" t="s">
        <v>312</v>
      </c>
      <c r="B244" s="33" t="s">
        <v>263</v>
      </c>
      <c r="C244" s="33"/>
      <c r="D244" s="33"/>
      <c r="E244" s="33"/>
      <c r="F244" s="33"/>
      <c r="G244" s="33"/>
      <c r="H244" s="35"/>
      <c r="I244" s="35"/>
    </row>
    <row r="245" spans="1:9" x14ac:dyDescent="0.25">
      <c r="A245" s="33" t="s">
        <v>313</v>
      </c>
      <c r="B245" s="33" t="s">
        <v>314</v>
      </c>
      <c r="C245" s="33"/>
      <c r="D245" s="33"/>
      <c r="E245" s="33"/>
      <c r="F245" s="33"/>
      <c r="G245" s="33"/>
      <c r="H245" s="35"/>
      <c r="I245" s="35"/>
    </row>
    <row r="246" spans="1:9" x14ac:dyDescent="0.25">
      <c r="A246" s="33" t="s">
        <v>315</v>
      </c>
      <c r="B246" s="33" t="s">
        <v>316</v>
      </c>
      <c r="C246" s="33"/>
      <c r="D246" s="33"/>
      <c r="E246" s="33"/>
      <c r="F246" s="33"/>
      <c r="G246" s="33"/>
      <c r="H246" s="35"/>
      <c r="I246" s="35"/>
    </row>
    <row r="247" spans="1:9" x14ac:dyDescent="0.25">
      <c r="A247" s="33" t="s">
        <v>317</v>
      </c>
      <c r="B247" s="33" t="s">
        <v>186</v>
      </c>
      <c r="C247" s="33"/>
      <c r="D247" s="33"/>
      <c r="E247" s="33"/>
      <c r="F247" s="33"/>
      <c r="G247" s="33"/>
      <c r="H247" s="35"/>
      <c r="I247" s="35"/>
    </row>
    <row r="248" spans="1:9" x14ac:dyDescent="0.25">
      <c r="A248" s="33" t="s">
        <v>318</v>
      </c>
      <c r="B248" s="33" t="s">
        <v>272</v>
      </c>
      <c r="C248" s="33"/>
      <c r="D248" s="33"/>
      <c r="E248" s="33"/>
      <c r="F248" s="33"/>
      <c r="G248" s="33"/>
      <c r="H248" s="35"/>
      <c r="I248" s="35"/>
    </row>
    <row r="249" spans="1:9" x14ac:dyDescent="0.25">
      <c r="A249" s="33" t="s">
        <v>319</v>
      </c>
      <c r="B249" s="33" t="s">
        <v>320</v>
      </c>
      <c r="C249" s="33"/>
      <c r="D249" s="33"/>
      <c r="E249" s="33"/>
      <c r="F249" s="33"/>
      <c r="G249" s="33"/>
      <c r="H249" s="35"/>
      <c r="I249" s="35"/>
    </row>
    <row r="250" spans="1:9" ht="30" x14ac:dyDescent="0.25">
      <c r="A250" s="33" t="s">
        <v>321</v>
      </c>
      <c r="B250" s="33" t="s">
        <v>278</v>
      </c>
      <c r="C250" s="33"/>
      <c r="D250" s="33"/>
      <c r="E250" s="33"/>
      <c r="F250" s="33"/>
      <c r="G250" s="33"/>
      <c r="H250" s="35"/>
      <c r="I250" s="35"/>
    </row>
    <row r="251" spans="1:9" ht="30" x14ac:dyDescent="0.25">
      <c r="A251" s="33" t="s">
        <v>322</v>
      </c>
      <c r="B251" s="33" t="s">
        <v>280</v>
      </c>
      <c r="C251" s="33"/>
      <c r="D251" s="33"/>
      <c r="E251" s="33"/>
      <c r="F251" s="33"/>
      <c r="G251" s="33"/>
      <c r="H251" s="35"/>
      <c r="I251" s="35"/>
    </row>
    <row r="252" spans="1:9" ht="30" x14ac:dyDescent="0.25">
      <c r="A252" s="33" t="s">
        <v>323</v>
      </c>
      <c r="B252" s="33" t="s">
        <v>324</v>
      </c>
      <c r="C252" s="33"/>
      <c r="D252" s="33"/>
      <c r="E252" s="33"/>
      <c r="F252" s="33"/>
      <c r="G252" s="33"/>
      <c r="H252" s="35"/>
      <c r="I252" s="35"/>
    </row>
    <row r="253" spans="1:9" ht="45" x14ac:dyDescent="0.25">
      <c r="A253" s="33" t="s">
        <v>325</v>
      </c>
      <c r="B253" s="33" t="s">
        <v>326</v>
      </c>
      <c r="C253" s="33"/>
      <c r="D253" s="33"/>
      <c r="E253" s="33"/>
      <c r="F253" s="33"/>
      <c r="G253" s="33"/>
      <c r="H253" s="35"/>
      <c r="I253" s="35"/>
    </row>
    <row r="254" spans="1:9" x14ac:dyDescent="0.25">
      <c r="A254" s="33" t="s">
        <v>327</v>
      </c>
      <c r="B254" s="33" t="s">
        <v>286</v>
      </c>
      <c r="C254" s="33"/>
      <c r="D254" s="33"/>
      <c r="E254" s="33"/>
      <c r="F254" s="33"/>
      <c r="G254" s="33"/>
      <c r="H254" s="35"/>
      <c r="I254" s="35"/>
    </row>
    <row r="255" spans="1:9" ht="45" x14ac:dyDescent="0.25">
      <c r="A255" s="33" t="s">
        <v>328</v>
      </c>
      <c r="B255" s="33" t="s">
        <v>329</v>
      </c>
      <c r="C255" s="33"/>
      <c r="D255" s="33"/>
      <c r="E255" s="33"/>
      <c r="F255" s="33"/>
      <c r="G255" s="33"/>
      <c r="H255" s="35"/>
      <c r="I255" s="35"/>
    </row>
    <row r="256" spans="1:9" ht="30" x14ac:dyDescent="0.25">
      <c r="A256" s="33" t="s">
        <v>330</v>
      </c>
      <c r="B256" s="33" t="s">
        <v>331</v>
      </c>
      <c r="C256" s="33"/>
      <c r="D256" s="33"/>
      <c r="E256" s="33"/>
      <c r="F256" s="33"/>
      <c r="G256" s="33"/>
      <c r="H256" s="35"/>
      <c r="I256" s="35"/>
    </row>
    <row r="257" spans="1:9" x14ac:dyDescent="0.25">
      <c r="A257" s="33" t="s">
        <v>332</v>
      </c>
      <c r="B257" s="33" t="s">
        <v>333</v>
      </c>
      <c r="C257" s="33"/>
      <c r="D257" s="33"/>
      <c r="E257" s="33"/>
      <c r="F257" s="33"/>
      <c r="G257" s="33"/>
      <c r="H257" s="35"/>
      <c r="I257" s="35"/>
    </row>
    <row r="258" spans="1:9" ht="60" x14ac:dyDescent="0.25">
      <c r="A258" s="33" t="s">
        <v>334</v>
      </c>
      <c r="B258" s="33" t="s">
        <v>335</v>
      </c>
      <c r="C258" s="33"/>
      <c r="D258" s="33"/>
      <c r="E258" s="33"/>
      <c r="F258" s="33"/>
      <c r="G258" s="33"/>
      <c r="H258" s="35"/>
      <c r="I258" s="35"/>
    </row>
    <row r="259" spans="1:9" x14ac:dyDescent="0.25">
      <c r="A259" s="33" t="s">
        <v>336</v>
      </c>
      <c r="B259" s="33" t="s">
        <v>337</v>
      </c>
      <c r="C259" s="33"/>
      <c r="D259" s="33"/>
      <c r="E259" s="33"/>
      <c r="F259" s="33"/>
      <c r="G259" s="33"/>
      <c r="H259" s="35"/>
      <c r="I259" s="35"/>
    </row>
    <row r="260" spans="1:9" ht="30" x14ac:dyDescent="0.25">
      <c r="A260" s="33" t="s">
        <v>338</v>
      </c>
      <c r="B260" s="33" t="s">
        <v>339</v>
      </c>
      <c r="C260" s="33"/>
      <c r="D260" s="33"/>
      <c r="E260" s="33"/>
      <c r="F260" s="33"/>
      <c r="G260" s="33"/>
      <c r="H260" s="35"/>
      <c r="I260" s="35"/>
    </row>
    <row r="261" spans="1:9" ht="30" x14ac:dyDescent="0.25">
      <c r="A261" s="33" t="s">
        <v>340</v>
      </c>
      <c r="B261" s="33" t="s">
        <v>341</v>
      </c>
      <c r="C261" s="33"/>
      <c r="D261" s="33"/>
      <c r="E261" s="33"/>
      <c r="F261" s="33"/>
      <c r="G261" s="33"/>
      <c r="H261" s="35"/>
      <c r="I261" s="35"/>
    </row>
    <row r="262" spans="1:9" ht="45" x14ac:dyDescent="0.25">
      <c r="A262" s="33" t="s">
        <v>342</v>
      </c>
      <c r="B262" s="33" t="s">
        <v>343</v>
      </c>
      <c r="C262" s="33"/>
      <c r="D262" s="33"/>
      <c r="E262" s="33"/>
      <c r="F262" s="33"/>
      <c r="G262" s="33"/>
      <c r="H262" s="35"/>
      <c r="I262" s="35"/>
    </row>
    <row r="263" spans="1:9" ht="45" x14ac:dyDescent="0.25">
      <c r="A263" s="33" t="s">
        <v>344</v>
      </c>
      <c r="B263" s="33" t="s">
        <v>345</v>
      </c>
      <c r="C263" s="33"/>
      <c r="D263" s="33"/>
      <c r="E263" s="33"/>
      <c r="F263" s="33"/>
      <c r="G263" s="33"/>
      <c r="H263" s="35"/>
      <c r="I263" s="35"/>
    </row>
    <row r="264" spans="1:9" x14ac:dyDescent="0.25">
      <c r="A264" s="33" t="s">
        <v>346</v>
      </c>
      <c r="B264" s="33" t="s">
        <v>347</v>
      </c>
      <c r="C264" s="33"/>
      <c r="D264" s="33"/>
      <c r="E264" s="33"/>
      <c r="F264" s="33"/>
      <c r="G264" s="33"/>
      <c r="H264" s="35"/>
      <c r="I264" s="35"/>
    </row>
    <row r="265" spans="1:9" ht="30" x14ac:dyDescent="0.25">
      <c r="A265" s="33" t="s">
        <v>348</v>
      </c>
      <c r="B265" s="33" t="s">
        <v>349</v>
      </c>
      <c r="C265" s="33"/>
      <c r="D265" s="33"/>
      <c r="E265" s="33"/>
      <c r="F265" s="33"/>
      <c r="G265" s="33"/>
      <c r="H265" s="35"/>
      <c r="I265" s="35"/>
    </row>
    <row r="266" spans="1:9" x14ac:dyDescent="0.25">
      <c r="A266" s="33" t="s">
        <v>350</v>
      </c>
      <c r="B266" s="33" t="s">
        <v>303</v>
      </c>
      <c r="C266" s="33"/>
      <c r="D266" s="33"/>
      <c r="E266" s="33"/>
      <c r="F266" s="33"/>
      <c r="G266" s="33"/>
      <c r="H266" s="35"/>
      <c r="I266" s="35"/>
    </row>
    <row r="267" spans="1:9" x14ac:dyDescent="0.25">
      <c r="A267" s="33" t="s">
        <v>351</v>
      </c>
      <c r="B267" s="33" t="s">
        <v>352</v>
      </c>
      <c r="C267" s="33"/>
      <c r="D267" s="33"/>
      <c r="E267" s="33"/>
      <c r="F267" s="33"/>
      <c r="G267" s="33"/>
      <c r="H267" s="35"/>
      <c r="I267" s="35"/>
    </row>
    <row r="268" spans="1:9" x14ac:dyDescent="0.25">
      <c r="A268" s="33" t="s">
        <v>353</v>
      </c>
      <c r="B268" s="33" t="s">
        <v>354</v>
      </c>
      <c r="C268" s="33"/>
      <c r="D268" s="33"/>
      <c r="E268" s="33"/>
      <c r="F268" s="33"/>
      <c r="G268" s="33"/>
      <c r="H268" s="35"/>
      <c r="I268" s="35"/>
    </row>
    <row r="269" spans="1:9" ht="30" x14ac:dyDescent="0.25">
      <c r="A269" s="33" t="s">
        <v>355</v>
      </c>
      <c r="B269" s="33" t="s">
        <v>356</v>
      </c>
      <c r="C269" s="33"/>
      <c r="D269" s="33"/>
      <c r="E269" s="33"/>
      <c r="F269" s="33"/>
      <c r="G269" s="33"/>
      <c r="H269" s="35"/>
      <c r="I269" s="35"/>
    </row>
    <row r="270" spans="1:9" ht="240" x14ac:dyDescent="0.25">
      <c r="A270" s="33" t="s">
        <v>357</v>
      </c>
      <c r="B270" s="33" t="s">
        <v>358</v>
      </c>
      <c r="C270" s="33"/>
      <c r="D270" s="33"/>
      <c r="E270" s="33"/>
      <c r="F270" s="33"/>
      <c r="G270" s="33"/>
      <c r="H270" s="35"/>
      <c r="I270" s="35"/>
    </row>
    <row r="271" spans="1:9" ht="30" x14ac:dyDescent="0.25">
      <c r="A271" s="33" t="s">
        <v>359</v>
      </c>
      <c r="B271" s="33" t="s">
        <v>89</v>
      </c>
      <c r="C271" s="33"/>
      <c r="D271" s="33"/>
      <c r="E271" s="33"/>
      <c r="F271" s="33"/>
      <c r="G271" s="33"/>
      <c r="H271" s="35"/>
      <c r="I271" s="35"/>
    </row>
    <row r="272" spans="1:9" x14ac:dyDescent="0.25">
      <c r="E272" s="16" t="s">
        <v>90</v>
      </c>
      <c r="F272" s="16" t="str">
        <f>IF((COUNT(C243:C271)&lt;&gt;COUNT(F243:F271)),"", ROUND(SUM(F243:F271),2))</f>
        <v/>
      </c>
      <c r="G272" s="14" t="str">
        <f>IF((COUNT(C243:C271)&lt;&gt;COUNT(F243:F271)),"Neužpildytos visų objektų kainos", "")</f>
        <v>Neužpildytos visų objektų kainos</v>
      </c>
    </row>
    <row r="273" spans="1:9" x14ac:dyDescent="0.25">
      <c r="C273" s="16" t="s">
        <v>91</v>
      </c>
      <c r="D273" s="19"/>
      <c r="E273" s="16" t="s">
        <v>92</v>
      </c>
      <c r="F273" s="16" t="str">
        <f>IF(OR(F272="",D273=""),"", ROUND(PRODUCT(D273,F272)/100,2))</f>
        <v/>
      </c>
      <c r="G273" s="14" t="str">
        <f>IF(D273="", "Nurodykite taikomą PVM dydį", "")</f>
        <v>Nurodykite taikomą PVM dydį</v>
      </c>
    </row>
    <row r="274" spans="1:9" x14ac:dyDescent="0.25">
      <c r="E274" s="16" t="s">
        <v>93</v>
      </c>
      <c r="F274" s="16">
        <f>IF(ISBLANK(F273), "", ROUND(SUM(F272:F273),2))</f>
        <v>0</v>
      </c>
    </row>
    <row r="278" spans="1:9" x14ac:dyDescent="0.25">
      <c r="A278" s="12" t="s">
        <v>360</v>
      </c>
      <c r="B278" s="12" t="s">
        <v>361</v>
      </c>
    </row>
    <row r="280" spans="1:9" x14ac:dyDescent="0.25">
      <c r="A280" s="12" t="s">
        <v>28</v>
      </c>
    </row>
    <row r="281" spans="1:9" ht="150" x14ac:dyDescent="0.25">
      <c r="A281" s="27" t="s">
        <v>29</v>
      </c>
      <c r="B281" s="27" t="s">
        <v>30</v>
      </c>
      <c r="C281" s="27" t="s">
        <v>31</v>
      </c>
      <c r="D281" s="27" t="s">
        <v>32</v>
      </c>
      <c r="E281" s="27" t="s">
        <v>33</v>
      </c>
      <c r="F281" s="27" t="s">
        <v>34</v>
      </c>
      <c r="G281" s="27" t="s">
        <v>35</v>
      </c>
      <c r="H281" s="27" t="s">
        <v>36</v>
      </c>
      <c r="I281" s="27" t="s">
        <v>37</v>
      </c>
    </row>
    <row r="282" spans="1:9" ht="60" x14ac:dyDescent="0.25">
      <c r="A282" s="26" t="s">
        <v>362</v>
      </c>
      <c r="B282" s="26" t="s">
        <v>363</v>
      </c>
      <c r="C282" s="33"/>
      <c r="D282" s="33"/>
      <c r="E282" s="33"/>
      <c r="F282" s="33"/>
      <c r="G282" s="33"/>
      <c r="H282" s="33"/>
      <c r="I282" s="33"/>
    </row>
    <row r="283" spans="1:9" ht="60" x14ac:dyDescent="0.25">
      <c r="A283" s="33" t="s">
        <v>364</v>
      </c>
      <c r="B283" s="33" t="s">
        <v>363</v>
      </c>
      <c r="C283" s="36">
        <v>120</v>
      </c>
      <c r="D283" s="36" t="s">
        <v>365</v>
      </c>
      <c r="E283" s="34"/>
      <c r="F283" s="33" t="str">
        <f>IF(ISBLANK(E283),"", PRODUCT(C283,E283))</f>
        <v/>
      </c>
      <c r="G283" s="35"/>
      <c r="H283" s="33"/>
      <c r="I283" s="33"/>
    </row>
    <row r="284" spans="1:9" x14ac:dyDescent="0.25">
      <c r="A284" s="33" t="s">
        <v>366</v>
      </c>
      <c r="B284" s="33" t="s">
        <v>367</v>
      </c>
      <c r="C284" s="33"/>
      <c r="D284" s="33"/>
      <c r="E284" s="33"/>
      <c r="F284" s="33"/>
      <c r="G284" s="33"/>
      <c r="H284" s="35"/>
      <c r="I284" s="35"/>
    </row>
    <row r="285" spans="1:9" ht="45" x14ac:dyDescent="0.25">
      <c r="A285" s="33" t="s">
        <v>368</v>
      </c>
      <c r="B285" s="33" t="s">
        <v>369</v>
      </c>
      <c r="C285" s="33"/>
      <c r="D285" s="33"/>
      <c r="E285" s="33"/>
      <c r="F285" s="33"/>
      <c r="G285" s="33"/>
      <c r="H285" s="35"/>
      <c r="I285" s="35"/>
    </row>
    <row r="286" spans="1:9" x14ac:dyDescent="0.25">
      <c r="A286" s="33" t="s">
        <v>370</v>
      </c>
      <c r="B286" s="33" t="s">
        <v>371</v>
      </c>
      <c r="C286" s="33"/>
      <c r="D286" s="33"/>
      <c r="E286" s="33"/>
      <c r="F286" s="33"/>
      <c r="G286" s="33"/>
      <c r="H286" s="35"/>
      <c r="I286" s="35"/>
    </row>
    <row r="287" spans="1:9" ht="30" x14ac:dyDescent="0.25">
      <c r="A287" s="33" t="s">
        <v>372</v>
      </c>
      <c r="B287" s="33" t="s">
        <v>373</v>
      </c>
      <c r="C287" s="33"/>
      <c r="D287" s="33"/>
      <c r="E287" s="33"/>
      <c r="F287" s="33"/>
      <c r="G287" s="33"/>
      <c r="H287" s="35"/>
      <c r="I287" s="35"/>
    </row>
    <row r="288" spans="1:9" ht="30" x14ac:dyDescent="0.25">
      <c r="A288" s="33" t="s">
        <v>374</v>
      </c>
      <c r="B288" s="33" t="s">
        <v>375</v>
      </c>
      <c r="C288" s="33"/>
      <c r="D288" s="33"/>
      <c r="E288" s="33"/>
      <c r="F288" s="33"/>
      <c r="G288" s="33"/>
      <c r="H288" s="35"/>
      <c r="I288" s="35"/>
    </row>
    <row r="289" spans="1:9" ht="30" x14ac:dyDescent="0.25">
      <c r="A289" s="33" t="s">
        <v>376</v>
      </c>
      <c r="B289" s="33" t="s">
        <v>377</v>
      </c>
      <c r="C289" s="33"/>
      <c r="D289" s="33"/>
      <c r="E289" s="33"/>
      <c r="F289" s="33"/>
      <c r="G289" s="33"/>
      <c r="H289" s="35"/>
      <c r="I289" s="35"/>
    </row>
    <row r="290" spans="1:9" ht="30" x14ac:dyDescent="0.25">
      <c r="A290" s="33" t="s">
        <v>378</v>
      </c>
      <c r="B290" s="33" t="s">
        <v>379</v>
      </c>
      <c r="C290" s="33"/>
      <c r="D290" s="33"/>
      <c r="E290" s="33"/>
      <c r="F290" s="33"/>
      <c r="G290" s="33"/>
      <c r="H290" s="35"/>
      <c r="I290" s="35"/>
    </row>
    <row r="291" spans="1:9" x14ac:dyDescent="0.25">
      <c r="A291" s="33" t="s">
        <v>380</v>
      </c>
      <c r="B291" s="33" t="s">
        <v>381</v>
      </c>
      <c r="C291" s="33"/>
      <c r="D291" s="33"/>
      <c r="E291" s="33"/>
      <c r="F291" s="33"/>
      <c r="G291" s="33"/>
      <c r="H291" s="35"/>
      <c r="I291" s="35"/>
    </row>
    <row r="292" spans="1:9" ht="30" x14ac:dyDescent="0.25">
      <c r="A292" s="33" t="s">
        <v>382</v>
      </c>
      <c r="B292" s="33" t="s">
        <v>383</v>
      </c>
      <c r="C292" s="33"/>
      <c r="D292" s="33"/>
      <c r="E292" s="33"/>
      <c r="F292" s="33"/>
      <c r="G292" s="33"/>
      <c r="H292" s="35"/>
      <c r="I292" s="35"/>
    </row>
    <row r="293" spans="1:9" x14ac:dyDescent="0.25">
      <c r="A293" s="33" t="s">
        <v>384</v>
      </c>
      <c r="B293" s="33" t="s">
        <v>385</v>
      </c>
      <c r="C293" s="33"/>
      <c r="D293" s="33"/>
      <c r="E293" s="33"/>
      <c r="F293" s="33"/>
      <c r="G293" s="33"/>
      <c r="H293" s="35"/>
      <c r="I293" s="35"/>
    </row>
    <row r="294" spans="1:9" x14ac:dyDescent="0.25">
      <c r="A294" s="33" t="s">
        <v>386</v>
      </c>
      <c r="B294" s="33" t="s">
        <v>387</v>
      </c>
      <c r="C294" s="33"/>
      <c r="D294" s="33"/>
      <c r="E294" s="33"/>
      <c r="F294" s="33"/>
      <c r="G294" s="33"/>
      <c r="H294" s="35"/>
      <c r="I294" s="35"/>
    </row>
    <row r="295" spans="1:9" ht="30" x14ac:dyDescent="0.25">
      <c r="A295" s="33" t="s">
        <v>388</v>
      </c>
      <c r="B295" s="33" t="s">
        <v>389</v>
      </c>
      <c r="C295" s="33"/>
      <c r="D295" s="33"/>
      <c r="E295" s="33"/>
      <c r="F295" s="33"/>
      <c r="G295" s="33"/>
      <c r="H295" s="35"/>
      <c r="I295" s="35"/>
    </row>
    <row r="296" spans="1:9" ht="30" x14ac:dyDescent="0.25">
      <c r="A296" s="33" t="s">
        <v>390</v>
      </c>
      <c r="B296" s="33" t="s">
        <v>391</v>
      </c>
      <c r="C296" s="33"/>
      <c r="D296" s="33"/>
      <c r="E296" s="33"/>
      <c r="F296" s="33"/>
      <c r="G296" s="33"/>
      <c r="H296" s="35"/>
      <c r="I296" s="35"/>
    </row>
    <row r="297" spans="1:9" ht="30" x14ac:dyDescent="0.25">
      <c r="A297" s="33" t="s">
        <v>392</v>
      </c>
      <c r="B297" s="33" t="s">
        <v>280</v>
      </c>
      <c r="C297" s="33"/>
      <c r="D297" s="33"/>
      <c r="E297" s="33"/>
      <c r="F297" s="33"/>
      <c r="G297" s="33"/>
      <c r="H297" s="35"/>
      <c r="I297" s="35"/>
    </row>
    <row r="298" spans="1:9" ht="30" x14ac:dyDescent="0.25">
      <c r="A298" s="33" t="s">
        <v>393</v>
      </c>
      <c r="B298" s="33" t="s">
        <v>394</v>
      </c>
      <c r="C298" s="33"/>
      <c r="D298" s="33"/>
      <c r="E298" s="33"/>
      <c r="F298" s="33"/>
      <c r="G298" s="33"/>
      <c r="H298" s="35"/>
      <c r="I298" s="35"/>
    </row>
    <row r="299" spans="1:9" ht="30" x14ac:dyDescent="0.25">
      <c r="A299" s="33" t="s">
        <v>395</v>
      </c>
      <c r="B299" s="33" t="s">
        <v>396</v>
      </c>
      <c r="C299" s="33"/>
      <c r="D299" s="33"/>
      <c r="E299" s="33"/>
      <c r="F299" s="33"/>
      <c r="G299" s="33"/>
      <c r="H299" s="35"/>
      <c r="I299" s="35"/>
    </row>
    <row r="300" spans="1:9" ht="30" x14ac:dyDescent="0.25">
      <c r="A300" s="33" t="s">
        <v>397</v>
      </c>
      <c r="B300" s="33" t="s">
        <v>398</v>
      </c>
      <c r="C300" s="33"/>
      <c r="D300" s="33"/>
      <c r="E300" s="33"/>
      <c r="F300" s="33"/>
      <c r="G300" s="33"/>
      <c r="H300" s="35"/>
      <c r="I300" s="35"/>
    </row>
    <row r="301" spans="1:9" ht="30" x14ac:dyDescent="0.25">
      <c r="A301" s="33" t="s">
        <v>399</v>
      </c>
      <c r="B301" s="33" t="s">
        <v>69</v>
      </c>
      <c r="C301" s="33"/>
      <c r="D301" s="33"/>
      <c r="E301" s="33"/>
      <c r="F301" s="33"/>
      <c r="G301" s="33"/>
      <c r="H301" s="35"/>
      <c r="I301" s="35"/>
    </row>
    <row r="302" spans="1:9" ht="30" x14ac:dyDescent="0.25">
      <c r="A302" s="33" t="s">
        <v>400</v>
      </c>
      <c r="B302" s="33" t="s">
        <v>401</v>
      </c>
      <c r="C302" s="33"/>
      <c r="D302" s="33"/>
      <c r="E302" s="33"/>
      <c r="F302" s="33"/>
      <c r="G302" s="33"/>
      <c r="H302" s="35"/>
      <c r="I302" s="35"/>
    </row>
    <row r="303" spans="1:9" x14ac:dyDescent="0.25">
      <c r="A303" s="33" t="s">
        <v>402</v>
      </c>
      <c r="B303" s="33" t="s">
        <v>303</v>
      </c>
      <c r="C303" s="33"/>
      <c r="D303" s="33"/>
      <c r="E303" s="33"/>
      <c r="F303" s="33"/>
      <c r="G303" s="33"/>
      <c r="H303" s="35"/>
      <c r="I303" s="35"/>
    </row>
    <row r="304" spans="1:9" ht="30" x14ac:dyDescent="0.25">
      <c r="A304" s="33" t="s">
        <v>403</v>
      </c>
      <c r="B304" s="33" t="s">
        <v>282</v>
      </c>
      <c r="C304" s="33"/>
      <c r="D304" s="33"/>
      <c r="E304" s="33"/>
      <c r="F304" s="33"/>
      <c r="G304" s="33"/>
      <c r="H304" s="35"/>
      <c r="I304" s="35"/>
    </row>
    <row r="305" spans="1:9" ht="30" x14ac:dyDescent="0.25">
      <c r="A305" s="33" t="s">
        <v>404</v>
      </c>
      <c r="B305" s="33" t="s">
        <v>405</v>
      </c>
      <c r="C305" s="33"/>
      <c r="D305" s="33"/>
      <c r="E305" s="33"/>
      <c r="F305" s="33"/>
      <c r="G305" s="33"/>
      <c r="H305" s="35"/>
      <c r="I305" s="35"/>
    </row>
    <row r="306" spans="1:9" x14ac:dyDescent="0.25">
      <c r="A306" s="33" t="s">
        <v>406</v>
      </c>
      <c r="B306" s="33" t="s">
        <v>286</v>
      </c>
      <c r="C306" s="33"/>
      <c r="D306" s="33"/>
      <c r="E306" s="33"/>
      <c r="F306" s="33"/>
      <c r="G306" s="33"/>
      <c r="H306" s="35"/>
      <c r="I306" s="35"/>
    </row>
    <row r="307" spans="1:9" ht="30" x14ac:dyDescent="0.25">
      <c r="A307" s="33" t="s">
        <v>407</v>
      </c>
      <c r="B307" s="33" t="s">
        <v>290</v>
      </c>
      <c r="C307" s="33"/>
      <c r="D307" s="33"/>
      <c r="E307" s="33"/>
      <c r="F307" s="33"/>
      <c r="G307" s="33"/>
      <c r="H307" s="35"/>
      <c r="I307" s="35"/>
    </row>
    <row r="308" spans="1:9" x14ac:dyDescent="0.25">
      <c r="A308" s="33" t="s">
        <v>408</v>
      </c>
      <c r="B308" s="33" t="s">
        <v>67</v>
      </c>
      <c r="C308" s="33"/>
      <c r="D308" s="33"/>
      <c r="E308" s="33"/>
      <c r="F308" s="33"/>
      <c r="G308" s="33"/>
      <c r="H308" s="35"/>
      <c r="I308" s="35"/>
    </row>
    <row r="309" spans="1:9" ht="60" x14ac:dyDescent="0.25">
      <c r="A309" s="33" t="s">
        <v>409</v>
      </c>
      <c r="B309" s="33" t="s">
        <v>410</v>
      </c>
      <c r="C309" s="33"/>
      <c r="D309" s="33"/>
      <c r="E309" s="33"/>
      <c r="F309" s="33"/>
      <c r="G309" s="33"/>
      <c r="H309" s="35"/>
      <c r="I309" s="35"/>
    </row>
    <row r="310" spans="1:9" ht="30" x14ac:dyDescent="0.25">
      <c r="A310" s="33" t="s">
        <v>411</v>
      </c>
      <c r="B310" s="33" t="s">
        <v>301</v>
      </c>
      <c r="C310" s="33"/>
      <c r="D310" s="33"/>
      <c r="E310" s="33"/>
      <c r="F310" s="33"/>
      <c r="G310" s="33"/>
      <c r="H310" s="35"/>
      <c r="I310" s="35"/>
    </row>
    <row r="311" spans="1:9" ht="45" x14ac:dyDescent="0.25">
      <c r="A311" s="33" t="s">
        <v>412</v>
      </c>
      <c r="B311" s="33" t="s">
        <v>413</v>
      </c>
      <c r="C311" s="33"/>
      <c r="D311" s="33"/>
      <c r="E311" s="33"/>
      <c r="F311" s="33"/>
      <c r="G311" s="33"/>
      <c r="H311" s="35"/>
      <c r="I311" s="35"/>
    </row>
    <row r="312" spans="1:9" ht="30" x14ac:dyDescent="0.25">
      <c r="A312" s="33" t="s">
        <v>414</v>
      </c>
      <c r="B312" s="33" t="s">
        <v>415</v>
      </c>
      <c r="C312" s="33"/>
      <c r="D312" s="33"/>
      <c r="E312" s="33"/>
      <c r="F312" s="33"/>
      <c r="G312" s="33"/>
      <c r="H312" s="35"/>
      <c r="I312" s="35"/>
    </row>
    <row r="313" spans="1:9" ht="45" x14ac:dyDescent="0.25">
      <c r="A313" s="33" t="s">
        <v>416</v>
      </c>
      <c r="B313" s="33" t="s">
        <v>417</v>
      </c>
      <c r="C313" s="33"/>
      <c r="D313" s="33"/>
      <c r="E313" s="33"/>
      <c r="F313" s="33"/>
      <c r="G313" s="33"/>
      <c r="H313" s="35"/>
      <c r="I313" s="35"/>
    </row>
    <row r="314" spans="1:9" ht="30" x14ac:dyDescent="0.25">
      <c r="A314" s="33" t="s">
        <v>418</v>
      </c>
      <c r="B314" s="33" t="s">
        <v>419</v>
      </c>
      <c r="C314" s="33"/>
      <c r="D314" s="33"/>
      <c r="E314" s="33"/>
      <c r="F314" s="33"/>
      <c r="G314" s="33"/>
      <c r="H314" s="35"/>
      <c r="I314" s="35"/>
    </row>
    <row r="315" spans="1:9" ht="210" x14ac:dyDescent="0.25">
      <c r="A315" s="33" t="s">
        <v>420</v>
      </c>
      <c r="B315" s="33" t="s">
        <v>421</v>
      </c>
      <c r="C315" s="33"/>
      <c r="D315" s="33"/>
      <c r="E315" s="33"/>
      <c r="F315" s="33"/>
      <c r="G315" s="33"/>
      <c r="H315" s="35"/>
      <c r="I315" s="35"/>
    </row>
    <row r="316" spans="1:9" ht="30" x14ac:dyDescent="0.25">
      <c r="A316" s="33" t="s">
        <v>422</v>
      </c>
      <c r="B316" s="33" t="s">
        <v>89</v>
      </c>
      <c r="C316" s="33"/>
      <c r="D316" s="33"/>
      <c r="E316" s="33"/>
      <c r="F316" s="33"/>
      <c r="G316" s="33"/>
      <c r="H316" s="35"/>
      <c r="I316" s="35"/>
    </row>
    <row r="317" spans="1:9" x14ac:dyDescent="0.25">
      <c r="E317" s="16" t="s">
        <v>90</v>
      </c>
      <c r="F317" s="16" t="str">
        <f>IF((COUNT(C283:C316)&lt;&gt;COUNT(F283:F316)),"", ROUND(SUM(F283:F316),2))</f>
        <v/>
      </c>
      <c r="G317" s="14" t="str">
        <f>IF((COUNT(C283:C316)&lt;&gt;COUNT(F283:F316)),"Neužpildytos visų objektų kainos", "")</f>
        <v>Neužpildytos visų objektų kainos</v>
      </c>
    </row>
    <row r="318" spans="1:9" x14ac:dyDescent="0.25">
      <c r="C318" s="16" t="s">
        <v>91</v>
      </c>
      <c r="D318" s="19"/>
      <c r="E318" s="16" t="s">
        <v>92</v>
      </c>
      <c r="F318" s="16" t="str">
        <f>IF(OR(F317="",D318=""),"", ROUND(PRODUCT(D318,F317)/100,2))</f>
        <v/>
      </c>
      <c r="G318" s="14" t="str">
        <f>IF(D318="", "Nurodykite taikomą PVM dydį", "")</f>
        <v>Nurodykite taikomą PVM dydį</v>
      </c>
    </row>
    <row r="319" spans="1:9" x14ac:dyDescent="0.25">
      <c r="E319" s="16" t="s">
        <v>93</v>
      </c>
      <c r="F319" s="16">
        <f>IF(ISBLANK(F318), "", ROUND(SUM(F317:F318),2))</f>
        <v>0</v>
      </c>
    </row>
    <row r="323" spans="1:9" x14ac:dyDescent="0.25">
      <c r="A323" s="12" t="s">
        <v>423</v>
      </c>
      <c r="B323" s="12" t="s">
        <v>424</v>
      </c>
    </row>
    <row r="325" spans="1:9" x14ac:dyDescent="0.25">
      <c r="A325" s="12" t="s">
        <v>28</v>
      </c>
    </row>
    <row r="326" spans="1:9" ht="150" x14ac:dyDescent="0.25">
      <c r="A326" s="27" t="s">
        <v>29</v>
      </c>
      <c r="B326" s="27" t="s">
        <v>30</v>
      </c>
      <c r="C326" s="27" t="s">
        <v>31</v>
      </c>
      <c r="D326" s="27" t="s">
        <v>32</v>
      </c>
      <c r="E326" s="27" t="s">
        <v>33</v>
      </c>
      <c r="F326" s="27" t="s">
        <v>34</v>
      </c>
      <c r="G326" s="27" t="s">
        <v>35</v>
      </c>
      <c r="H326" s="27" t="s">
        <v>36</v>
      </c>
      <c r="I326" s="27" t="s">
        <v>37</v>
      </c>
    </row>
    <row r="327" spans="1:9" ht="60" x14ac:dyDescent="0.25">
      <c r="A327" s="25" t="s">
        <v>425</v>
      </c>
      <c r="B327" s="25" t="s">
        <v>426</v>
      </c>
      <c r="C327" s="29"/>
      <c r="D327" s="29"/>
      <c r="E327" s="29"/>
      <c r="F327" s="29"/>
      <c r="G327" s="29"/>
      <c r="H327" s="29"/>
      <c r="I327" s="29"/>
    </row>
    <row r="328" spans="1:9" ht="60" x14ac:dyDescent="0.25">
      <c r="A328" s="29" t="s">
        <v>427</v>
      </c>
      <c r="B328" s="29" t="s">
        <v>426</v>
      </c>
      <c r="C328" s="30">
        <v>30</v>
      </c>
      <c r="D328" s="30" t="s">
        <v>365</v>
      </c>
      <c r="E328" s="31">
        <v>3290</v>
      </c>
      <c r="F328" s="29">
        <f>IF(ISBLANK(E328),"", PRODUCT(C328,E328))</f>
        <v>98700</v>
      </c>
      <c r="G328" s="45" t="s">
        <v>1127</v>
      </c>
      <c r="H328" s="29"/>
      <c r="I328" s="29"/>
    </row>
    <row r="329" spans="1:9" ht="30" x14ac:dyDescent="0.25">
      <c r="A329" s="29" t="s">
        <v>428</v>
      </c>
      <c r="B329" s="29" t="s">
        <v>429</v>
      </c>
      <c r="C329" s="29"/>
      <c r="D329" s="29"/>
      <c r="E329" s="29"/>
      <c r="F329" s="29"/>
      <c r="G329" s="29"/>
      <c r="H329" s="32" t="s">
        <v>1041</v>
      </c>
      <c r="I329" s="32" t="s">
        <v>1042</v>
      </c>
    </row>
    <row r="330" spans="1:9" ht="150.75" thickBot="1" x14ac:dyDescent="0.3">
      <c r="A330" s="29" t="s">
        <v>430</v>
      </c>
      <c r="B330" s="29" t="s">
        <v>369</v>
      </c>
      <c r="C330" s="29"/>
      <c r="D330" s="29"/>
      <c r="E330" s="29"/>
      <c r="F330" s="29"/>
      <c r="G330" s="29"/>
      <c r="H330" s="46" t="s">
        <v>1071</v>
      </c>
      <c r="I330" s="45" t="s">
        <v>1043</v>
      </c>
    </row>
    <row r="331" spans="1:9" ht="48" thickBot="1" x14ac:dyDescent="0.3">
      <c r="A331" s="29" t="s">
        <v>431</v>
      </c>
      <c r="B331" s="29" t="s">
        <v>371</v>
      </c>
      <c r="C331" s="29"/>
      <c r="D331" s="29"/>
      <c r="E331" s="29"/>
      <c r="F331" s="29"/>
      <c r="G331" s="29"/>
      <c r="H331" s="47" t="s">
        <v>1072</v>
      </c>
      <c r="I331" s="48" t="s">
        <v>1044</v>
      </c>
    </row>
    <row r="332" spans="1:9" ht="63.75" thickBot="1" x14ac:dyDescent="0.3">
      <c r="A332" s="29" t="s">
        <v>432</v>
      </c>
      <c r="B332" s="29" t="s">
        <v>373</v>
      </c>
      <c r="C332" s="29"/>
      <c r="D332" s="29"/>
      <c r="E332" s="29"/>
      <c r="F332" s="29"/>
      <c r="G332" s="29"/>
      <c r="H332" s="49" t="s">
        <v>1073</v>
      </c>
      <c r="I332" s="50" t="s">
        <v>1045</v>
      </c>
    </row>
    <row r="333" spans="1:9" ht="63.75" thickBot="1" x14ac:dyDescent="0.3">
      <c r="A333" s="29" t="s">
        <v>433</v>
      </c>
      <c r="B333" s="29" t="s">
        <v>375</v>
      </c>
      <c r="C333" s="29"/>
      <c r="D333" s="29"/>
      <c r="E333" s="29"/>
      <c r="F333" s="29"/>
      <c r="G333" s="29"/>
      <c r="H333" s="49" t="s">
        <v>1074</v>
      </c>
      <c r="I333" s="50" t="s">
        <v>1045</v>
      </c>
    </row>
    <row r="334" spans="1:9" ht="63.75" thickBot="1" x14ac:dyDescent="0.3">
      <c r="A334" s="29" t="s">
        <v>434</v>
      </c>
      <c r="B334" s="29" t="s">
        <v>435</v>
      </c>
      <c r="C334" s="29"/>
      <c r="D334" s="29"/>
      <c r="E334" s="29"/>
      <c r="F334" s="29"/>
      <c r="G334" s="29"/>
      <c r="H334" s="49" t="s">
        <v>1075</v>
      </c>
      <c r="I334" s="50" t="s">
        <v>1046</v>
      </c>
    </row>
    <row r="335" spans="1:9" ht="63.75" thickBot="1" x14ac:dyDescent="0.3">
      <c r="A335" s="29" t="s">
        <v>436</v>
      </c>
      <c r="B335" s="29" t="s">
        <v>379</v>
      </c>
      <c r="C335" s="29"/>
      <c r="D335" s="29"/>
      <c r="E335" s="29"/>
      <c r="F335" s="29"/>
      <c r="G335" s="29"/>
      <c r="H335" s="49" t="s">
        <v>1076</v>
      </c>
      <c r="I335" s="50" t="s">
        <v>1046</v>
      </c>
    </row>
    <row r="336" spans="1:9" ht="32.25" thickBot="1" x14ac:dyDescent="0.3">
      <c r="A336" s="29" t="s">
        <v>437</v>
      </c>
      <c r="B336" s="29" t="s">
        <v>438</v>
      </c>
      <c r="C336" s="29"/>
      <c r="D336" s="29"/>
      <c r="E336" s="29"/>
      <c r="F336" s="29"/>
      <c r="G336" s="29"/>
      <c r="H336" s="49" t="s">
        <v>1047</v>
      </c>
      <c r="I336" s="50" t="s">
        <v>1048</v>
      </c>
    </row>
    <row r="337" spans="1:9" ht="95.25" thickBot="1" x14ac:dyDescent="0.3">
      <c r="A337" s="29" t="s">
        <v>439</v>
      </c>
      <c r="B337" s="29" t="s">
        <v>383</v>
      </c>
      <c r="C337" s="29"/>
      <c r="D337" s="29"/>
      <c r="E337" s="29"/>
      <c r="F337" s="29"/>
      <c r="G337" s="29"/>
      <c r="H337" s="49" t="s">
        <v>1077</v>
      </c>
      <c r="I337" s="50" t="s">
        <v>1049</v>
      </c>
    </row>
    <row r="338" spans="1:9" ht="32.25" thickBot="1" x14ac:dyDescent="0.3">
      <c r="A338" s="29" t="s">
        <v>440</v>
      </c>
      <c r="B338" s="29" t="s">
        <v>385</v>
      </c>
      <c r="C338" s="29"/>
      <c r="D338" s="29"/>
      <c r="E338" s="29"/>
      <c r="F338" s="29"/>
      <c r="G338" s="29"/>
      <c r="H338" s="49" t="s">
        <v>1050</v>
      </c>
      <c r="I338" s="50" t="s">
        <v>1051</v>
      </c>
    </row>
    <row r="339" spans="1:9" ht="79.5" thickBot="1" x14ac:dyDescent="0.3">
      <c r="A339" s="29" t="s">
        <v>441</v>
      </c>
      <c r="B339" s="29" t="s">
        <v>387</v>
      </c>
      <c r="C339" s="29"/>
      <c r="D339" s="29"/>
      <c r="E339" s="29"/>
      <c r="F339" s="29"/>
      <c r="G339" s="29"/>
      <c r="H339" s="49" t="s">
        <v>1078</v>
      </c>
      <c r="I339" s="50" t="s">
        <v>1052</v>
      </c>
    </row>
    <row r="340" spans="1:9" ht="95.25" thickBot="1" x14ac:dyDescent="0.3">
      <c r="A340" s="29" t="s">
        <v>442</v>
      </c>
      <c r="B340" s="29" t="s">
        <v>389</v>
      </c>
      <c r="C340" s="29"/>
      <c r="D340" s="29"/>
      <c r="E340" s="29"/>
      <c r="F340" s="29"/>
      <c r="G340" s="29"/>
      <c r="H340" s="49" t="s">
        <v>1079</v>
      </c>
      <c r="I340" s="50" t="s">
        <v>1053</v>
      </c>
    </row>
    <row r="341" spans="1:9" ht="63.75" thickBot="1" x14ac:dyDescent="0.3">
      <c r="A341" s="29" t="s">
        <v>443</v>
      </c>
      <c r="B341" s="29" t="s">
        <v>391</v>
      </c>
      <c r="C341" s="29"/>
      <c r="D341" s="29"/>
      <c r="E341" s="29"/>
      <c r="F341" s="29"/>
      <c r="G341" s="29"/>
      <c r="H341" s="49" t="s">
        <v>1054</v>
      </c>
      <c r="I341" s="50" t="s">
        <v>1055</v>
      </c>
    </row>
    <row r="342" spans="1:9" ht="95.25" thickBot="1" x14ac:dyDescent="0.3">
      <c r="A342" s="29" t="s">
        <v>444</v>
      </c>
      <c r="B342" s="29" t="s">
        <v>280</v>
      </c>
      <c r="C342" s="29"/>
      <c r="D342" s="29"/>
      <c r="E342" s="29"/>
      <c r="F342" s="29"/>
      <c r="G342" s="29"/>
      <c r="H342" s="49" t="s">
        <v>1080</v>
      </c>
      <c r="I342" s="50" t="s">
        <v>1056</v>
      </c>
    </row>
    <row r="343" spans="1:9" ht="111" thickBot="1" x14ac:dyDescent="0.3">
      <c r="A343" s="29" t="s">
        <v>445</v>
      </c>
      <c r="B343" s="29" t="s">
        <v>394</v>
      </c>
      <c r="C343" s="29"/>
      <c r="D343" s="29"/>
      <c r="E343" s="29"/>
      <c r="F343" s="29"/>
      <c r="G343" s="29"/>
      <c r="H343" s="49" t="s">
        <v>1081</v>
      </c>
      <c r="I343" s="50" t="s">
        <v>1056</v>
      </c>
    </row>
    <row r="344" spans="1:9" ht="95.25" thickBot="1" x14ac:dyDescent="0.3">
      <c r="A344" s="29" t="s">
        <v>446</v>
      </c>
      <c r="B344" s="29" t="s">
        <v>396</v>
      </c>
      <c r="C344" s="29"/>
      <c r="D344" s="29"/>
      <c r="E344" s="29"/>
      <c r="F344" s="29"/>
      <c r="G344" s="29"/>
      <c r="H344" s="49" t="s">
        <v>1082</v>
      </c>
      <c r="I344" s="50" t="s">
        <v>1057</v>
      </c>
    </row>
    <row r="345" spans="1:9" ht="158.25" thickBot="1" x14ac:dyDescent="0.3">
      <c r="A345" s="29" t="s">
        <v>447</v>
      </c>
      <c r="B345" s="29" t="s">
        <v>448</v>
      </c>
      <c r="C345" s="29"/>
      <c r="D345" s="29"/>
      <c r="E345" s="29"/>
      <c r="F345" s="29"/>
      <c r="G345" s="29"/>
      <c r="H345" s="49" t="s">
        <v>1083</v>
      </c>
      <c r="I345" s="50" t="s">
        <v>1058</v>
      </c>
    </row>
    <row r="346" spans="1:9" ht="95.25" thickBot="1" x14ac:dyDescent="0.3">
      <c r="A346" s="29" t="s">
        <v>449</v>
      </c>
      <c r="B346" s="29" t="s">
        <v>69</v>
      </c>
      <c r="C346" s="29"/>
      <c r="D346" s="29"/>
      <c r="E346" s="29"/>
      <c r="F346" s="29"/>
      <c r="G346" s="29"/>
      <c r="H346" s="49" t="s">
        <v>1084</v>
      </c>
      <c r="I346" s="50" t="s">
        <v>1059</v>
      </c>
    </row>
    <row r="347" spans="1:9" ht="111" thickBot="1" x14ac:dyDescent="0.3">
      <c r="A347" s="29" t="s">
        <v>450</v>
      </c>
      <c r="B347" s="29" t="s">
        <v>278</v>
      </c>
      <c r="C347" s="29"/>
      <c r="D347" s="29"/>
      <c r="E347" s="29"/>
      <c r="F347" s="29"/>
      <c r="G347" s="29"/>
      <c r="H347" s="49" t="s">
        <v>1085</v>
      </c>
      <c r="I347" s="50" t="s">
        <v>1060</v>
      </c>
    </row>
    <row r="348" spans="1:9" ht="32.25" thickBot="1" x14ac:dyDescent="0.3">
      <c r="A348" s="29" t="s">
        <v>451</v>
      </c>
      <c r="B348" s="29" t="s">
        <v>303</v>
      </c>
      <c r="C348" s="29"/>
      <c r="D348" s="29"/>
      <c r="E348" s="29"/>
      <c r="F348" s="29"/>
      <c r="G348" s="29"/>
      <c r="H348" s="49" t="s">
        <v>1086</v>
      </c>
      <c r="I348" s="50" t="s">
        <v>1061</v>
      </c>
    </row>
    <row r="349" spans="1:9" ht="79.5" thickBot="1" x14ac:dyDescent="0.3">
      <c r="A349" s="29" t="s">
        <v>452</v>
      </c>
      <c r="B349" s="29" t="s">
        <v>282</v>
      </c>
      <c r="C349" s="29"/>
      <c r="D349" s="29"/>
      <c r="E349" s="29"/>
      <c r="F349" s="29"/>
      <c r="G349" s="29"/>
      <c r="H349" s="49" t="s">
        <v>1087</v>
      </c>
      <c r="I349" s="50" t="s">
        <v>1062</v>
      </c>
    </row>
    <row r="350" spans="1:9" ht="48" thickBot="1" x14ac:dyDescent="0.3">
      <c r="A350" s="29" t="s">
        <v>453</v>
      </c>
      <c r="B350" s="29" t="s">
        <v>286</v>
      </c>
      <c r="C350" s="29"/>
      <c r="D350" s="29"/>
      <c r="E350" s="29"/>
      <c r="F350" s="29"/>
      <c r="G350" s="29"/>
      <c r="H350" s="49" t="s">
        <v>1088</v>
      </c>
      <c r="I350" s="50" t="s">
        <v>1063</v>
      </c>
    </row>
    <row r="351" spans="1:9" ht="126.75" thickBot="1" x14ac:dyDescent="0.3">
      <c r="A351" s="29" t="s">
        <v>454</v>
      </c>
      <c r="B351" s="29" t="s">
        <v>290</v>
      </c>
      <c r="C351" s="29"/>
      <c r="D351" s="29"/>
      <c r="E351" s="29"/>
      <c r="F351" s="29"/>
      <c r="G351" s="29"/>
      <c r="H351" s="49" t="s">
        <v>1089</v>
      </c>
      <c r="I351" s="50" t="s">
        <v>1064</v>
      </c>
    </row>
    <row r="352" spans="1:9" ht="63.75" thickBot="1" x14ac:dyDescent="0.3">
      <c r="A352" s="29" t="s">
        <v>455</v>
      </c>
      <c r="B352" s="29" t="s">
        <v>67</v>
      </c>
      <c r="C352" s="29"/>
      <c r="D352" s="29"/>
      <c r="E352" s="29"/>
      <c r="F352" s="29"/>
      <c r="G352" s="29"/>
      <c r="H352" s="49" t="s">
        <v>1090</v>
      </c>
      <c r="I352" s="50" t="s">
        <v>1065</v>
      </c>
    </row>
    <row r="353" spans="1:9" ht="142.5" thickBot="1" x14ac:dyDescent="0.3">
      <c r="A353" s="29" t="s">
        <v>456</v>
      </c>
      <c r="B353" s="29" t="s">
        <v>457</v>
      </c>
      <c r="C353" s="29"/>
      <c r="D353" s="29"/>
      <c r="E353" s="29"/>
      <c r="F353" s="29"/>
      <c r="G353" s="29"/>
      <c r="H353" s="49" t="s">
        <v>1066</v>
      </c>
      <c r="I353" s="50" t="s">
        <v>1091</v>
      </c>
    </row>
    <row r="354" spans="1:9" ht="95.25" thickBot="1" x14ac:dyDescent="0.3">
      <c r="A354" s="29" t="s">
        <v>458</v>
      </c>
      <c r="B354" s="29" t="s">
        <v>301</v>
      </c>
      <c r="C354" s="29"/>
      <c r="D354" s="29"/>
      <c r="E354" s="29"/>
      <c r="F354" s="29"/>
      <c r="G354" s="29"/>
      <c r="H354" s="49" t="s">
        <v>1092</v>
      </c>
      <c r="I354" s="50" t="s">
        <v>1067</v>
      </c>
    </row>
    <row r="355" spans="1:9" ht="63.75" thickBot="1" x14ac:dyDescent="0.3">
      <c r="A355" s="29" t="s">
        <v>459</v>
      </c>
      <c r="B355" s="29" t="s">
        <v>415</v>
      </c>
      <c r="C355" s="29"/>
      <c r="D355" s="29"/>
      <c r="E355" s="29"/>
      <c r="F355" s="29"/>
      <c r="G355" s="29"/>
      <c r="H355" s="49" t="s">
        <v>1093</v>
      </c>
      <c r="I355" s="50" t="s">
        <v>1068</v>
      </c>
    </row>
    <row r="356" spans="1:9" ht="158.25" thickBot="1" x14ac:dyDescent="0.3">
      <c r="A356" s="29" t="s">
        <v>460</v>
      </c>
      <c r="B356" s="29" t="s">
        <v>417</v>
      </c>
      <c r="C356" s="29"/>
      <c r="D356" s="29"/>
      <c r="E356" s="29"/>
      <c r="F356" s="29"/>
      <c r="G356" s="29"/>
      <c r="H356" s="49" t="s">
        <v>1094</v>
      </c>
      <c r="I356" s="50" t="s">
        <v>1069</v>
      </c>
    </row>
    <row r="357" spans="1:9" ht="63.75" thickBot="1" x14ac:dyDescent="0.3">
      <c r="A357" s="29" t="s">
        <v>461</v>
      </c>
      <c r="B357" s="29" t="s">
        <v>419</v>
      </c>
      <c r="C357" s="29"/>
      <c r="D357" s="29"/>
      <c r="E357" s="29"/>
      <c r="F357" s="29"/>
      <c r="G357" s="29"/>
      <c r="H357" s="49" t="s">
        <v>1095</v>
      </c>
      <c r="I357" s="50" t="s">
        <v>1070</v>
      </c>
    </row>
    <row r="358" spans="1:9" ht="60" x14ac:dyDescent="0.25">
      <c r="A358" s="29" t="s">
        <v>462</v>
      </c>
      <c r="B358" s="29" t="s">
        <v>89</v>
      </c>
      <c r="C358" s="29"/>
      <c r="D358" s="29"/>
      <c r="E358" s="29"/>
      <c r="F358" s="29"/>
      <c r="G358" s="29"/>
      <c r="H358" s="45" t="s">
        <v>987</v>
      </c>
      <c r="I358" s="64" t="s">
        <v>1174</v>
      </c>
    </row>
    <row r="359" spans="1:9" x14ac:dyDescent="0.25">
      <c r="E359" s="16" t="s">
        <v>90</v>
      </c>
      <c r="F359" s="16">
        <f>IF((COUNT(C328:C358)&lt;&gt;COUNT(F328:F358)),"", ROUND(SUM(F328:F358),2))</f>
        <v>98700</v>
      </c>
      <c r="G359" s="14" t="str">
        <f>IF((COUNT(C328:C358)&lt;&gt;COUNT(F328:F358)),"Neužpildytos visų objektų kainos", "")</f>
        <v/>
      </c>
    </row>
    <row r="360" spans="1:9" x14ac:dyDescent="0.25">
      <c r="C360" s="16" t="s">
        <v>91</v>
      </c>
      <c r="D360" s="19">
        <v>5</v>
      </c>
      <c r="E360" s="16" t="s">
        <v>92</v>
      </c>
      <c r="F360" s="16">
        <f>IF(OR(F359="",D360=""),"", ROUND(PRODUCT(D360,F359)/100,2))</f>
        <v>4935</v>
      </c>
      <c r="G360" s="14" t="str">
        <f>IF(D360="", "Nurodykite taikomą PVM dydį", "")</f>
        <v/>
      </c>
    </row>
    <row r="361" spans="1:9" x14ac:dyDescent="0.25">
      <c r="E361" s="16" t="s">
        <v>93</v>
      </c>
      <c r="F361" s="16">
        <f>IF(ISBLANK(F360), "", ROUND(SUM(F359:F360),2))</f>
        <v>103635</v>
      </c>
    </row>
    <row r="365" spans="1:9" x14ac:dyDescent="0.25">
      <c r="A365" s="12" t="s">
        <v>463</v>
      </c>
      <c r="B365" s="12" t="s">
        <v>464</v>
      </c>
    </row>
    <row r="367" spans="1:9" x14ac:dyDescent="0.25">
      <c r="A367" s="12" t="s">
        <v>28</v>
      </c>
    </row>
    <row r="368" spans="1:9" ht="150" x14ac:dyDescent="0.25">
      <c r="A368" s="27" t="s">
        <v>29</v>
      </c>
      <c r="B368" s="27" t="s">
        <v>30</v>
      </c>
      <c r="C368" s="27" t="s">
        <v>31</v>
      </c>
      <c r="D368" s="27" t="s">
        <v>32</v>
      </c>
      <c r="E368" s="27" t="s">
        <v>33</v>
      </c>
      <c r="F368" s="27" t="s">
        <v>34</v>
      </c>
      <c r="G368" s="27" t="s">
        <v>35</v>
      </c>
      <c r="H368" s="27" t="s">
        <v>36</v>
      </c>
      <c r="I368" s="27" t="s">
        <v>37</v>
      </c>
    </row>
    <row r="369" spans="1:9" ht="60" x14ac:dyDescent="0.25">
      <c r="A369" s="26" t="s">
        <v>465</v>
      </c>
      <c r="B369" s="26" t="s">
        <v>466</v>
      </c>
      <c r="C369" s="33"/>
      <c r="D369" s="33"/>
      <c r="E369" s="33"/>
      <c r="F369" s="33"/>
      <c r="G369" s="33"/>
      <c r="H369" s="33"/>
      <c r="I369" s="33"/>
    </row>
    <row r="370" spans="1:9" ht="75.75" thickBot="1" x14ac:dyDescent="0.3">
      <c r="A370" s="33" t="s">
        <v>467</v>
      </c>
      <c r="B370" s="33" t="s">
        <v>466</v>
      </c>
      <c r="C370" s="36">
        <v>90</v>
      </c>
      <c r="D370" s="36" t="s">
        <v>365</v>
      </c>
      <c r="E370" s="34">
        <v>2150</v>
      </c>
      <c r="F370" s="33">
        <f>IF(ISBLANK(E370),"", PRODUCT(C370,E370))</f>
        <v>193500</v>
      </c>
      <c r="G370" s="51" t="s">
        <v>1128</v>
      </c>
      <c r="H370" s="33"/>
      <c r="I370" s="33"/>
    </row>
    <row r="371" spans="1:9" ht="15.75" thickBot="1" x14ac:dyDescent="0.3">
      <c r="A371" s="33" t="s">
        <v>468</v>
      </c>
      <c r="B371" s="33" t="s">
        <v>469</v>
      </c>
      <c r="C371" s="33"/>
      <c r="D371" s="33"/>
      <c r="E371" s="33"/>
      <c r="F371" s="33"/>
      <c r="G371" s="33"/>
      <c r="H371" s="52" t="s">
        <v>1096</v>
      </c>
      <c r="I371" s="53" t="s">
        <v>1097</v>
      </c>
    </row>
    <row r="372" spans="1:9" ht="15.75" thickBot="1" x14ac:dyDescent="0.3">
      <c r="A372" s="33" t="s">
        <v>470</v>
      </c>
      <c r="B372" s="33" t="s">
        <v>471</v>
      </c>
      <c r="C372" s="33"/>
      <c r="D372" s="33"/>
      <c r="E372" s="33"/>
      <c r="F372" s="33"/>
      <c r="G372" s="33"/>
      <c r="H372" s="54" t="s">
        <v>1098</v>
      </c>
      <c r="I372" s="55" t="s">
        <v>1097</v>
      </c>
    </row>
    <row r="373" spans="1:9" ht="39" thickBot="1" x14ac:dyDescent="0.3">
      <c r="A373" s="33" t="s">
        <v>472</v>
      </c>
      <c r="B373" s="33" t="s">
        <v>473</v>
      </c>
      <c r="C373" s="33"/>
      <c r="D373" s="33"/>
      <c r="E373" s="33"/>
      <c r="F373" s="33"/>
      <c r="G373" s="33"/>
      <c r="H373" s="54" t="s">
        <v>1099</v>
      </c>
      <c r="I373" s="55" t="s">
        <v>1100</v>
      </c>
    </row>
    <row r="374" spans="1:9" ht="39" thickBot="1" x14ac:dyDescent="0.3">
      <c r="A374" s="33" t="s">
        <v>474</v>
      </c>
      <c r="B374" s="33" t="s">
        <v>475</v>
      </c>
      <c r="C374" s="33"/>
      <c r="D374" s="33"/>
      <c r="E374" s="33"/>
      <c r="F374" s="33"/>
      <c r="G374" s="33"/>
      <c r="H374" s="54" t="s">
        <v>1101</v>
      </c>
      <c r="I374" s="55" t="s">
        <v>1100</v>
      </c>
    </row>
    <row r="375" spans="1:9" ht="26.25" thickBot="1" x14ac:dyDescent="0.3">
      <c r="A375" s="33" t="s">
        <v>476</v>
      </c>
      <c r="B375" s="33" t="s">
        <v>477</v>
      </c>
      <c r="C375" s="33"/>
      <c r="D375" s="33"/>
      <c r="E375" s="33"/>
      <c r="F375" s="33"/>
      <c r="G375" s="33"/>
      <c r="H375" s="54" t="s">
        <v>1102</v>
      </c>
      <c r="I375" s="55" t="s">
        <v>1103</v>
      </c>
    </row>
    <row r="376" spans="1:9" ht="26.25" thickBot="1" x14ac:dyDescent="0.3">
      <c r="A376" s="33" t="s">
        <v>478</v>
      </c>
      <c r="B376" s="33" t="s">
        <v>155</v>
      </c>
      <c r="C376" s="33"/>
      <c r="D376" s="33"/>
      <c r="E376" s="33"/>
      <c r="F376" s="33"/>
      <c r="G376" s="33"/>
      <c r="H376" s="54" t="s">
        <v>1104</v>
      </c>
      <c r="I376" s="55" t="s">
        <v>1100</v>
      </c>
    </row>
    <row r="377" spans="1:9" ht="39" thickBot="1" x14ac:dyDescent="0.3">
      <c r="A377" s="33" t="s">
        <v>479</v>
      </c>
      <c r="B377" s="33" t="s">
        <v>480</v>
      </c>
      <c r="C377" s="33"/>
      <c r="D377" s="33"/>
      <c r="E377" s="33"/>
      <c r="F377" s="33"/>
      <c r="G377" s="33"/>
      <c r="H377" s="54" t="s">
        <v>1105</v>
      </c>
      <c r="I377" s="55" t="s">
        <v>1100</v>
      </c>
    </row>
    <row r="378" spans="1:9" ht="39" thickBot="1" x14ac:dyDescent="0.3">
      <c r="A378" s="33" t="s">
        <v>481</v>
      </c>
      <c r="B378" s="33" t="s">
        <v>122</v>
      </c>
      <c r="C378" s="33"/>
      <c r="D378" s="33"/>
      <c r="E378" s="33"/>
      <c r="F378" s="33"/>
      <c r="G378" s="33"/>
      <c r="H378" s="54" t="s">
        <v>1106</v>
      </c>
      <c r="I378" s="55" t="s">
        <v>1107</v>
      </c>
    </row>
    <row r="379" spans="1:9" ht="51.75" thickBot="1" x14ac:dyDescent="0.3">
      <c r="A379" s="33" t="s">
        <v>482</v>
      </c>
      <c r="B379" s="33" t="s">
        <v>124</v>
      </c>
      <c r="C379" s="33"/>
      <c r="D379" s="33"/>
      <c r="E379" s="33"/>
      <c r="F379" s="33"/>
      <c r="G379" s="33"/>
      <c r="H379" s="54" t="s">
        <v>1108</v>
      </c>
      <c r="I379" s="55" t="s">
        <v>1109</v>
      </c>
    </row>
    <row r="380" spans="1:9" ht="26.25" thickBot="1" x14ac:dyDescent="0.3">
      <c r="A380" s="33" t="s">
        <v>483</v>
      </c>
      <c r="B380" s="33" t="s">
        <v>126</v>
      </c>
      <c r="C380" s="33"/>
      <c r="D380" s="33"/>
      <c r="E380" s="33"/>
      <c r="F380" s="33"/>
      <c r="G380" s="33"/>
      <c r="H380" s="54" t="s">
        <v>1110</v>
      </c>
      <c r="I380" s="55" t="s">
        <v>1111</v>
      </c>
    </row>
    <row r="381" spans="1:9" ht="51.75" thickBot="1" x14ac:dyDescent="0.3">
      <c r="A381" s="33" t="s">
        <v>484</v>
      </c>
      <c r="B381" s="33" t="s">
        <v>128</v>
      </c>
      <c r="C381" s="33"/>
      <c r="D381" s="33"/>
      <c r="E381" s="33"/>
      <c r="F381" s="33"/>
      <c r="G381" s="33"/>
      <c r="H381" s="54" t="s">
        <v>1112</v>
      </c>
      <c r="I381" s="55" t="s">
        <v>1109</v>
      </c>
    </row>
    <row r="382" spans="1:9" ht="64.5" thickBot="1" x14ac:dyDescent="0.3">
      <c r="A382" s="33" t="s">
        <v>485</v>
      </c>
      <c r="B382" s="33" t="s">
        <v>486</v>
      </c>
      <c r="C382" s="33"/>
      <c r="D382" s="33"/>
      <c r="E382" s="33"/>
      <c r="F382" s="33"/>
      <c r="G382" s="33"/>
      <c r="H382" s="54" t="s">
        <v>1113</v>
      </c>
      <c r="I382" s="55" t="s">
        <v>1114</v>
      </c>
    </row>
    <row r="383" spans="1:9" ht="26.25" thickBot="1" x14ac:dyDescent="0.3">
      <c r="A383" s="33" t="s">
        <v>487</v>
      </c>
      <c r="B383" s="33" t="s">
        <v>488</v>
      </c>
      <c r="C383" s="33"/>
      <c r="D383" s="33"/>
      <c r="E383" s="33"/>
      <c r="F383" s="33"/>
      <c r="G383" s="33"/>
      <c r="H383" s="54" t="s">
        <v>1115</v>
      </c>
      <c r="I383" s="55" t="s">
        <v>1114</v>
      </c>
    </row>
    <row r="384" spans="1:9" ht="39" thickBot="1" x14ac:dyDescent="0.3">
      <c r="A384" s="33" t="s">
        <v>489</v>
      </c>
      <c r="B384" s="33" t="s">
        <v>490</v>
      </c>
      <c r="C384" s="33"/>
      <c r="D384" s="33"/>
      <c r="E384" s="33"/>
      <c r="F384" s="33"/>
      <c r="G384" s="33"/>
      <c r="H384" s="54" t="s">
        <v>1116</v>
      </c>
      <c r="I384" s="55" t="s">
        <v>1114</v>
      </c>
    </row>
    <row r="385" spans="1:9" ht="26.25" thickBot="1" x14ac:dyDescent="0.3">
      <c r="A385" s="33" t="s">
        <v>491</v>
      </c>
      <c r="B385" s="33" t="s">
        <v>492</v>
      </c>
      <c r="C385" s="33"/>
      <c r="D385" s="33"/>
      <c r="E385" s="33"/>
      <c r="F385" s="33"/>
      <c r="G385" s="33"/>
      <c r="H385" s="54" t="s">
        <v>1117</v>
      </c>
      <c r="I385" s="55" t="s">
        <v>1114</v>
      </c>
    </row>
    <row r="386" spans="1:9" ht="64.5" thickBot="1" x14ac:dyDescent="0.3">
      <c r="A386" s="33" t="s">
        <v>493</v>
      </c>
      <c r="B386" s="33" t="s">
        <v>494</v>
      </c>
      <c r="C386" s="33"/>
      <c r="D386" s="33"/>
      <c r="E386" s="33"/>
      <c r="F386" s="33"/>
      <c r="G386" s="33"/>
      <c r="H386" s="54" t="s">
        <v>1118</v>
      </c>
      <c r="I386" s="55" t="s">
        <v>1119</v>
      </c>
    </row>
    <row r="387" spans="1:9" ht="77.25" thickBot="1" x14ac:dyDescent="0.3">
      <c r="A387" s="33" t="s">
        <v>495</v>
      </c>
      <c r="B387" s="33" t="s">
        <v>496</v>
      </c>
      <c r="C387" s="33"/>
      <c r="D387" s="33"/>
      <c r="E387" s="33"/>
      <c r="F387" s="33"/>
      <c r="G387" s="33"/>
      <c r="H387" s="54" t="s">
        <v>1120</v>
      </c>
      <c r="I387" s="55" t="s">
        <v>1119</v>
      </c>
    </row>
    <row r="388" spans="1:9" ht="51.75" thickBot="1" x14ac:dyDescent="0.3">
      <c r="A388" s="33" t="s">
        <v>497</v>
      </c>
      <c r="B388" s="33" t="s">
        <v>498</v>
      </c>
      <c r="C388" s="33"/>
      <c r="D388" s="33"/>
      <c r="E388" s="33"/>
      <c r="F388" s="33"/>
      <c r="G388" s="33"/>
      <c r="H388" s="54" t="s">
        <v>1121</v>
      </c>
      <c r="I388" s="55" t="s">
        <v>1122</v>
      </c>
    </row>
    <row r="389" spans="1:9" ht="39" thickBot="1" x14ac:dyDescent="0.3">
      <c r="A389" s="33" t="s">
        <v>499</v>
      </c>
      <c r="B389" s="33" t="s">
        <v>500</v>
      </c>
      <c r="C389" s="33"/>
      <c r="D389" s="33"/>
      <c r="E389" s="33"/>
      <c r="F389" s="33"/>
      <c r="G389" s="33"/>
      <c r="H389" s="54" t="s">
        <v>1123</v>
      </c>
      <c r="I389" s="55" t="s">
        <v>1124</v>
      </c>
    </row>
    <row r="390" spans="1:9" ht="141" thickBot="1" x14ac:dyDescent="0.3">
      <c r="A390" s="33" t="s">
        <v>501</v>
      </c>
      <c r="B390" s="33" t="s">
        <v>502</v>
      </c>
      <c r="C390" s="33"/>
      <c r="D390" s="33"/>
      <c r="E390" s="33"/>
      <c r="F390" s="33"/>
      <c r="G390" s="33"/>
      <c r="H390" s="52" t="s">
        <v>1169</v>
      </c>
      <c r="I390" s="55" t="s">
        <v>1125</v>
      </c>
    </row>
    <row r="391" spans="1:9" ht="39" thickBot="1" x14ac:dyDescent="0.3">
      <c r="A391" s="33" t="s">
        <v>503</v>
      </c>
      <c r="B391" s="33" t="s">
        <v>89</v>
      </c>
      <c r="C391" s="33"/>
      <c r="D391" s="33"/>
      <c r="E391" s="33"/>
      <c r="F391" s="33"/>
      <c r="G391" s="33"/>
      <c r="H391" s="54" t="s">
        <v>1126</v>
      </c>
      <c r="I391" s="55" t="s">
        <v>1174</v>
      </c>
    </row>
    <row r="392" spans="1:9" x14ac:dyDescent="0.25">
      <c r="E392" s="16" t="s">
        <v>90</v>
      </c>
      <c r="F392" s="16">
        <f>IF((COUNT(C370:C391)&lt;&gt;COUNT(F370:F391)),"", ROUND(SUM(F370:F391),2))</f>
        <v>193500</v>
      </c>
      <c r="G392" s="14" t="str">
        <f>IF((COUNT(C370:C391)&lt;&gt;COUNT(F370:F391)),"Neužpildytos visų objektų kainos", "")</f>
        <v/>
      </c>
    </row>
    <row r="393" spans="1:9" x14ac:dyDescent="0.25">
      <c r="C393" s="16" t="s">
        <v>91</v>
      </c>
      <c r="D393" s="19">
        <v>5</v>
      </c>
      <c r="E393" s="16" t="s">
        <v>92</v>
      </c>
      <c r="F393" s="16">
        <f>IF(OR(F392="",D393=""),"", ROUND(PRODUCT(D393,F392)/100,2))</f>
        <v>9675</v>
      </c>
      <c r="G393" s="14" t="str">
        <f>IF(D393="", "Nurodykite taikomą PVM dydį", "")</f>
        <v/>
      </c>
    </row>
    <row r="394" spans="1:9" x14ac:dyDescent="0.25">
      <c r="E394" s="16" t="s">
        <v>93</v>
      </c>
      <c r="F394" s="16">
        <f>IF(ISBLANK(F393), "", ROUND(SUM(F392:F393),2))</f>
        <v>203175</v>
      </c>
    </row>
    <row r="398" spans="1:9" x14ac:dyDescent="0.25">
      <c r="A398" s="12" t="s">
        <v>504</v>
      </c>
      <c r="B398" s="12" t="s">
        <v>505</v>
      </c>
    </row>
    <row r="400" spans="1:9" x14ac:dyDescent="0.25">
      <c r="A400" s="12" t="s">
        <v>28</v>
      </c>
    </row>
    <row r="401" spans="1:9" ht="150" x14ac:dyDescent="0.25">
      <c r="A401" s="27" t="s">
        <v>29</v>
      </c>
      <c r="B401" s="27" t="s">
        <v>30</v>
      </c>
      <c r="C401" s="27" t="s">
        <v>31</v>
      </c>
      <c r="D401" s="27" t="s">
        <v>32</v>
      </c>
      <c r="E401" s="27" t="s">
        <v>33</v>
      </c>
      <c r="F401" s="27" t="s">
        <v>34</v>
      </c>
      <c r="G401" s="27" t="s">
        <v>35</v>
      </c>
      <c r="H401" s="27" t="s">
        <v>36</v>
      </c>
      <c r="I401" s="27" t="s">
        <v>37</v>
      </c>
    </row>
    <row r="402" spans="1:9" ht="45" x14ac:dyDescent="0.25">
      <c r="A402" s="26" t="s">
        <v>506</v>
      </c>
      <c r="B402" s="26" t="s">
        <v>507</v>
      </c>
      <c r="C402" s="33"/>
      <c r="D402" s="33"/>
      <c r="E402" s="33"/>
      <c r="F402" s="33"/>
      <c r="G402" s="33"/>
      <c r="H402" s="33"/>
      <c r="I402" s="33"/>
    </row>
    <row r="403" spans="1:9" ht="45" x14ac:dyDescent="0.25">
      <c r="A403" s="33" t="s">
        <v>508</v>
      </c>
      <c r="B403" s="33" t="s">
        <v>507</v>
      </c>
      <c r="C403" s="36">
        <v>15</v>
      </c>
      <c r="D403" s="36" t="s">
        <v>365</v>
      </c>
      <c r="E403" s="34"/>
      <c r="F403" s="33" t="str">
        <f>IF(ISBLANK(E403),"", PRODUCT(C403,E403))</f>
        <v/>
      </c>
      <c r="G403" s="35"/>
      <c r="H403" s="33"/>
      <c r="I403" s="33"/>
    </row>
    <row r="404" spans="1:9" x14ac:dyDescent="0.25">
      <c r="A404" s="33" t="s">
        <v>509</v>
      </c>
      <c r="B404" s="33" t="s">
        <v>510</v>
      </c>
      <c r="C404" s="33"/>
      <c r="D404" s="33"/>
      <c r="E404" s="33"/>
      <c r="F404" s="33"/>
      <c r="G404" s="33"/>
      <c r="H404" s="35"/>
      <c r="I404" s="35"/>
    </row>
    <row r="405" spans="1:9" x14ac:dyDescent="0.25">
      <c r="A405" s="33" t="s">
        <v>511</v>
      </c>
      <c r="B405" s="33" t="s">
        <v>512</v>
      </c>
      <c r="C405" s="33"/>
      <c r="D405" s="33"/>
      <c r="E405" s="33"/>
      <c r="F405" s="33"/>
      <c r="G405" s="33"/>
      <c r="H405" s="35"/>
      <c r="I405" s="35"/>
    </row>
    <row r="406" spans="1:9" x14ac:dyDescent="0.25">
      <c r="A406" s="33" t="s">
        <v>513</v>
      </c>
      <c r="B406" s="33" t="s">
        <v>514</v>
      </c>
      <c r="C406" s="33"/>
      <c r="D406" s="33"/>
      <c r="E406" s="33"/>
      <c r="F406" s="33"/>
      <c r="G406" s="33"/>
      <c r="H406" s="35"/>
      <c r="I406" s="35"/>
    </row>
    <row r="407" spans="1:9" x14ac:dyDescent="0.25">
      <c r="A407" s="33" t="s">
        <v>515</v>
      </c>
      <c r="B407" s="33" t="s">
        <v>516</v>
      </c>
      <c r="C407" s="33"/>
      <c r="D407" s="33"/>
      <c r="E407" s="33"/>
      <c r="F407" s="33"/>
      <c r="G407" s="33"/>
      <c r="H407" s="35"/>
      <c r="I407" s="35"/>
    </row>
    <row r="408" spans="1:9" x14ac:dyDescent="0.25">
      <c r="A408" s="33" t="s">
        <v>517</v>
      </c>
      <c r="B408" s="33" t="s">
        <v>518</v>
      </c>
      <c r="C408" s="33"/>
      <c r="D408" s="33"/>
      <c r="E408" s="33"/>
      <c r="F408" s="33"/>
      <c r="G408" s="33"/>
      <c r="H408" s="35"/>
      <c r="I408" s="35"/>
    </row>
    <row r="409" spans="1:9" x14ac:dyDescent="0.25">
      <c r="A409" s="33" t="s">
        <v>519</v>
      </c>
      <c r="B409" s="33" t="s">
        <v>520</v>
      </c>
      <c r="C409" s="33"/>
      <c r="D409" s="33"/>
      <c r="E409" s="33"/>
      <c r="F409" s="33"/>
      <c r="G409" s="33"/>
      <c r="H409" s="35"/>
      <c r="I409" s="35"/>
    </row>
    <row r="410" spans="1:9" ht="45" x14ac:dyDescent="0.25">
      <c r="A410" s="33" t="s">
        <v>521</v>
      </c>
      <c r="B410" s="33" t="s">
        <v>522</v>
      </c>
      <c r="C410" s="33"/>
      <c r="D410" s="33"/>
      <c r="E410" s="33"/>
      <c r="F410" s="33"/>
      <c r="G410" s="33"/>
      <c r="H410" s="35"/>
      <c r="I410" s="35"/>
    </row>
    <row r="411" spans="1:9" ht="30" x14ac:dyDescent="0.25">
      <c r="A411" s="33" t="s">
        <v>523</v>
      </c>
      <c r="B411" s="33" t="s">
        <v>89</v>
      </c>
      <c r="C411" s="33"/>
      <c r="D411" s="33"/>
      <c r="E411" s="33"/>
      <c r="F411" s="33"/>
      <c r="G411" s="33"/>
      <c r="H411" s="35"/>
      <c r="I411" s="35"/>
    </row>
    <row r="412" spans="1:9" x14ac:dyDescent="0.25">
      <c r="E412" s="16" t="s">
        <v>90</v>
      </c>
      <c r="F412" s="16" t="str">
        <f>IF((COUNT(C403:C411)&lt;&gt;COUNT(F403:F411)),"", ROUND(SUM(F403:F411),2))</f>
        <v/>
      </c>
      <c r="G412" s="14" t="str">
        <f>IF((COUNT(C403:C411)&lt;&gt;COUNT(F403:F411)),"Neužpildytos visų objektų kainos", "")</f>
        <v>Neužpildytos visų objektų kainos</v>
      </c>
    </row>
    <row r="413" spans="1:9" x14ac:dyDescent="0.25">
      <c r="C413" s="16" t="s">
        <v>91</v>
      </c>
      <c r="D413" s="19"/>
      <c r="E413" s="16" t="s">
        <v>92</v>
      </c>
      <c r="F413" s="16" t="str">
        <f>IF(OR(F412="",D413=""),"", ROUND(PRODUCT(D413,F412)/100,2))</f>
        <v/>
      </c>
      <c r="G413" s="14" t="str">
        <f>IF(D413="", "Nurodykite taikomą PVM dydį", "")</f>
        <v>Nurodykite taikomą PVM dydį</v>
      </c>
    </row>
    <row r="414" spans="1:9" x14ac:dyDescent="0.25">
      <c r="E414" s="16" t="s">
        <v>93</v>
      </c>
      <c r="F414" s="16">
        <f>IF(ISBLANK(F413), "", ROUND(SUM(F412:F413),2))</f>
        <v>0</v>
      </c>
    </row>
    <row r="418" spans="1:9" x14ac:dyDescent="0.25">
      <c r="A418" s="12" t="s">
        <v>524</v>
      </c>
      <c r="B418" s="12" t="s">
        <v>525</v>
      </c>
    </row>
    <row r="420" spans="1:9" x14ac:dyDescent="0.25">
      <c r="A420" s="12" t="s">
        <v>28</v>
      </c>
    </row>
    <row r="421" spans="1:9" ht="150" x14ac:dyDescent="0.25">
      <c r="A421" s="27" t="s">
        <v>29</v>
      </c>
      <c r="B421" s="27" t="s">
        <v>30</v>
      </c>
      <c r="C421" s="27" t="s">
        <v>31</v>
      </c>
      <c r="D421" s="27" t="s">
        <v>32</v>
      </c>
      <c r="E421" s="27" t="s">
        <v>33</v>
      </c>
      <c r="F421" s="27" t="s">
        <v>34</v>
      </c>
      <c r="G421" s="27" t="s">
        <v>35</v>
      </c>
      <c r="H421" s="27" t="s">
        <v>36</v>
      </c>
      <c r="I421" s="27" t="s">
        <v>37</v>
      </c>
    </row>
    <row r="422" spans="1:9" ht="60" x14ac:dyDescent="0.25">
      <c r="A422" s="26" t="s">
        <v>526</v>
      </c>
      <c r="B422" s="26" t="s">
        <v>527</v>
      </c>
      <c r="C422" s="33"/>
      <c r="D422" s="33"/>
      <c r="E422" s="33"/>
      <c r="F422" s="33"/>
      <c r="G422" s="33"/>
      <c r="H422" s="33"/>
      <c r="I422" s="33"/>
    </row>
    <row r="423" spans="1:9" ht="60.75" thickBot="1" x14ac:dyDescent="0.3">
      <c r="A423" s="33" t="s">
        <v>528</v>
      </c>
      <c r="B423" s="33" t="s">
        <v>527</v>
      </c>
      <c r="C423" s="36">
        <v>90</v>
      </c>
      <c r="D423" s="36" t="s">
        <v>365</v>
      </c>
      <c r="E423" s="34">
        <v>2320</v>
      </c>
      <c r="F423" s="33">
        <f>IF(ISBLANK(E423),"", PRODUCT(C423,E423))</f>
        <v>208800</v>
      </c>
      <c r="G423" s="51" t="s">
        <v>1129</v>
      </c>
      <c r="H423" s="33"/>
      <c r="I423" s="33"/>
    </row>
    <row r="424" spans="1:9" ht="30.75" thickBot="1" x14ac:dyDescent="0.3">
      <c r="A424" s="33" t="s">
        <v>529</v>
      </c>
      <c r="B424" s="33" t="s">
        <v>469</v>
      </c>
      <c r="C424" s="33"/>
      <c r="D424" s="33"/>
      <c r="E424" s="33"/>
      <c r="F424" s="33"/>
      <c r="G424" s="33"/>
      <c r="H424" s="56" t="s">
        <v>1130</v>
      </c>
      <c r="I424" s="57" t="s">
        <v>1131</v>
      </c>
    </row>
    <row r="425" spans="1:9" ht="30.75" thickBot="1" x14ac:dyDescent="0.3">
      <c r="A425" s="33" t="s">
        <v>530</v>
      </c>
      <c r="B425" s="33" t="s">
        <v>471</v>
      </c>
      <c r="C425" s="33"/>
      <c r="D425" s="33"/>
      <c r="E425" s="33"/>
      <c r="F425" s="33"/>
      <c r="G425" s="33"/>
      <c r="H425" s="58" t="s">
        <v>1132</v>
      </c>
      <c r="I425" s="59" t="s">
        <v>1131</v>
      </c>
    </row>
    <row r="426" spans="1:9" ht="45.75" thickBot="1" x14ac:dyDescent="0.3">
      <c r="A426" s="33" t="s">
        <v>531</v>
      </c>
      <c r="B426" s="33" t="s">
        <v>532</v>
      </c>
      <c r="C426" s="33"/>
      <c r="D426" s="33"/>
      <c r="E426" s="33"/>
      <c r="F426" s="33"/>
      <c r="G426" s="33"/>
      <c r="H426" s="58" t="s">
        <v>1133</v>
      </c>
      <c r="I426" s="59" t="s">
        <v>1134</v>
      </c>
    </row>
    <row r="427" spans="1:9" ht="60.75" thickBot="1" x14ac:dyDescent="0.3">
      <c r="A427" s="33" t="s">
        <v>533</v>
      </c>
      <c r="B427" s="33" t="s">
        <v>518</v>
      </c>
      <c r="C427" s="33"/>
      <c r="D427" s="33"/>
      <c r="E427" s="33"/>
      <c r="F427" s="33"/>
      <c r="G427" s="33"/>
      <c r="H427" s="58" t="s">
        <v>1135</v>
      </c>
      <c r="I427" s="59" t="s">
        <v>1136</v>
      </c>
    </row>
    <row r="428" spans="1:9" ht="30.75" thickBot="1" x14ac:dyDescent="0.3">
      <c r="A428" s="33" t="s">
        <v>534</v>
      </c>
      <c r="B428" s="33" t="s">
        <v>535</v>
      </c>
      <c r="C428" s="33"/>
      <c r="D428" s="33"/>
      <c r="E428" s="33"/>
      <c r="F428" s="33"/>
      <c r="G428" s="33"/>
      <c r="H428" s="58" t="s">
        <v>1137</v>
      </c>
      <c r="I428" s="59" t="s">
        <v>1138</v>
      </c>
    </row>
    <row r="429" spans="1:9" ht="30.75" thickBot="1" x14ac:dyDescent="0.3">
      <c r="A429" s="33" t="s">
        <v>536</v>
      </c>
      <c r="B429" s="33" t="s">
        <v>110</v>
      </c>
      <c r="C429" s="33"/>
      <c r="D429" s="33"/>
      <c r="E429" s="33"/>
      <c r="F429" s="33"/>
      <c r="G429" s="33"/>
      <c r="H429" s="58" t="s">
        <v>1139</v>
      </c>
      <c r="I429" s="59" t="s">
        <v>1140</v>
      </c>
    </row>
    <row r="430" spans="1:9" ht="45.75" thickBot="1" x14ac:dyDescent="0.3">
      <c r="A430" s="33" t="s">
        <v>537</v>
      </c>
      <c r="B430" s="33" t="s">
        <v>480</v>
      </c>
      <c r="C430" s="33"/>
      <c r="D430" s="33"/>
      <c r="E430" s="33"/>
      <c r="F430" s="33"/>
      <c r="G430" s="33"/>
      <c r="H430" s="58" t="s">
        <v>1141</v>
      </c>
      <c r="I430" s="59" t="s">
        <v>1140</v>
      </c>
    </row>
    <row r="431" spans="1:9" ht="75.75" thickBot="1" x14ac:dyDescent="0.3">
      <c r="A431" s="33" t="s">
        <v>538</v>
      </c>
      <c r="B431" s="33" t="s">
        <v>122</v>
      </c>
      <c r="C431" s="33"/>
      <c r="D431" s="33"/>
      <c r="E431" s="33"/>
      <c r="F431" s="33"/>
      <c r="G431" s="33"/>
      <c r="H431" s="58" t="s">
        <v>1142</v>
      </c>
      <c r="I431" s="59" t="s">
        <v>1143</v>
      </c>
    </row>
    <row r="432" spans="1:9" ht="30.75" thickBot="1" x14ac:dyDescent="0.3">
      <c r="A432" s="33" t="s">
        <v>539</v>
      </c>
      <c r="B432" s="33" t="s">
        <v>540</v>
      </c>
      <c r="C432" s="33"/>
      <c r="D432" s="33"/>
      <c r="E432" s="33"/>
      <c r="F432" s="33"/>
      <c r="G432" s="33"/>
      <c r="H432" s="58" t="s">
        <v>540</v>
      </c>
      <c r="I432" s="59" t="s">
        <v>1144</v>
      </c>
    </row>
    <row r="433" spans="1:9" ht="75.75" thickBot="1" x14ac:dyDescent="0.3">
      <c r="A433" s="33" t="s">
        <v>541</v>
      </c>
      <c r="B433" s="33" t="s">
        <v>542</v>
      </c>
      <c r="C433" s="33"/>
      <c r="D433" s="33"/>
      <c r="E433" s="33"/>
      <c r="F433" s="33"/>
      <c r="G433" s="33"/>
      <c r="H433" s="58" t="s">
        <v>1145</v>
      </c>
      <c r="I433" s="59" t="s">
        <v>1146</v>
      </c>
    </row>
    <row r="434" spans="1:9" ht="45.75" thickBot="1" x14ac:dyDescent="0.3">
      <c r="A434" s="33" t="s">
        <v>543</v>
      </c>
      <c r="B434" s="33" t="s">
        <v>126</v>
      </c>
      <c r="C434" s="33"/>
      <c r="D434" s="33"/>
      <c r="E434" s="33"/>
      <c r="F434" s="33"/>
      <c r="G434" s="33"/>
      <c r="H434" s="56" t="s">
        <v>1147</v>
      </c>
      <c r="I434" s="57" t="s">
        <v>1148</v>
      </c>
    </row>
    <row r="435" spans="1:9" ht="75.75" thickBot="1" x14ac:dyDescent="0.3">
      <c r="A435" s="33" t="s">
        <v>544</v>
      </c>
      <c r="B435" s="33" t="s">
        <v>128</v>
      </c>
      <c r="C435" s="33"/>
      <c r="D435" s="33"/>
      <c r="E435" s="33"/>
      <c r="F435" s="33"/>
      <c r="G435" s="33"/>
      <c r="H435" s="58" t="s">
        <v>1149</v>
      </c>
      <c r="I435" s="59" t="s">
        <v>1144</v>
      </c>
    </row>
    <row r="436" spans="1:9" ht="105.75" thickBot="1" x14ac:dyDescent="0.3">
      <c r="A436" s="33" t="s">
        <v>545</v>
      </c>
      <c r="B436" s="33" t="s">
        <v>486</v>
      </c>
      <c r="C436" s="33"/>
      <c r="D436" s="33"/>
      <c r="E436" s="33"/>
      <c r="F436" s="33"/>
      <c r="G436" s="33"/>
      <c r="H436" s="58" t="s">
        <v>1150</v>
      </c>
      <c r="I436" s="59" t="s">
        <v>1151</v>
      </c>
    </row>
    <row r="437" spans="1:9" ht="45.75" thickBot="1" x14ac:dyDescent="0.3">
      <c r="A437" s="33" t="s">
        <v>546</v>
      </c>
      <c r="B437" s="33" t="s">
        <v>488</v>
      </c>
      <c r="C437" s="33"/>
      <c r="D437" s="33"/>
      <c r="E437" s="33"/>
      <c r="F437" s="33"/>
      <c r="G437" s="33"/>
      <c r="H437" s="58" t="s">
        <v>1152</v>
      </c>
      <c r="I437" s="59" t="s">
        <v>1153</v>
      </c>
    </row>
    <row r="438" spans="1:9" ht="45.75" thickBot="1" x14ac:dyDescent="0.3">
      <c r="A438" s="33" t="s">
        <v>547</v>
      </c>
      <c r="B438" s="33" t="s">
        <v>490</v>
      </c>
      <c r="C438" s="33"/>
      <c r="D438" s="33"/>
      <c r="E438" s="33"/>
      <c r="F438" s="33"/>
      <c r="G438" s="33"/>
      <c r="H438" s="58" t="s">
        <v>1154</v>
      </c>
      <c r="I438" s="59" t="s">
        <v>1155</v>
      </c>
    </row>
    <row r="439" spans="1:9" ht="30.75" thickBot="1" x14ac:dyDescent="0.3">
      <c r="A439" s="33" t="s">
        <v>548</v>
      </c>
      <c r="B439" s="33" t="s">
        <v>492</v>
      </c>
      <c r="C439" s="33"/>
      <c r="D439" s="33"/>
      <c r="E439" s="33"/>
      <c r="F439" s="33"/>
      <c r="G439" s="33"/>
      <c r="H439" s="58" t="s">
        <v>1156</v>
      </c>
      <c r="I439" s="59" t="s">
        <v>1157</v>
      </c>
    </row>
    <row r="440" spans="1:9" ht="90.75" thickBot="1" x14ac:dyDescent="0.3">
      <c r="A440" s="33" t="s">
        <v>549</v>
      </c>
      <c r="B440" s="33" t="s">
        <v>494</v>
      </c>
      <c r="C440" s="33"/>
      <c r="D440" s="33"/>
      <c r="E440" s="33"/>
      <c r="F440" s="33"/>
      <c r="G440" s="33"/>
      <c r="H440" s="58" t="s">
        <v>1158</v>
      </c>
      <c r="I440" s="59" t="s">
        <v>1159</v>
      </c>
    </row>
    <row r="441" spans="1:9" ht="90.75" thickBot="1" x14ac:dyDescent="0.3">
      <c r="A441" s="33" t="s">
        <v>550</v>
      </c>
      <c r="B441" s="33" t="s">
        <v>496</v>
      </c>
      <c r="C441" s="33"/>
      <c r="D441" s="33"/>
      <c r="E441" s="33"/>
      <c r="F441" s="33"/>
      <c r="G441" s="33"/>
      <c r="H441" s="58" t="s">
        <v>1160</v>
      </c>
      <c r="I441" s="59" t="s">
        <v>1143</v>
      </c>
    </row>
    <row r="442" spans="1:9" ht="60.75" thickBot="1" x14ac:dyDescent="0.3">
      <c r="A442" s="33" t="s">
        <v>551</v>
      </c>
      <c r="B442" s="33" t="s">
        <v>498</v>
      </c>
      <c r="C442" s="33"/>
      <c r="D442" s="33"/>
      <c r="E442" s="33"/>
      <c r="F442" s="33"/>
      <c r="G442" s="33"/>
      <c r="H442" s="58" t="s">
        <v>1161</v>
      </c>
      <c r="I442" s="59" t="s">
        <v>1162</v>
      </c>
    </row>
    <row r="443" spans="1:9" ht="60.75" thickBot="1" x14ac:dyDescent="0.3">
      <c r="A443" s="33" t="s">
        <v>552</v>
      </c>
      <c r="B443" s="33" t="s">
        <v>553</v>
      </c>
      <c r="C443" s="33"/>
      <c r="D443" s="33"/>
      <c r="E443" s="33"/>
      <c r="F443" s="33"/>
      <c r="G443" s="33"/>
      <c r="H443" s="58" t="s">
        <v>1163</v>
      </c>
      <c r="I443" s="59" t="s">
        <v>1164</v>
      </c>
    </row>
    <row r="444" spans="1:9" ht="75.75" thickBot="1" x14ac:dyDescent="0.3">
      <c r="A444" s="33" t="s">
        <v>554</v>
      </c>
      <c r="B444" s="33" t="s">
        <v>555</v>
      </c>
      <c r="C444" s="33"/>
      <c r="D444" s="33"/>
      <c r="E444" s="33"/>
      <c r="F444" s="33"/>
      <c r="G444" s="33"/>
      <c r="H444" s="56" t="s">
        <v>1165</v>
      </c>
      <c r="I444" s="57" t="s">
        <v>1166</v>
      </c>
    </row>
    <row r="445" spans="1:9" ht="390.75" thickBot="1" x14ac:dyDescent="0.3">
      <c r="A445" s="33" t="s">
        <v>556</v>
      </c>
      <c r="B445" s="33" t="s">
        <v>557</v>
      </c>
      <c r="C445" s="33"/>
      <c r="D445" s="33"/>
      <c r="E445" s="33"/>
      <c r="F445" s="33"/>
      <c r="G445" s="33"/>
      <c r="H445" s="56" t="s">
        <v>1167</v>
      </c>
      <c r="I445" s="60" t="s">
        <v>1168</v>
      </c>
    </row>
    <row r="446" spans="1:9" ht="60.75" thickBot="1" x14ac:dyDescent="0.3">
      <c r="A446" s="33" t="s">
        <v>558</v>
      </c>
      <c r="B446" s="33" t="s">
        <v>89</v>
      </c>
      <c r="C446" s="33"/>
      <c r="D446" s="33"/>
      <c r="E446" s="33"/>
      <c r="F446" s="33"/>
      <c r="G446" s="33"/>
      <c r="H446" s="56" t="s">
        <v>1126</v>
      </c>
      <c r="I446" s="57" t="s">
        <v>1174</v>
      </c>
    </row>
    <row r="447" spans="1:9" x14ac:dyDescent="0.25">
      <c r="E447" s="16" t="s">
        <v>90</v>
      </c>
      <c r="F447" s="16">
        <f>IF((COUNT(C423:C446)&lt;&gt;COUNT(F423:F446)),"", ROUND(SUM(F423:F446),2))</f>
        <v>208800</v>
      </c>
      <c r="G447" s="14" t="str">
        <f>IF((COUNT(C423:C446)&lt;&gt;COUNT(F423:F446)),"Neužpildytos visų objektų kainos", "")</f>
        <v/>
      </c>
    </row>
    <row r="448" spans="1:9" x14ac:dyDescent="0.25">
      <c r="C448" s="16" t="s">
        <v>91</v>
      </c>
      <c r="D448" s="19">
        <v>5</v>
      </c>
      <c r="E448" s="16" t="s">
        <v>92</v>
      </c>
      <c r="F448" s="16">
        <f>IF(OR(F447="",D448=""),"", ROUND(PRODUCT(D448,F447)/100,2))</f>
        <v>10440</v>
      </c>
      <c r="G448" s="14" t="str">
        <f>IF(D448="", "Nurodykite taikomą PVM dydį", "")</f>
        <v/>
      </c>
    </row>
    <row r="449" spans="1:9" x14ac:dyDescent="0.25">
      <c r="E449" s="16" t="s">
        <v>93</v>
      </c>
      <c r="F449" s="16">
        <f>IF(ISBLANK(F448), "", ROUND(SUM(F447:F448),2))</f>
        <v>219240</v>
      </c>
    </row>
    <row r="453" spans="1:9" x14ac:dyDescent="0.25">
      <c r="A453" s="12" t="s">
        <v>559</v>
      </c>
      <c r="B453" s="12" t="s">
        <v>560</v>
      </c>
    </row>
    <row r="455" spans="1:9" x14ac:dyDescent="0.25">
      <c r="A455" s="12" t="s">
        <v>28</v>
      </c>
    </row>
    <row r="456" spans="1:9" ht="150" x14ac:dyDescent="0.25">
      <c r="A456" s="27" t="s">
        <v>29</v>
      </c>
      <c r="B456" s="27" t="s">
        <v>30</v>
      </c>
      <c r="C456" s="27" t="s">
        <v>31</v>
      </c>
      <c r="D456" s="27" t="s">
        <v>32</v>
      </c>
      <c r="E456" s="27" t="s">
        <v>33</v>
      </c>
      <c r="F456" s="27" t="s">
        <v>34</v>
      </c>
      <c r="G456" s="27" t="s">
        <v>35</v>
      </c>
      <c r="H456" s="27" t="s">
        <v>36</v>
      </c>
      <c r="I456" s="27" t="s">
        <v>37</v>
      </c>
    </row>
    <row r="457" spans="1:9" ht="45" x14ac:dyDescent="0.25">
      <c r="A457" s="26" t="s">
        <v>561</v>
      </c>
      <c r="B457" s="26" t="s">
        <v>562</v>
      </c>
      <c r="C457" s="33"/>
      <c r="D457" s="33"/>
      <c r="E457" s="33"/>
      <c r="F457" s="33"/>
      <c r="G457" s="33"/>
      <c r="H457" s="33"/>
      <c r="I457" s="33"/>
    </row>
    <row r="458" spans="1:9" ht="45" x14ac:dyDescent="0.25">
      <c r="A458" s="33" t="s">
        <v>563</v>
      </c>
      <c r="B458" s="33" t="s">
        <v>562</v>
      </c>
      <c r="C458" s="36">
        <v>15</v>
      </c>
      <c r="D458" s="36" t="s">
        <v>365</v>
      </c>
      <c r="E458" s="34"/>
      <c r="F458" s="33" t="str">
        <f>IF(ISBLANK(E458),"", PRODUCT(C458,E458))</f>
        <v/>
      </c>
      <c r="G458" s="35"/>
      <c r="H458" s="33"/>
      <c r="I458" s="33"/>
    </row>
    <row r="459" spans="1:9" x14ac:dyDescent="0.25">
      <c r="A459" s="33" t="s">
        <v>564</v>
      </c>
      <c r="B459" s="33" t="s">
        <v>510</v>
      </c>
      <c r="C459" s="33"/>
      <c r="D459" s="33"/>
      <c r="E459" s="33"/>
      <c r="F459" s="33"/>
      <c r="G459" s="33"/>
      <c r="H459" s="35"/>
      <c r="I459" s="35"/>
    </row>
    <row r="460" spans="1:9" x14ac:dyDescent="0.25">
      <c r="A460" s="33" t="s">
        <v>565</v>
      </c>
      <c r="B460" s="33" t="s">
        <v>512</v>
      </c>
      <c r="C460" s="33"/>
      <c r="D460" s="33"/>
      <c r="E460" s="33"/>
      <c r="F460" s="33"/>
      <c r="G460" s="33"/>
      <c r="H460" s="35"/>
      <c r="I460" s="35"/>
    </row>
    <row r="461" spans="1:9" x14ac:dyDescent="0.25">
      <c r="A461" s="33" t="s">
        <v>566</v>
      </c>
      <c r="B461" s="33" t="s">
        <v>514</v>
      </c>
      <c r="C461" s="33"/>
      <c r="D461" s="33"/>
      <c r="E461" s="33"/>
      <c r="F461" s="33"/>
      <c r="G461" s="33"/>
      <c r="H461" s="35"/>
      <c r="I461" s="35"/>
    </row>
    <row r="462" spans="1:9" x14ac:dyDescent="0.25">
      <c r="A462" s="33" t="s">
        <v>567</v>
      </c>
      <c r="B462" s="33" t="s">
        <v>516</v>
      </c>
      <c r="C462" s="33"/>
      <c r="D462" s="33"/>
      <c r="E462" s="33"/>
      <c r="F462" s="33"/>
      <c r="G462" s="33"/>
      <c r="H462" s="35"/>
      <c r="I462" s="35"/>
    </row>
    <row r="463" spans="1:9" x14ac:dyDescent="0.25">
      <c r="A463" s="33" t="s">
        <v>568</v>
      </c>
      <c r="B463" s="33" t="s">
        <v>518</v>
      </c>
      <c r="C463" s="33"/>
      <c r="D463" s="33"/>
      <c r="E463" s="33"/>
      <c r="F463" s="33"/>
      <c r="G463" s="33"/>
      <c r="H463" s="35"/>
      <c r="I463" s="35"/>
    </row>
    <row r="464" spans="1:9" x14ac:dyDescent="0.25">
      <c r="A464" s="33" t="s">
        <v>569</v>
      </c>
      <c r="B464" s="33" t="s">
        <v>570</v>
      </c>
      <c r="C464" s="33"/>
      <c r="D464" s="33"/>
      <c r="E464" s="33"/>
      <c r="F464" s="33"/>
      <c r="G464" s="33"/>
      <c r="H464" s="35"/>
      <c r="I464" s="35"/>
    </row>
    <row r="465" spans="1:9" ht="90" x14ac:dyDescent="0.25">
      <c r="A465" s="33" t="s">
        <v>571</v>
      </c>
      <c r="B465" s="33" t="s">
        <v>572</v>
      </c>
      <c r="C465" s="33"/>
      <c r="D465" s="33"/>
      <c r="E465" s="33"/>
      <c r="F465" s="33"/>
      <c r="G465" s="33"/>
      <c r="H465" s="35"/>
      <c r="I465" s="35"/>
    </row>
    <row r="466" spans="1:9" ht="30" x14ac:dyDescent="0.25">
      <c r="A466" s="33" t="s">
        <v>573</v>
      </c>
      <c r="B466" s="33" t="s">
        <v>89</v>
      </c>
      <c r="C466" s="33"/>
      <c r="D466" s="33"/>
      <c r="E466" s="33"/>
      <c r="F466" s="33"/>
      <c r="G466" s="33"/>
      <c r="H466" s="35"/>
      <c r="I466" s="35"/>
    </row>
    <row r="467" spans="1:9" x14ac:dyDescent="0.25">
      <c r="E467" s="16" t="s">
        <v>90</v>
      </c>
      <c r="F467" s="16" t="str">
        <f>IF((COUNT(C458:C466)&lt;&gt;COUNT(F458:F466)),"", ROUND(SUM(F458:F466),2))</f>
        <v/>
      </c>
      <c r="G467" s="14" t="str">
        <f>IF((COUNT(C458:C466)&lt;&gt;COUNT(F458:F466)),"Neužpildytos visų objektų kainos", "")</f>
        <v>Neužpildytos visų objektų kainos</v>
      </c>
    </row>
    <row r="468" spans="1:9" x14ac:dyDescent="0.25">
      <c r="C468" s="16" t="s">
        <v>91</v>
      </c>
      <c r="D468" s="19"/>
      <c r="E468" s="16" t="s">
        <v>92</v>
      </c>
      <c r="F468" s="16" t="str">
        <f>IF(OR(F467="",D468=""),"", ROUND(PRODUCT(D468,F467)/100,2))</f>
        <v/>
      </c>
      <c r="G468" s="14" t="str">
        <f>IF(D468="", "Nurodykite taikomą PVM dydį", "")</f>
        <v>Nurodykite taikomą PVM dydį</v>
      </c>
    </row>
    <row r="469" spans="1:9" x14ac:dyDescent="0.25">
      <c r="E469" s="16" t="s">
        <v>93</v>
      </c>
      <c r="F469" s="16">
        <f>IF(ISBLANK(F468), "", ROUND(SUM(F467:F468),2))</f>
        <v>0</v>
      </c>
    </row>
    <row r="473" spans="1:9" x14ac:dyDescent="0.25">
      <c r="A473" s="12" t="s">
        <v>574</v>
      </c>
      <c r="B473" s="12" t="s">
        <v>575</v>
      </c>
    </row>
    <row r="475" spans="1:9" x14ac:dyDescent="0.25">
      <c r="A475" s="12" t="s">
        <v>28</v>
      </c>
    </row>
    <row r="476" spans="1:9" ht="150" x14ac:dyDescent="0.25">
      <c r="A476" s="27" t="s">
        <v>29</v>
      </c>
      <c r="B476" s="27" t="s">
        <v>30</v>
      </c>
      <c r="C476" s="27" t="s">
        <v>31</v>
      </c>
      <c r="D476" s="27" t="s">
        <v>32</v>
      </c>
      <c r="E476" s="27" t="s">
        <v>33</v>
      </c>
      <c r="F476" s="27" t="s">
        <v>34</v>
      </c>
      <c r="G476" s="27" t="s">
        <v>35</v>
      </c>
      <c r="H476" s="27" t="s">
        <v>36</v>
      </c>
      <c r="I476" s="27" t="s">
        <v>37</v>
      </c>
    </row>
    <row r="477" spans="1:9" ht="60" x14ac:dyDescent="0.25">
      <c r="A477" s="26" t="s">
        <v>576</v>
      </c>
      <c r="B477" s="26" t="s">
        <v>577</v>
      </c>
      <c r="C477" s="33"/>
      <c r="D477" s="33"/>
      <c r="E477" s="33"/>
      <c r="F477" s="33"/>
      <c r="G477" s="33"/>
      <c r="H477" s="33"/>
      <c r="I477" s="33"/>
    </row>
    <row r="478" spans="1:9" ht="60" x14ac:dyDescent="0.25">
      <c r="A478" s="33" t="s">
        <v>578</v>
      </c>
      <c r="B478" s="33" t="s">
        <v>577</v>
      </c>
      <c r="C478" s="36">
        <v>30</v>
      </c>
      <c r="D478" s="36" t="s">
        <v>365</v>
      </c>
      <c r="E478" s="34"/>
      <c r="F478" s="33" t="str">
        <f>IF(ISBLANK(E478),"", PRODUCT(C478,E478))</f>
        <v/>
      </c>
      <c r="G478" s="35"/>
      <c r="H478" s="33"/>
      <c r="I478" s="33"/>
    </row>
    <row r="479" spans="1:9" x14ac:dyDescent="0.25">
      <c r="A479" s="33" t="s">
        <v>579</v>
      </c>
      <c r="B479" s="33" t="s">
        <v>580</v>
      </c>
      <c r="C479" s="33"/>
      <c r="D479" s="33"/>
      <c r="E479" s="33"/>
      <c r="F479" s="33"/>
      <c r="G479" s="33"/>
      <c r="H479" s="35"/>
      <c r="I479" s="35"/>
    </row>
    <row r="480" spans="1:9" x14ac:dyDescent="0.25">
      <c r="A480" s="33" t="s">
        <v>581</v>
      </c>
      <c r="B480" s="33" t="s">
        <v>582</v>
      </c>
      <c r="C480" s="33"/>
      <c r="D480" s="33"/>
      <c r="E480" s="33"/>
      <c r="F480" s="33"/>
      <c r="G480" s="33"/>
      <c r="H480" s="35"/>
      <c r="I480" s="35"/>
    </row>
    <row r="481" spans="1:9" ht="45" x14ac:dyDescent="0.25">
      <c r="A481" s="33" t="s">
        <v>583</v>
      </c>
      <c r="B481" s="33" t="s">
        <v>584</v>
      </c>
      <c r="C481" s="33"/>
      <c r="D481" s="33"/>
      <c r="E481" s="33"/>
      <c r="F481" s="33"/>
      <c r="G481" s="33"/>
      <c r="H481" s="35"/>
      <c r="I481" s="35"/>
    </row>
    <row r="482" spans="1:9" x14ac:dyDescent="0.25">
      <c r="A482" s="33" t="s">
        <v>585</v>
      </c>
      <c r="B482" s="33" t="s">
        <v>371</v>
      </c>
      <c r="C482" s="33"/>
      <c r="D482" s="33"/>
      <c r="E482" s="33"/>
      <c r="F482" s="33"/>
      <c r="G482" s="33"/>
      <c r="H482" s="35"/>
      <c r="I482" s="35"/>
    </row>
    <row r="483" spans="1:9" ht="30" x14ac:dyDescent="0.25">
      <c r="A483" s="33" t="s">
        <v>586</v>
      </c>
      <c r="B483" s="33" t="s">
        <v>373</v>
      </c>
      <c r="C483" s="33"/>
      <c r="D483" s="33"/>
      <c r="E483" s="33"/>
      <c r="F483" s="33"/>
      <c r="G483" s="33"/>
      <c r="H483" s="35"/>
      <c r="I483" s="35"/>
    </row>
    <row r="484" spans="1:9" ht="30" x14ac:dyDescent="0.25">
      <c r="A484" s="33" t="s">
        <v>587</v>
      </c>
      <c r="B484" s="33" t="s">
        <v>375</v>
      </c>
      <c r="C484" s="33"/>
      <c r="D484" s="33"/>
      <c r="E484" s="33"/>
      <c r="F484" s="33"/>
      <c r="G484" s="33"/>
      <c r="H484" s="35"/>
      <c r="I484" s="35"/>
    </row>
    <row r="485" spans="1:9" ht="30" x14ac:dyDescent="0.25">
      <c r="A485" s="33" t="s">
        <v>588</v>
      </c>
      <c r="B485" s="33" t="s">
        <v>377</v>
      </c>
      <c r="C485" s="33"/>
      <c r="D485" s="33"/>
      <c r="E485" s="33"/>
      <c r="F485" s="33"/>
      <c r="G485" s="33"/>
      <c r="H485" s="35"/>
      <c r="I485" s="35"/>
    </row>
    <row r="486" spans="1:9" ht="30" x14ac:dyDescent="0.25">
      <c r="A486" s="33" t="s">
        <v>589</v>
      </c>
      <c r="B486" s="33" t="s">
        <v>379</v>
      </c>
      <c r="C486" s="33"/>
      <c r="D486" s="33"/>
      <c r="E486" s="33"/>
      <c r="F486" s="33"/>
      <c r="G486" s="33"/>
      <c r="H486" s="35"/>
      <c r="I486" s="35"/>
    </row>
    <row r="487" spans="1:9" x14ac:dyDescent="0.25">
      <c r="A487" s="33" t="s">
        <v>590</v>
      </c>
      <c r="B487" s="33" t="s">
        <v>381</v>
      </c>
      <c r="C487" s="33"/>
      <c r="D487" s="33"/>
      <c r="E487" s="33"/>
      <c r="F487" s="33"/>
      <c r="G487" s="33"/>
      <c r="H487" s="35"/>
      <c r="I487" s="35"/>
    </row>
    <row r="488" spans="1:9" ht="30" x14ac:dyDescent="0.25">
      <c r="A488" s="33" t="s">
        <v>591</v>
      </c>
      <c r="B488" s="33" t="s">
        <v>383</v>
      </c>
      <c r="C488" s="33"/>
      <c r="D488" s="33"/>
      <c r="E488" s="33"/>
      <c r="F488" s="33"/>
      <c r="G488" s="33"/>
      <c r="H488" s="35"/>
      <c r="I488" s="35"/>
    </row>
    <row r="489" spans="1:9" x14ac:dyDescent="0.25">
      <c r="A489" s="33" t="s">
        <v>592</v>
      </c>
      <c r="B489" s="33" t="s">
        <v>385</v>
      </c>
      <c r="C489" s="33"/>
      <c r="D489" s="33"/>
      <c r="E489" s="33"/>
      <c r="F489" s="33"/>
      <c r="G489" s="33"/>
      <c r="H489" s="35"/>
      <c r="I489" s="35"/>
    </row>
    <row r="490" spans="1:9" x14ac:dyDescent="0.25">
      <c r="A490" s="33" t="s">
        <v>593</v>
      </c>
      <c r="B490" s="33" t="s">
        <v>387</v>
      </c>
      <c r="C490" s="33"/>
      <c r="D490" s="33"/>
      <c r="E490" s="33"/>
      <c r="F490" s="33"/>
      <c r="G490" s="33"/>
      <c r="H490" s="35"/>
      <c r="I490" s="35"/>
    </row>
    <row r="491" spans="1:9" ht="30" x14ac:dyDescent="0.25">
      <c r="A491" s="33" t="s">
        <v>594</v>
      </c>
      <c r="B491" s="33" t="s">
        <v>389</v>
      </c>
      <c r="C491" s="33"/>
      <c r="D491" s="33"/>
      <c r="E491" s="33"/>
      <c r="F491" s="33"/>
      <c r="G491" s="33"/>
      <c r="H491" s="35"/>
      <c r="I491" s="35"/>
    </row>
    <row r="492" spans="1:9" ht="30" x14ac:dyDescent="0.25">
      <c r="A492" s="33" t="s">
        <v>595</v>
      </c>
      <c r="B492" s="33" t="s">
        <v>596</v>
      </c>
      <c r="C492" s="33"/>
      <c r="D492" s="33"/>
      <c r="E492" s="33"/>
      <c r="F492" s="33"/>
      <c r="G492" s="33"/>
      <c r="H492" s="35"/>
      <c r="I492" s="35"/>
    </row>
    <row r="493" spans="1:9" ht="30" x14ac:dyDescent="0.25">
      <c r="A493" s="33" t="s">
        <v>597</v>
      </c>
      <c r="B493" s="33" t="s">
        <v>391</v>
      </c>
      <c r="C493" s="33"/>
      <c r="D493" s="33"/>
      <c r="E493" s="33"/>
      <c r="F493" s="33"/>
      <c r="G493" s="33"/>
      <c r="H493" s="35"/>
      <c r="I493" s="35"/>
    </row>
    <row r="494" spans="1:9" ht="30" x14ac:dyDescent="0.25">
      <c r="A494" s="33" t="s">
        <v>598</v>
      </c>
      <c r="B494" s="33" t="s">
        <v>599</v>
      </c>
      <c r="C494" s="33"/>
      <c r="D494" s="33"/>
      <c r="E494" s="33"/>
      <c r="F494" s="33"/>
      <c r="G494" s="33"/>
      <c r="H494" s="35"/>
      <c r="I494" s="35"/>
    </row>
    <row r="495" spans="1:9" ht="30" x14ac:dyDescent="0.25">
      <c r="A495" s="33" t="s">
        <v>600</v>
      </c>
      <c r="B495" s="33" t="s">
        <v>396</v>
      </c>
      <c r="C495" s="33"/>
      <c r="D495" s="33"/>
      <c r="E495" s="33"/>
      <c r="F495" s="33"/>
      <c r="G495" s="33"/>
      <c r="H495" s="35"/>
      <c r="I495" s="35"/>
    </row>
    <row r="496" spans="1:9" ht="30" x14ac:dyDescent="0.25">
      <c r="A496" s="33" t="s">
        <v>601</v>
      </c>
      <c r="B496" s="33" t="s">
        <v>59</v>
      </c>
      <c r="C496" s="33"/>
      <c r="D496" s="33"/>
      <c r="E496" s="33"/>
      <c r="F496" s="33"/>
      <c r="G496" s="33"/>
      <c r="H496" s="35"/>
      <c r="I496" s="35"/>
    </row>
    <row r="497" spans="1:9" ht="30" x14ac:dyDescent="0.25">
      <c r="A497" s="33" t="s">
        <v>602</v>
      </c>
      <c r="B497" s="33" t="s">
        <v>603</v>
      </c>
      <c r="C497" s="33"/>
      <c r="D497" s="33"/>
      <c r="E497" s="33"/>
      <c r="F497" s="33"/>
      <c r="G497" s="33"/>
      <c r="H497" s="35"/>
      <c r="I497" s="35"/>
    </row>
    <row r="498" spans="1:9" ht="30" x14ac:dyDescent="0.25">
      <c r="A498" s="33" t="s">
        <v>604</v>
      </c>
      <c r="B498" s="33" t="s">
        <v>69</v>
      </c>
      <c r="C498" s="33"/>
      <c r="D498" s="33"/>
      <c r="E498" s="33"/>
      <c r="F498" s="33"/>
      <c r="G498" s="33"/>
      <c r="H498" s="35"/>
      <c r="I498" s="35"/>
    </row>
    <row r="499" spans="1:9" ht="30" x14ac:dyDescent="0.25">
      <c r="A499" s="33" t="s">
        <v>605</v>
      </c>
      <c r="B499" s="33" t="s">
        <v>606</v>
      </c>
      <c r="C499" s="33"/>
      <c r="D499" s="33"/>
      <c r="E499" s="33"/>
      <c r="F499" s="33"/>
      <c r="G499" s="33"/>
      <c r="H499" s="35"/>
      <c r="I499" s="35"/>
    </row>
    <row r="500" spans="1:9" x14ac:dyDescent="0.25">
      <c r="A500" s="33" t="s">
        <v>607</v>
      </c>
      <c r="B500" s="33" t="s">
        <v>608</v>
      </c>
      <c r="C500" s="33"/>
      <c r="D500" s="33"/>
      <c r="E500" s="33"/>
      <c r="F500" s="33"/>
      <c r="G500" s="33"/>
      <c r="H500" s="35"/>
      <c r="I500" s="35"/>
    </row>
    <row r="501" spans="1:9" ht="30" x14ac:dyDescent="0.25">
      <c r="A501" s="33" t="s">
        <v>609</v>
      </c>
      <c r="B501" s="33" t="s">
        <v>301</v>
      </c>
      <c r="C501" s="33"/>
      <c r="D501" s="33"/>
      <c r="E501" s="33"/>
      <c r="F501" s="33"/>
      <c r="G501" s="33"/>
      <c r="H501" s="35"/>
      <c r="I501" s="35"/>
    </row>
    <row r="502" spans="1:9" x14ac:dyDescent="0.25">
      <c r="A502" s="33" t="s">
        <v>610</v>
      </c>
      <c r="B502" s="33" t="s">
        <v>611</v>
      </c>
      <c r="C502" s="33"/>
      <c r="D502" s="33"/>
      <c r="E502" s="33"/>
      <c r="F502" s="33"/>
      <c r="G502" s="33"/>
      <c r="H502" s="35"/>
      <c r="I502" s="35"/>
    </row>
    <row r="503" spans="1:9" x14ac:dyDescent="0.25">
      <c r="A503" s="33" t="s">
        <v>612</v>
      </c>
      <c r="B503" s="33" t="s">
        <v>352</v>
      </c>
      <c r="C503" s="33"/>
      <c r="D503" s="33"/>
      <c r="E503" s="33"/>
      <c r="F503" s="33"/>
      <c r="G503" s="33"/>
      <c r="H503" s="35"/>
      <c r="I503" s="35"/>
    </row>
    <row r="504" spans="1:9" ht="60" x14ac:dyDescent="0.25">
      <c r="A504" s="33" t="s">
        <v>613</v>
      </c>
      <c r="B504" s="33" t="s">
        <v>614</v>
      </c>
      <c r="C504" s="33"/>
      <c r="D504" s="33"/>
      <c r="E504" s="33"/>
      <c r="F504" s="33"/>
      <c r="G504" s="33"/>
      <c r="H504" s="35"/>
      <c r="I504" s="35"/>
    </row>
    <row r="505" spans="1:9" ht="30" x14ac:dyDescent="0.25">
      <c r="A505" s="33" t="s">
        <v>615</v>
      </c>
      <c r="B505" s="33" t="s">
        <v>396</v>
      </c>
      <c r="C505" s="33"/>
      <c r="D505" s="33"/>
      <c r="E505" s="33"/>
      <c r="F505" s="33"/>
      <c r="G505" s="33"/>
      <c r="H505" s="35"/>
      <c r="I505" s="35"/>
    </row>
    <row r="506" spans="1:9" ht="30" x14ac:dyDescent="0.25">
      <c r="A506" s="33" t="s">
        <v>616</v>
      </c>
      <c r="B506" s="33" t="s">
        <v>419</v>
      </c>
      <c r="C506" s="33"/>
      <c r="D506" s="33"/>
      <c r="E506" s="33"/>
      <c r="F506" s="33"/>
      <c r="G506" s="33"/>
      <c r="H506" s="35"/>
      <c r="I506" s="35"/>
    </row>
    <row r="507" spans="1:9" ht="105" x14ac:dyDescent="0.25">
      <c r="A507" s="33" t="s">
        <v>617</v>
      </c>
      <c r="B507" s="33" t="s">
        <v>618</v>
      </c>
      <c r="C507" s="33"/>
      <c r="D507" s="33"/>
      <c r="E507" s="33"/>
      <c r="F507" s="33"/>
      <c r="G507" s="33"/>
      <c r="H507" s="35"/>
      <c r="I507" s="35"/>
    </row>
    <row r="508" spans="1:9" ht="30" x14ac:dyDescent="0.25">
      <c r="A508" s="33" t="s">
        <v>619</v>
      </c>
      <c r="B508" s="33" t="s">
        <v>89</v>
      </c>
      <c r="C508" s="33"/>
      <c r="D508" s="33"/>
      <c r="E508" s="33"/>
      <c r="F508" s="33"/>
      <c r="G508" s="33"/>
      <c r="H508" s="35"/>
      <c r="I508" s="35"/>
    </row>
    <row r="509" spans="1:9" x14ac:dyDescent="0.25">
      <c r="E509" s="16" t="s">
        <v>90</v>
      </c>
      <c r="F509" s="16" t="str">
        <f>IF((COUNT(C478:C508)&lt;&gt;COUNT(F478:F508)),"", ROUND(SUM(F478:F508),2))</f>
        <v/>
      </c>
      <c r="G509" s="14" t="str">
        <f>IF((COUNT(C478:C508)&lt;&gt;COUNT(F478:F508)),"Neužpildytos visų objektų kainos", "")</f>
        <v>Neužpildytos visų objektų kainos</v>
      </c>
    </row>
    <row r="510" spans="1:9" x14ac:dyDescent="0.25">
      <c r="C510" s="16" t="s">
        <v>91</v>
      </c>
      <c r="D510" s="19"/>
      <c r="E510" s="16" t="s">
        <v>92</v>
      </c>
      <c r="F510" s="16" t="str">
        <f>IF(OR(F509="",D510=""),"", ROUND(PRODUCT(D510,F509)/100,2))</f>
        <v/>
      </c>
      <c r="G510" s="14" t="str">
        <f>IF(D510="", "Nurodykite taikomą PVM dydį", "")</f>
        <v>Nurodykite taikomą PVM dydį</v>
      </c>
    </row>
    <row r="511" spans="1:9" x14ac:dyDescent="0.25">
      <c r="E511" s="16" t="s">
        <v>93</v>
      </c>
      <c r="F511" s="16">
        <f>IF(ISBLANK(F510), "", ROUND(SUM(F509:F510),2))</f>
        <v>0</v>
      </c>
    </row>
    <row r="515" spans="1:9" x14ac:dyDescent="0.25">
      <c r="A515" s="12" t="s">
        <v>620</v>
      </c>
      <c r="B515" s="12" t="s">
        <v>621</v>
      </c>
    </row>
    <row r="517" spans="1:9" x14ac:dyDescent="0.25">
      <c r="A517" s="12" t="s">
        <v>28</v>
      </c>
    </row>
    <row r="518" spans="1:9" ht="150" x14ac:dyDescent="0.25">
      <c r="A518" s="27" t="s">
        <v>29</v>
      </c>
      <c r="B518" s="27" t="s">
        <v>30</v>
      </c>
      <c r="C518" s="27" t="s">
        <v>31</v>
      </c>
      <c r="D518" s="27" t="s">
        <v>32</v>
      </c>
      <c r="E518" s="27" t="s">
        <v>33</v>
      </c>
      <c r="F518" s="27" t="s">
        <v>34</v>
      </c>
      <c r="G518" s="27" t="s">
        <v>35</v>
      </c>
      <c r="H518" s="27" t="s">
        <v>36</v>
      </c>
      <c r="I518" s="27" t="s">
        <v>37</v>
      </c>
    </row>
    <row r="519" spans="1:9" x14ac:dyDescent="0.25">
      <c r="A519" s="26" t="s">
        <v>622</v>
      </c>
      <c r="B519" s="26" t="s">
        <v>623</v>
      </c>
      <c r="C519" s="33"/>
      <c r="D519" s="33"/>
      <c r="E519" s="33"/>
      <c r="F519" s="33"/>
      <c r="G519" s="33"/>
      <c r="H519" s="33"/>
      <c r="I519" s="33"/>
    </row>
    <row r="520" spans="1:9" x14ac:dyDescent="0.25">
      <c r="A520" s="33" t="s">
        <v>624</v>
      </c>
      <c r="B520" s="33" t="s">
        <v>623</v>
      </c>
      <c r="C520" s="36">
        <v>150</v>
      </c>
      <c r="D520" s="36" t="s">
        <v>365</v>
      </c>
      <c r="E520" s="34"/>
      <c r="F520" s="33" t="str">
        <f>IF(ISBLANK(E520),"", PRODUCT(C520,E520))</f>
        <v/>
      </c>
      <c r="G520" s="35"/>
      <c r="H520" s="33"/>
      <c r="I520" s="33"/>
    </row>
    <row r="521" spans="1:9" ht="30" x14ac:dyDescent="0.25">
      <c r="A521" s="33" t="s">
        <v>625</v>
      </c>
      <c r="B521" s="33" t="s">
        <v>626</v>
      </c>
      <c r="C521" s="33"/>
      <c r="D521" s="33"/>
      <c r="E521" s="33"/>
      <c r="F521" s="33"/>
      <c r="G521" s="33"/>
      <c r="H521" s="35"/>
      <c r="I521" s="35"/>
    </row>
    <row r="522" spans="1:9" ht="45" x14ac:dyDescent="0.25">
      <c r="A522" s="33" t="s">
        <v>627</v>
      </c>
      <c r="B522" s="33" t="s">
        <v>628</v>
      </c>
      <c r="C522" s="33"/>
      <c r="D522" s="33"/>
      <c r="E522" s="33"/>
      <c r="F522" s="33"/>
      <c r="G522" s="33"/>
      <c r="H522" s="35"/>
      <c r="I522" s="35"/>
    </row>
    <row r="523" spans="1:9" ht="30" x14ac:dyDescent="0.25">
      <c r="A523" s="33" t="s">
        <v>629</v>
      </c>
      <c r="B523" s="33" t="s">
        <v>630</v>
      </c>
      <c r="C523" s="33"/>
      <c r="D523" s="33"/>
      <c r="E523" s="33"/>
      <c r="F523" s="33"/>
      <c r="G523" s="33"/>
      <c r="H523" s="35"/>
      <c r="I523" s="35"/>
    </row>
    <row r="524" spans="1:9" ht="30" x14ac:dyDescent="0.25">
      <c r="A524" s="33" t="s">
        <v>631</v>
      </c>
      <c r="B524" s="33" t="s">
        <v>89</v>
      </c>
      <c r="C524" s="33"/>
      <c r="D524" s="33"/>
      <c r="E524" s="33"/>
      <c r="F524" s="33"/>
      <c r="G524" s="33"/>
      <c r="H524" s="35"/>
      <c r="I524" s="35"/>
    </row>
    <row r="525" spans="1:9" x14ac:dyDescent="0.25">
      <c r="E525" s="16" t="s">
        <v>90</v>
      </c>
      <c r="F525" s="16" t="str">
        <f>IF((COUNT(C520:C524)&lt;&gt;COUNT(F520:F524)),"", ROUND(SUM(F520:F524),2))</f>
        <v/>
      </c>
      <c r="G525" s="14" t="str">
        <f>IF((COUNT(C520:C524)&lt;&gt;COUNT(F520:F524)),"Neužpildytos visų objektų kainos", "")</f>
        <v>Neužpildytos visų objektų kainos</v>
      </c>
    </row>
    <row r="526" spans="1:9" x14ac:dyDescent="0.25">
      <c r="C526" s="16" t="s">
        <v>91</v>
      </c>
      <c r="D526" s="19"/>
      <c r="E526" s="16" t="s">
        <v>92</v>
      </c>
      <c r="F526" s="16" t="str">
        <f>IF(OR(F525="",D526=""),"", ROUND(PRODUCT(D526,F525)/100,2))</f>
        <v/>
      </c>
      <c r="G526" s="14" t="str">
        <f>IF(D526="", "Nurodykite taikomą PVM dydį", "")</f>
        <v>Nurodykite taikomą PVM dydį</v>
      </c>
    </row>
    <row r="527" spans="1:9" x14ac:dyDescent="0.25">
      <c r="E527" s="16" t="s">
        <v>93</v>
      </c>
      <c r="F527" s="16">
        <f>IF(ISBLANK(F526), "", ROUND(SUM(F525:F526),2))</f>
        <v>0</v>
      </c>
    </row>
    <row r="531" spans="1:9" x14ac:dyDescent="0.25">
      <c r="A531" s="12" t="s">
        <v>632</v>
      </c>
      <c r="B531" s="12" t="s">
        <v>633</v>
      </c>
    </row>
    <row r="533" spans="1:9" x14ac:dyDescent="0.25">
      <c r="A533" s="12" t="s">
        <v>28</v>
      </c>
    </row>
    <row r="534" spans="1:9" ht="150" x14ac:dyDescent="0.25">
      <c r="A534" s="27" t="s">
        <v>29</v>
      </c>
      <c r="B534" s="27" t="s">
        <v>30</v>
      </c>
      <c r="C534" s="27" t="s">
        <v>31</v>
      </c>
      <c r="D534" s="27" t="s">
        <v>32</v>
      </c>
      <c r="E534" s="27" t="s">
        <v>33</v>
      </c>
      <c r="F534" s="27" t="s">
        <v>34</v>
      </c>
      <c r="G534" s="27" t="s">
        <v>35</v>
      </c>
      <c r="H534" s="27" t="s">
        <v>36</v>
      </c>
      <c r="I534" s="27" t="s">
        <v>37</v>
      </c>
    </row>
    <row r="535" spans="1:9" x14ac:dyDescent="0.25">
      <c r="A535" s="26" t="s">
        <v>634</v>
      </c>
      <c r="B535" s="26" t="s">
        <v>635</v>
      </c>
      <c r="C535" s="33"/>
      <c r="D535" s="33"/>
      <c r="E535" s="33"/>
      <c r="F535" s="33"/>
      <c r="G535" s="33"/>
      <c r="H535" s="33"/>
      <c r="I535" s="33"/>
    </row>
    <row r="536" spans="1:9" x14ac:dyDescent="0.25">
      <c r="A536" s="33" t="s">
        <v>636</v>
      </c>
      <c r="B536" s="33" t="s">
        <v>635</v>
      </c>
      <c r="C536" s="36">
        <v>60</v>
      </c>
      <c r="D536" s="36" t="s">
        <v>41</v>
      </c>
      <c r="E536" s="34"/>
      <c r="F536" s="33" t="str">
        <f>IF(ISBLANK(E536),"", PRODUCT(C536,E536))</f>
        <v/>
      </c>
      <c r="G536" s="35"/>
      <c r="H536" s="33"/>
      <c r="I536" s="33"/>
    </row>
    <row r="537" spans="1:9" ht="60" x14ac:dyDescent="0.25">
      <c r="A537" s="33" t="s">
        <v>637</v>
      </c>
      <c r="B537" s="33" t="s">
        <v>638</v>
      </c>
      <c r="C537" s="33"/>
      <c r="D537" s="33"/>
      <c r="E537" s="33"/>
      <c r="F537" s="33"/>
      <c r="G537" s="33"/>
      <c r="H537" s="35"/>
      <c r="I537" s="35"/>
    </row>
    <row r="538" spans="1:9" ht="30" x14ac:dyDescent="0.25">
      <c r="A538" s="33" t="s">
        <v>639</v>
      </c>
      <c r="B538" s="33" t="s">
        <v>89</v>
      </c>
      <c r="C538" s="33"/>
      <c r="D538" s="33"/>
      <c r="E538" s="33"/>
      <c r="F538" s="33"/>
      <c r="G538" s="33"/>
      <c r="H538" s="35"/>
      <c r="I538" s="35"/>
    </row>
    <row r="539" spans="1:9" x14ac:dyDescent="0.25">
      <c r="E539" s="16" t="s">
        <v>90</v>
      </c>
      <c r="F539" s="16" t="str">
        <f>IF((COUNT(C536:C538)&lt;&gt;COUNT(F536:F538)),"", ROUND(SUM(F536:F538),2))</f>
        <v/>
      </c>
      <c r="G539" s="14" t="str">
        <f>IF((COUNT(C536:C538)&lt;&gt;COUNT(F536:F538)),"Neužpildytos visų objektų kainos", "")</f>
        <v>Neužpildytos visų objektų kainos</v>
      </c>
    </row>
    <row r="540" spans="1:9" x14ac:dyDescent="0.25">
      <c r="C540" s="16" t="s">
        <v>91</v>
      </c>
      <c r="D540" s="19"/>
      <c r="E540" s="16" t="s">
        <v>92</v>
      </c>
      <c r="F540" s="16" t="str">
        <f>IF(OR(F539="",D540=""),"", ROUND(PRODUCT(D540,F539)/100,2))</f>
        <v/>
      </c>
      <c r="G540" s="14" t="str">
        <f>IF(D540="", "Nurodykite taikomą PVM dydį", "")</f>
        <v>Nurodykite taikomą PVM dydį</v>
      </c>
    </row>
    <row r="541" spans="1:9" x14ac:dyDescent="0.25">
      <c r="E541" s="16" t="s">
        <v>93</v>
      </c>
      <c r="F541" s="16">
        <f>IF(ISBLANK(F540), "", ROUND(SUM(F539:F540),2))</f>
        <v>0</v>
      </c>
    </row>
    <row r="545" spans="1:9" x14ac:dyDescent="0.25">
      <c r="A545" s="12" t="s">
        <v>640</v>
      </c>
      <c r="B545" s="12" t="s">
        <v>641</v>
      </c>
    </row>
    <row r="547" spans="1:9" x14ac:dyDescent="0.25">
      <c r="A547" s="12" t="s">
        <v>28</v>
      </c>
    </row>
    <row r="548" spans="1:9" ht="150" x14ac:dyDescent="0.25">
      <c r="A548" s="27" t="s">
        <v>29</v>
      </c>
      <c r="B548" s="27" t="s">
        <v>30</v>
      </c>
      <c r="C548" s="27" t="s">
        <v>31</v>
      </c>
      <c r="D548" s="27" t="s">
        <v>32</v>
      </c>
      <c r="E548" s="27" t="s">
        <v>33</v>
      </c>
      <c r="F548" s="27" t="s">
        <v>34</v>
      </c>
      <c r="G548" s="27" t="s">
        <v>35</v>
      </c>
      <c r="H548" s="27" t="s">
        <v>36</v>
      </c>
      <c r="I548" s="27" t="s">
        <v>37</v>
      </c>
    </row>
    <row r="549" spans="1:9" ht="30" x14ac:dyDescent="0.25">
      <c r="A549" s="26" t="s">
        <v>642</v>
      </c>
      <c r="B549" s="26" t="s">
        <v>643</v>
      </c>
      <c r="C549" s="33"/>
      <c r="D549" s="33"/>
      <c r="E549" s="33"/>
      <c r="F549" s="33"/>
      <c r="G549" s="33"/>
      <c r="H549" s="33"/>
      <c r="I549" s="33"/>
    </row>
    <row r="550" spans="1:9" ht="60" x14ac:dyDescent="0.25">
      <c r="A550" s="33" t="s">
        <v>644</v>
      </c>
      <c r="B550" s="33" t="s">
        <v>643</v>
      </c>
      <c r="C550" s="36">
        <v>150</v>
      </c>
      <c r="D550" s="36" t="s">
        <v>41</v>
      </c>
      <c r="E550" s="34">
        <v>250</v>
      </c>
      <c r="F550" s="33">
        <f>IF(ISBLANK(E550),"", PRODUCT(C550,E550))</f>
        <v>37500</v>
      </c>
      <c r="G550" s="35" t="s">
        <v>1037</v>
      </c>
      <c r="H550" s="33"/>
      <c r="I550" s="33"/>
    </row>
    <row r="551" spans="1:9" ht="105" x14ac:dyDescent="0.25">
      <c r="A551" s="33" t="s">
        <v>645</v>
      </c>
      <c r="B551" s="33" t="s">
        <v>646</v>
      </c>
      <c r="C551" s="33"/>
      <c r="D551" s="33"/>
      <c r="E551" s="33"/>
      <c r="F551" s="33"/>
      <c r="G551" s="33"/>
      <c r="H551" s="35" t="s">
        <v>1032</v>
      </c>
      <c r="I551" s="35" t="s">
        <v>1035</v>
      </c>
    </row>
    <row r="552" spans="1:9" ht="30" x14ac:dyDescent="0.25">
      <c r="A552" s="33" t="s">
        <v>647</v>
      </c>
      <c r="B552" s="33" t="s">
        <v>648</v>
      </c>
      <c r="C552" s="33"/>
      <c r="D552" s="33"/>
      <c r="E552" s="33"/>
      <c r="F552" s="33"/>
      <c r="G552" s="33"/>
      <c r="H552" s="35" t="s">
        <v>1033</v>
      </c>
      <c r="I552" s="35" t="s">
        <v>1036</v>
      </c>
    </row>
    <row r="553" spans="1:9" ht="60" x14ac:dyDescent="0.25">
      <c r="A553" s="33" t="s">
        <v>649</v>
      </c>
      <c r="B553" s="33" t="s">
        <v>89</v>
      </c>
      <c r="C553" s="33"/>
      <c r="D553" s="33"/>
      <c r="E553" s="33"/>
      <c r="F553" s="33"/>
      <c r="G553" s="33"/>
      <c r="H553" s="35" t="s">
        <v>1034</v>
      </c>
      <c r="I553" s="63" t="s">
        <v>1174</v>
      </c>
    </row>
    <row r="554" spans="1:9" x14ac:dyDescent="0.25">
      <c r="E554" s="16" t="s">
        <v>90</v>
      </c>
      <c r="F554" s="16">
        <f>IF((COUNT(C550:C553)&lt;&gt;COUNT(F550:F553)),"", ROUND(SUM(F550:F553),2))</f>
        <v>37500</v>
      </c>
      <c r="G554" s="14" t="str">
        <f>IF((COUNT(C550:C553)&lt;&gt;COUNT(F550:F553)),"Neužpildytos visų objektų kainos", "")</f>
        <v/>
      </c>
    </row>
    <row r="555" spans="1:9" x14ac:dyDescent="0.25">
      <c r="C555" s="16" t="s">
        <v>91</v>
      </c>
      <c r="D555" s="19">
        <v>5</v>
      </c>
      <c r="E555" s="16" t="s">
        <v>92</v>
      </c>
      <c r="F555" s="16">
        <f>IF(OR(F554="",D555=""),"", ROUND(PRODUCT(D555,F554)/100,2))</f>
        <v>1875</v>
      </c>
      <c r="G555" s="14" t="str">
        <f>IF(D555="", "Nurodykite taikomą PVM dydį", "")</f>
        <v/>
      </c>
    </row>
    <row r="556" spans="1:9" x14ac:dyDescent="0.25">
      <c r="E556" s="16" t="s">
        <v>93</v>
      </c>
      <c r="F556" s="16">
        <f>IF(ISBLANK(F555), "", ROUND(SUM(F554:F555),2))</f>
        <v>39375</v>
      </c>
    </row>
    <row r="560" spans="1:9" x14ac:dyDescent="0.25">
      <c r="A560" s="12" t="s">
        <v>650</v>
      </c>
      <c r="B560" s="12" t="s">
        <v>651</v>
      </c>
    </row>
    <row r="562" spans="1:9" x14ac:dyDescent="0.25">
      <c r="A562" s="12" t="s">
        <v>28</v>
      </c>
    </row>
    <row r="563" spans="1:9" ht="150" x14ac:dyDescent="0.25">
      <c r="A563" s="27" t="s">
        <v>29</v>
      </c>
      <c r="B563" s="27" t="s">
        <v>30</v>
      </c>
      <c r="C563" s="27" t="s">
        <v>31</v>
      </c>
      <c r="D563" s="27" t="s">
        <v>32</v>
      </c>
      <c r="E563" s="27" t="s">
        <v>33</v>
      </c>
      <c r="F563" s="27" t="s">
        <v>34</v>
      </c>
      <c r="G563" s="27" t="s">
        <v>35</v>
      </c>
      <c r="H563" s="27" t="s">
        <v>36</v>
      </c>
      <c r="I563" s="27" t="s">
        <v>37</v>
      </c>
    </row>
    <row r="564" spans="1:9" ht="30" x14ac:dyDescent="0.25">
      <c r="A564" s="26" t="s">
        <v>652</v>
      </c>
      <c r="B564" s="26" t="s">
        <v>653</v>
      </c>
      <c r="C564" s="33"/>
      <c r="D564" s="33"/>
      <c r="E564" s="33"/>
      <c r="F564" s="33"/>
      <c r="G564" s="33"/>
      <c r="H564" s="33"/>
      <c r="I564" s="33"/>
    </row>
    <row r="565" spans="1:9" ht="60" x14ac:dyDescent="0.25">
      <c r="A565" s="33" t="s">
        <v>654</v>
      </c>
      <c r="B565" s="33" t="s">
        <v>653</v>
      </c>
      <c r="C565" s="36">
        <v>120</v>
      </c>
      <c r="D565" s="36" t="s">
        <v>41</v>
      </c>
      <c r="E565" s="34">
        <v>160</v>
      </c>
      <c r="F565" s="33">
        <f>IF(ISBLANK(E565),"", PRODUCT(C565,E565))</f>
        <v>19200</v>
      </c>
      <c r="G565" s="35" t="s">
        <v>1038</v>
      </c>
      <c r="H565" s="33"/>
      <c r="I565" s="33"/>
    </row>
    <row r="566" spans="1:9" ht="120" x14ac:dyDescent="0.25">
      <c r="A566" s="33" t="s">
        <v>655</v>
      </c>
      <c r="B566" s="33" t="s">
        <v>656</v>
      </c>
      <c r="C566" s="33"/>
      <c r="D566" s="33"/>
      <c r="E566" s="33"/>
      <c r="F566" s="33"/>
      <c r="G566" s="33"/>
      <c r="H566" s="35" t="s">
        <v>1040</v>
      </c>
      <c r="I566" s="35" t="s">
        <v>1039</v>
      </c>
    </row>
    <row r="567" spans="1:9" ht="60" x14ac:dyDescent="0.25">
      <c r="A567" s="33" t="s">
        <v>657</v>
      </c>
      <c r="B567" s="33" t="s">
        <v>89</v>
      </c>
      <c r="C567" s="33"/>
      <c r="D567" s="33"/>
      <c r="E567" s="33"/>
      <c r="F567" s="33"/>
      <c r="G567" s="33"/>
      <c r="H567" s="35" t="s">
        <v>1034</v>
      </c>
      <c r="I567" s="63" t="s">
        <v>1174</v>
      </c>
    </row>
    <row r="568" spans="1:9" x14ac:dyDescent="0.25">
      <c r="E568" s="16" t="s">
        <v>90</v>
      </c>
      <c r="F568" s="16">
        <f>IF((COUNT(C565:C567)&lt;&gt;COUNT(F565:F567)),"", ROUND(SUM(F565:F567),2))</f>
        <v>19200</v>
      </c>
      <c r="G568" s="14" t="str">
        <f>IF((COUNT(C565:C567)&lt;&gt;COUNT(F565:F567)),"Neužpildytos visų objektų kainos", "")</f>
        <v/>
      </c>
    </row>
    <row r="569" spans="1:9" x14ac:dyDescent="0.25">
      <c r="C569" s="16" t="s">
        <v>91</v>
      </c>
      <c r="D569" s="19">
        <v>5</v>
      </c>
      <c r="E569" s="16" t="s">
        <v>92</v>
      </c>
      <c r="F569" s="16">
        <f>IF(OR(F568="",D569=""),"", ROUND(PRODUCT(D569,F568)/100,2))</f>
        <v>960</v>
      </c>
      <c r="G569" s="14" t="str">
        <f>IF(D569="", "Nurodykite taikomą PVM dydį", "")</f>
        <v/>
      </c>
    </row>
    <row r="570" spans="1:9" x14ac:dyDescent="0.25">
      <c r="E570" s="16" t="s">
        <v>93</v>
      </c>
      <c r="F570" s="16">
        <f>IF(ISBLANK(F569), "", ROUND(SUM(F568:F569),2))</f>
        <v>20160</v>
      </c>
    </row>
    <row r="574" spans="1:9" x14ac:dyDescent="0.25">
      <c r="A574" s="12" t="s">
        <v>658</v>
      </c>
      <c r="B574" s="12" t="s">
        <v>659</v>
      </c>
    </row>
    <row r="576" spans="1:9" x14ac:dyDescent="0.25">
      <c r="A576" s="12" t="s">
        <v>28</v>
      </c>
    </row>
    <row r="577" spans="1:9" ht="150" x14ac:dyDescent="0.25">
      <c r="A577" s="27" t="s">
        <v>29</v>
      </c>
      <c r="B577" s="27" t="s">
        <v>30</v>
      </c>
      <c r="C577" s="27" t="s">
        <v>31</v>
      </c>
      <c r="D577" s="27" t="s">
        <v>32</v>
      </c>
      <c r="E577" s="27" t="s">
        <v>33</v>
      </c>
      <c r="F577" s="27" t="s">
        <v>34</v>
      </c>
      <c r="G577" s="27" t="s">
        <v>35</v>
      </c>
      <c r="H577" s="27" t="s">
        <v>36</v>
      </c>
      <c r="I577" s="27" t="s">
        <v>37</v>
      </c>
    </row>
    <row r="578" spans="1:9" ht="30" x14ac:dyDescent="0.25">
      <c r="A578" s="26" t="s">
        <v>660</v>
      </c>
      <c r="B578" s="26" t="s">
        <v>661</v>
      </c>
      <c r="C578" s="33"/>
      <c r="D578" s="33"/>
      <c r="E578" s="33"/>
      <c r="F578" s="33"/>
      <c r="G578" s="33"/>
      <c r="H578" s="33"/>
      <c r="I578" s="33"/>
    </row>
    <row r="579" spans="1:9" ht="30" x14ac:dyDescent="0.25">
      <c r="A579" s="33" t="s">
        <v>662</v>
      </c>
      <c r="B579" s="33" t="s">
        <v>661</v>
      </c>
      <c r="C579" s="36">
        <v>420</v>
      </c>
      <c r="D579" s="36" t="s">
        <v>41</v>
      </c>
      <c r="E579" s="34"/>
      <c r="F579" s="33" t="str">
        <f>IF(ISBLANK(E579),"", PRODUCT(C579,E579))</f>
        <v/>
      </c>
      <c r="G579" s="35"/>
      <c r="H579" s="33"/>
      <c r="I579" s="33"/>
    </row>
    <row r="580" spans="1:9" ht="60" x14ac:dyDescent="0.25">
      <c r="A580" s="33" t="s">
        <v>663</v>
      </c>
      <c r="B580" s="33" t="s">
        <v>664</v>
      </c>
      <c r="C580" s="33"/>
      <c r="D580" s="33"/>
      <c r="E580" s="33"/>
      <c r="F580" s="33"/>
      <c r="G580" s="33"/>
      <c r="H580" s="35"/>
      <c r="I580" s="35"/>
    </row>
    <row r="581" spans="1:9" ht="30" x14ac:dyDescent="0.25">
      <c r="A581" s="33" t="s">
        <v>665</v>
      </c>
      <c r="B581" s="33" t="s">
        <v>89</v>
      </c>
      <c r="C581" s="33"/>
      <c r="D581" s="33"/>
      <c r="E581" s="33"/>
      <c r="F581" s="33"/>
      <c r="G581" s="33"/>
      <c r="H581" s="35"/>
      <c r="I581" s="35"/>
    </row>
    <row r="582" spans="1:9" x14ac:dyDescent="0.25">
      <c r="E582" s="16" t="s">
        <v>90</v>
      </c>
      <c r="F582" s="16" t="str">
        <f>IF((COUNT(C579:C581)&lt;&gt;COUNT(F579:F581)),"", ROUND(SUM(F579:F581),2))</f>
        <v/>
      </c>
      <c r="G582" s="14" t="str">
        <f>IF((COUNT(C579:C581)&lt;&gt;COUNT(F579:F581)),"Neužpildytos visų objektų kainos", "")</f>
        <v>Neužpildytos visų objektų kainos</v>
      </c>
    </row>
    <row r="583" spans="1:9" x14ac:dyDescent="0.25">
      <c r="C583" s="16" t="s">
        <v>91</v>
      </c>
      <c r="D583" s="19"/>
      <c r="E583" s="16" t="s">
        <v>92</v>
      </c>
      <c r="F583" s="16" t="str">
        <f>IF(OR(F582="",D583=""),"", ROUND(PRODUCT(D583,F582)/100,2))</f>
        <v/>
      </c>
      <c r="G583" s="14" t="str">
        <f>IF(D583="", "Nurodykite taikomą PVM dydį", "")</f>
        <v>Nurodykite taikomą PVM dydį</v>
      </c>
    </row>
    <row r="584" spans="1:9" x14ac:dyDescent="0.25">
      <c r="E584" s="16" t="s">
        <v>93</v>
      </c>
      <c r="F584" s="16">
        <f>IF(ISBLANK(F583), "", ROUND(SUM(F582:F583),2))</f>
        <v>0</v>
      </c>
    </row>
    <row r="588" spans="1:9" x14ac:dyDescent="0.25">
      <c r="A588" s="12" t="s">
        <v>666</v>
      </c>
      <c r="B588" s="12" t="s">
        <v>667</v>
      </c>
    </row>
    <row r="590" spans="1:9" x14ac:dyDescent="0.25">
      <c r="A590" s="12" t="s">
        <v>28</v>
      </c>
    </row>
    <row r="591" spans="1:9" ht="150" x14ac:dyDescent="0.25">
      <c r="A591" s="27" t="s">
        <v>29</v>
      </c>
      <c r="B591" s="27" t="s">
        <v>30</v>
      </c>
      <c r="C591" s="27" t="s">
        <v>31</v>
      </c>
      <c r="D591" s="27" t="s">
        <v>32</v>
      </c>
      <c r="E591" s="27" t="s">
        <v>33</v>
      </c>
      <c r="F591" s="27" t="s">
        <v>34</v>
      </c>
      <c r="G591" s="27" t="s">
        <v>35</v>
      </c>
      <c r="H591" s="27" t="s">
        <v>36</v>
      </c>
      <c r="I591" s="27" t="s">
        <v>37</v>
      </c>
    </row>
    <row r="592" spans="1:9" x14ac:dyDescent="0.25">
      <c r="A592" s="26" t="s">
        <v>668</v>
      </c>
      <c r="B592" s="26" t="s">
        <v>669</v>
      </c>
      <c r="C592" s="33"/>
      <c r="D592" s="33"/>
      <c r="E592" s="33"/>
      <c r="F592" s="33"/>
      <c r="G592" s="33"/>
      <c r="H592" s="33"/>
      <c r="I592" s="33"/>
    </row>
    <row r="593" spans="1:9" x14ac:dyDescent="0.25">
      <c r="A593" s="33" t="s">
        <v>670</v>
      </c>
      <c r="B593" s="33" t="s">
        <v>669</v>
      </c>
      <c r="C593" s="36">
        <v>450</v>
      </c>
      <c r="D593" s="36" t="s">
        <v>41</v>
      </c>
      <c r="E593" s="34"/>
      <c r="F593" s="33" t="str">
        <f>IF(ISBLANK(E593),"", PRODUCT(C593,E593))</f>
        <v/>
      </c>
      <c r="G593" s="35"/>
      <c r="H593" s="33"/>
      <c r="I593" s="33"/>
    </row>
    <row r="594" spans="1:9" ht="60" x14ac:dyDescent="0.25">
      <c r="A594" s="33" t="s">
        <v>671</v>
      </c>
      <c r="B594" s="33" t="s">
        <v>672</v>
      </c>
      <c r="C594" s="33"/>
      <c r="D594" s="33"/>
      <c r="E594" s="33"/>
      <c r="F594" s="33"/>
      <c r="G594" s="33"/>
      <c r="H594" s="35"/>
      <c r="I594" s="35"/>
    </row>
    <row r="595" spans="1:9" ht="30" x14ac:dyDescent="0.25">
      <c r="A595" s="33" t="s">
        <v>673</v>
      </c>
      <c r="B595" s="33" t="s">
        <v>89</v>
      </c>
      <c r="C595" s="33"/>
      <c r="D595" s="33"/>
      <c r="E595" s="33"/>
      <c r="F595" s="33"/>
      <c r="G595" s="33"/>
      <c r="H595" s="35"/>
      <c r="I595" s="35"/>
    </row>
    <row r="596" spans="1:9" x14ac:dyDescent="0.25">
      <c r="E596" s="16" t="s">
        <v>90</v>
      </c>
      <c r="F596" s="16" t="str">
        <f>IF((COUNT(C593:C595)&lt;&gt;COUNT(F593:F595)),"", ROUND(SUM(F593:F595),2))</f>
        <v/>
      </c>
      <c r="G596" s="14" t="str">
        <f>IF((COUNT(C593:C595)&lt;&gt;COUNT(F593:F595)),"Neužpildytos visų objektų kainos", "")</f>
        <v>Neužpildytos visų objektų kainos</v>
      </c>
    </row>
    <row r="597" spans="1:9" x14ac:dyDescent="0.25">
      <c r="C597" s="16" t="s">
        <v>91</v>
      </c>
      <c r="D597" s="19"/>
      <c r="E597" s="16" t="s">
        <v>92</v>
      </c>
      <c r="F597" s="16" t="str">
        <f>IF(OR(F596="",D597=""),"", ROUND(PRODUCT(D597,F596)/100,2))</f>
        <v/>
      </c>
      <c r="G597" s="14" t="str">
        <f>IF(D597="", "Nurodykite taikomą PVM dydį", "")</f>
        <v>Nurodykite taikomą PVM dydį</v>
      </c>
    </row>
    <row r="598" spans="1:9" x14ac:dyDescent="0.25">
      <c r="E598" s="16" t="s">
        <v>93</v>
      </c>
      <c r="F598" s="16">
        <f>IF(ISBLANK(F597), "", ROUND(SUM(F596:F597),2))</f>
        <v>0</v>
      </c>
    </row>
    <row r="602" spans="1:9" x14ac:dyDescent="0.25">
      <c r="A602" s="12" t="s">
        <v>674</v>
      </c>
      <c r="B602" s="12" t="s">
        <v>675</v>
      </c>
    </row>
    <row r="604" spans="1:9" x14ac:dyDescent="0.25">
      <c r="A604" s="12" t="s">
        <v>28</v>
      </c>
    </row>
    <row r="605" spans="1:9" ht="150" x14ac:dyDescent="0.25">
      <c r="A605" s="27" t="s">
        <v>29</v>
      </c>
      <c r="B605" s="27" t="s">
        <v>30</v>
      </c>
      <c r="C605" s="27" t="s">
        <v>31</v>
      </c>
      <c r="D605" s="27" t="s">
        <v>32</v>
      </c>
      <c r="E605" s="27" t="s">
        <v>33</v>
      </c>
      <c r="F605" s="27" t="s">
        <v>34</v>
      </c>
      <c r="G605" s="27" t="s">
        <v>35</v>
      </c>
      <c r="H605" s="27" t="s">
        <v>36</v>
      </c>
      <c r="I605" s="27" t="s">
        <v>37</v>
      </c>
    </row>
    <row r="606" spans="1:9" x14ac:dyDescent="0.25">
      <c r="A606" s="26" t="s">
        <v>676</v>
      </c>
      <c r="B606" s="26" t="s">
        <v>677</v>
      </c>
      <c r="C606" s="33"/>
      <c r="D606" s="33"/>
      <c r="E606" s="33"/>
      <c r="F606" s="33"/>
      <c r="G606" s="33"/>
      <c r="H606" s="33"/>
      <c r="I606" s="33"/>
    </row>
    <row r="607" spans="1:9" x14ac:dyDescent="0.25">
      <c r="A607" s="33" t="s">
        <v>678</v>
      </c>
      <c r="B607" s="33" t="s">
        <v>677</v>
      </c>
      <c r="C607" s="36">
        <v>600</v>
      </c>
      <c r="D607" s="36" t="s">
        <v>41</v>
      </c>
      <c r="E607" s="34"/>
      <c r="F607" s="33" t="str">
        <f>IF(ISBLANK(E607),"", PRODUCT(C607,E607))</f>
        <v/>
      </c>
      <c r="G607" s="35"/>
      <c r="H607" s="33"/>
      <c r="I607" s="33"/>
    </row>
    <row r="608" spans="1:9" ht="75" x14ac:dyDescent="0.25">
      <c r="A608" s="33" t="s">
        <v>679</v>
      </c>
      <c r="B608" s="33" t="s">
        <v>680</v>
      </c>
      <c r="C608" s="33"/>
      <c r="D608" s="33"/>
      <c r="E608" s="33"/>
      <c r="F608" s="33"/>
      <c r="G608" s="33"/>
      <c r="H608" s="35"/>
      <c r="I608" s="35"/>
    </row>
    <row r="609" spans="1:9" ht="30" x14ac:dyDescent="0.25">
      <c r="A609" s="33" t="s">
        <v>681</v>
      </c>
      <c r="B609" s="33" t="s">
        <v>89</v>
      </c>
      <c r="C609" s="33"/>
      <c r="D609" s="33"/>
      <c r="E609" s="33"/>
      <c r="F609" s="33"/>
      <c r="G609" s="33"/>
      <c r="H609" s="35"/>
      <c r="I609" s="35"/>
    </row>
    <row r="610" spans="1:9" x14ac:dyDescent="0.25">
      <c r="E610" s="16" t="s">
        <v>90</v>
      </c>
      <c r="F610" s="16" t="str">
        <f>IF((COUNT(C607:C609)&lt;&gt;COUNT(F607:F609)),"", ROUND(SUM(F607:F609),2))</f>
        <v/>
      </c>
      <c r="G610" s="14" t="str">
        <f>IF((COUNT(C607:C609)&lt;&gt;COUNT(F607:F609)),"Neužpildytos visų objektų kainos", "")</f>
        <v>Neužpildytos visų objektų kainos</v>
      </c>
    </row>
    <row r="611" spans="1:9" x14ac:dyDescent="0.25">
      <c r="C611" s="16" t="s">
        <v>91</v>
      </c>
      <c r="D611" s="19"/>
      <c r="E611" s="16" t="s">
        <v>92</v>
      </c>
      <c r="F611" s="16" t="str">
        <f>IF(OR(F610="",D611=""),"", ROUND(PRODUCT(D611,F610)/100,2))</f>
        <v/>
      </c>
      <c r="G611" s="14" t="str">
        <f>IF(D611="", "Nurodykite taikomą PVM dydį", "")</f>
        <v>Nurodykite taikomą PVM dydį</v>
      </c>
    </row>
    <row r="612" spans="1:9" x14ac:dyDescent="0.25">
      <c r="E612" s="16" t="s">
        <v>93</v>
      </c>
      <c r="F612" s="16">
        <f>IF(ISBLANK(F611), "", ROUND(SUM(F610:F611),2))</f>
        <v>0</v>
      </c>
    </row>
    <row r="616" spans="1:9" x14ac:dyDescent="0.25">
      <c r="A616" s="12" t="s">
        <v>682</v>
      </c>
      <c r="B616" s="12" t="s">
        <v>683</v>
      </c>
    </row>
    <row r="618" spans="1:9" x14ac:dyDescent="0.25">
      <c r="A618" s="12" t="s">
        <v>28</v>
      </c>
    </row>
    <row r="619" spans="1:9" ht="150" x14ac:dyDescent="0.25">
      <c r="A619" s="27" t="s">
        <v>29</v>
      </c>
      <c r="B619" s="27" t="s">
        <v>30</v>
      </c>
      <c r="C619" s="27" t="s">
        <v>31</v>
      </c>
      <c r="D619" s="27" t="s">
        <v>32</v>
      </c>
      <c r="E619" s="27" t="s">
        <v>33</v>
      </c>
      <c r="F619" s="27" t="s">
        <v>34</v>
      </c>
      <c r="G619" s="27" t="s">
        <v>35</v>
      </c>
      <c r="H619" s="27" t="s">
        <v>36</v>
      </c>
      <c r="I619" s="27" t="s">
        <v>37</v>
      </c>
    </row>
    <row r="620" spans="1:9" ht="30" x14ac:dyDescent="0.25">
      <c r="A620" s="26" t="s">
        <v>684</v>
      </c>
      <c r="B620" s="26" t="s">
        <v>685</v>
      </c>
      <c r="C620" s="33"/>
      <c r="D620" s="33"/>
      <c r="E620" s="33"/>
      <c r="F620" s="33"/>
      <c r="G620" s="33"/>
      <c r="H620" s="33"/>
      <c r="I620" s="33"/>
    </row>
    <row r="621" spans="1:9" ht="30" x14ac:dyDescent="0.25">
      <c r="A621" s="33" t="s">
        <v>686</v>
      </c>
      <c r="B621" s="33" t="s">
        <v>685</v>
      </c>
      <c r="C621" s="36">
        <v>300</v>
      </c>
      <c r="D621" s="36" t="s">
        <v>41</v>
      </c>
      <c r="E621" s="34"/>
      <c r="F621" s="33" t="str">
        <f>IF(ISBLANK(E621),"", PRODUCT(C621,E621))</f>
        <v/>
      </c>
      <c r="G621" s="35"/>
      <c r="H621" s="33"/>
      <c r="I621" s="33"/>
    </row>
    <row r="622" spans="1:9" ht="60" x14ac:dyDescent="0.25">
      <c r="A622" s="33" t="s">
        <v>687</v>
      </c>
      <c r="B622" s="33" t="s">
        <v>688</v>
      </c>
      <c r="C622" s="33"/>
      <c r="D622" s="33"/>
      <c r="E622" s="33"/>
      <c r="F622" s="33"/>
      <c r="G622" s="33"/>
      <c r="H622" s="35"/>
      <c r="I622" s="35"/>
    </row>
    <row r="623" spans="1:9" ht="30" x14ac:dyDescent="0.25">
      <c r="A623" s="33" t="s">
        <v>689</v>
      </c>
      <c r="B623" s="33" t="s">
        <v>89</v>
      </c>
      <c r="C623" s="33"/>
      <c r="D623" s="33"/>
      <c r="E623" s="33"/>
      <c r="F623" s="33"/>
      <c r="G623" s="33"/>
      <c r="H623" s="35"/>
      <c r="I623" s="35"/>
    </row>
    <row r="624" spans="1:9" x14ac:dyDescent="0.25">
      <c r="E624" s="16" t="s">
        <v>90</v>
      </c>
      <c r="F624" s="16" t="str">
        <f>IF((COUNT(C621:C623)&lt;&gt;COUNT(F621:F623)),"", ROUND(SUM(F621:F623),2))</f>
        <v/>
      </c>
      <c r="G624" s="14" t="str">
        <f>IF((COUNT(C621:C623)&lt;&gt;COUNT(F621:F623)),"Neužpildytos visų objektų kainos", "")</f>
        <v>Neužpildytos visų objektų kainos</v>
      </c>
    </row>
    <row r="625" spans="1:9" x14ac:dyDescent="0.25">
      <c r="C625" s="16" t="s">
        <v>91</v>
      </c>
      <c r="D625" s="19"/>
      <c r="E625" s="16" t="s">
        <v>92</v>
      </c>
      <c r="F625" s="16" t="str">
        <f>IF(OR(F624="",D625=""),"", ROUND(PRODUCT(D625,F624)/100,2))</f>
        <v/>
      </c>
      <c r="G625" s="14" t="str">
        <f>IF(D625="", "Nurodykite taikomą PVM dydį", "")</f>
        <v>Nurodykite taikomą PVM dydį</v>
      </c>
    </row>
    <row r="626" spans="1:9" x14ac:dyDescent="0.25">
      <c r="E626" s="16" t="s">
        <v>93</v>
      </c>
      <c r="F626" s="16">
        <f>IF(ISBLANK(F625), "", ROUND(SUM(F624:F625),2))</f>
        <v>0</v>
      </c>
    </row>
    <row r="630" spans="1:9" x14ac:dyDescent="0.25">
      <c r="A630" s="12" t="s">
        <v>690</v>
      </c>
      <c r="B630" s="12" t="s">
        <v>691</v>
      </c>
    </row>
    <row r="632" spans="1:9" x14ac:dyDescent="0.25">
      <c r="A632" s="12" t="s">
        <v>28</v>
      </c>
    </row>
    <row r="633" spans="1:9" ht="150" x14ac:dyDescent="0.25">
      <c r="A633" s="27" t="s">
        <v>29</v>
      </c>
      <c r="B633" s="27" t="s">
        <v>30</v>
      </c>
      <c r="C633" s="27" t="s">
        <v>31</v>
      </c>
      <c r="D633" s="27" t="s">
        <v>32</v>
      </c>
      <c r="E633" s="27" t="s">
        <v>33</v>
      </c>
      <c r="F633" s="27" t="s">
        <v>34</v>
      </c>
      <c r="G633" s="27" t="s">
        <v>35</v>
      </c>
      <c r="H633" s="27" t="s">
        <v>36</v>
      </c>
      <c r="I633" s="27" t="s">
        <v>37</v>
      </c>
    </row>
    <row r="634" spans="1:9" x14ac:dyDescent="0.25">
      <c r="A634" s="26" t="s">
        <v>692</v>
      </c>
      <c r="B634" s="26" t="s">
        <v>693</v>
      </c>
      <c r="C634" s="33"/>
      <c r="D634" s="33"/>
      <c r="E634" s="33"/>
      <c r="F634" s="33"/>
      <c r="G634" s="33"/>
      <c r="H634" s="33"/>
      <c r="I634" s="33"/>
    </row>
    <row r="635" spans="1:9" x14ac:dyDescent="0.25">
      <c r="A635" s="33" t="s">
        <v>694</v>
      </c>
      <c r="B635" s="33" t="s">
        <v>693</v>
      </c>
      <c r="C635" s="36">
        <v>60</v>
      </c>
      <c r="D635" s="36" t="s">
        <v>41</v>
      </c>
      <c r="E635" s="34"/>
      <c r="F635" s="33" t="str">
        <f>IF(ISBLANK(E635),"", PRODUCT(C635,E635))</f>
        <v/>
      </c>
      <c r="G635" s="35"/>
      <c r="H635" s="33"/>
      <c r="I635" s="33"/>
    </row>
    <row r="636" spans="1:9" ht="45" x14ac:dyDescent="0.25">
      <c r="A636" s="33" t="s">
        <v>695</v>
      </c>
      <c r="B636" s="33" t="s">
        <v>696</v>
      </c>
      <c r="C636" s="33"/>
      <c r="D636" s="33"/>
      <c r="E636" s="33"/>
      <c r="F636" s="33"/>
      <c r="G636" s="33"/>
      <c r="H636" s="35"/>
      <c r="I636" s="35"/>
    </row>
    <row r="637" spans="1:9" ht="30" x14ac:dyDescent="0.25">
      <c r="A637" s="33" t="s">
        <v>697</v>
      </c>
      <c r="B637" s="33" t="s">
        <v>89</v>
      </c>
      <c r="C637" s="33"/>
      <c r="D637" s="33"/>
      <c r="E637" s="33"/>
      <c r="F637" s="33"/>
      <c r="G637" s="33"/>
      <c r="H637" s="35"/>
      <c r="I637" s="35"/>
    </row>
    <row r="638" spans="1:9" x14ac:dyDescent="0.25">
      <c r="A638" s="38"/>
      <c r="B638" s="38"/>
      <c r="C638" s="38"/>
      <c r="D638" s="38"/>
      <c r="E638" s="26" t="s">
        <v>90</v>
      </c>
      <c r="F638" s="26" t="str">
        <f>IF((COUNT(C635:C637)&lt;&gt;COUNT(F635:F637)),"", ROUND(SUM(F635:F637),2))</f>
        <v/>
      </c>
      <c r="G638" s="39" t="str">
        <f>IF((COUNT(C635:C637)&lt;&gt;COUNT(F635:F637)),"Neužpildytos visų objektų kainos", "")</f>
        <v>Neužpildytos visų objektų kainos</v>
      </c>
      <c r="H638" s="38"/>
      <c r="I638" s="38"/>
    </row>
    <row r="639" spans="1:9" x14ac:dyDescent="0.25">
      <c r="A639" s="38"/>
      <c r="B639" s="38"/>
      <c r="C639" s="40" t="s">
        <v>91</v>
      </c>
      <c r="D639" s="35"/>
      <c r="E639" s="26" t="s">
        <v>92</v>
      </c>
      <c r="F639" s="26" t="str">
        <f>IF(OR(F638="",D639=""),"", ROUND(PRODUCT(D639,F638)/100,2))</f>
        <v/>
      </c>
      <c r="G639" s="39" t="str">
        <f>IF(D639="", "Nurodykite taikomą PVM dydį", "")</f>
        <v>Nurodykite taikomą PVM dydį</v>
      </c>
      <c r="H639" s="38"/>
      <c r="I639" s="38"/>
    </row>
    <row r="640" spans="1:9" x14ac:dyDescent="0.25">
      <c r="A640" s="38"/>
      <c r="B640" s="38"/>
      <c r="C640" s="38"/>
      <c r="D640" s="38"/>
      <c r="E640" s="26" t="s">
        <v>93</v>
      </c>
      <c r="F640" s="26">
        <f>IF(ISBLANK(F639), "", ROUND(SUM(F638:F639),2))</f>
        <v>0</v>
      </c>
      <c r="G640" s="38"/>
      <c r="H640" s="38"/>
      <c r="I640" s="38"/>
    </row>
    <row r="644" spans="1:9" x14ac:dyDescent="0.25">
      <c r="A644" s="12" t="s">
        <v>698</v>
      </c>
      <c r="B644" s="12" t="s">
        <v>699</v>
      </c>
    </row>
    <row r="646" spans="1:9" x14ac:dyDescent="0.25">
      <c r="A646" s="12" t="s">
        <v>28</v>
      </c>
    </row>
    <row r="647" spans="1:9" ht="150" x14ac:dyDescent="0.25">
      <c r="A647" s="27" t="s">
        <v>29</v>
      </c>
      <c r="B647" s="27" t="s">
        <v>30</v>
      </c>
      <c r="C647" s="27" t="s">
        <v>31</v>
      </c>
      <c r="D647" s="27" t="s">
        <v>32</v>
      </c>
      <c r="E647" s="27" t="s">
        <v>33</v>
      </c>
      <c r="F647" s="27" t="s">
        <v>34</v>
      </c>
      <c r="G647" s="27" t="s">
        <v>35</v>
      </c>
      <c r="H647" s="27" t="s">
        <v>36</v>
      </c>
      <c r="I647" s="27" t="s">
        <v>37</v>
      </c>
    </row>
    <row r="648" spans="1:9" x14ac:dyDescent="0.25">
      <c r="A648" s="25" t="s">
        <v>700</v>
      </c>
      <c r="B648" s="25" t="s">
        <v>701</v>
      </c>
      <c r="C648" s="29"/>
      <c r="D648" s="29"/>
      <c r="E648" s="29"/>
      <c r="F648" s="29"/>
      <c r="G648" s="29"/>
      <c r="H648" s="29"/>
      <c r="I648" s="29"/>
    </row>
    <row r="649" spans="1:9" x14ac:dyDescent="0.25">
      <c r="A649" s="29" t="s">
        <v>702</v>
      </c>
      <c r="B649" s="29" t="s">
        <v>701</v>
      </c>
      <c r="C649" s="30">
        <v>60</v>
      </c>
      <c r="D649" s="30" t="s">
        <v>41</v>
      </c>
      <c r="E649" s="31"/>
      <c r="F649" s="29" t="str">
        <f>IF(ISBLANK(E649),"", PRODUCT(C649,E649))</f>
        <v/>
      </c>
      <c r="G649" s="32"/>
      <c r="H649" s="29"/>
      <c r="I649" s="29"/>
    </row>
    <row r="650" spans="1:9" x14ac:dyDescent="0.25">
      <c r="A650" s="29" t="s">
        <v>703</v>
      </c>
      <c r="B650" s="29" t="s">
        <v>704</v>
      </c>
      <c r="C650" s="29"/>
      <c r="D650" s="29"/>
      <c r="E650" s="29"/>
      <c r="F650" s="29"/>
      <c r="G650" s="29"/>
      <c r="H650" s="32"/>
      <c r="I650" s="32"/>
    </row>
    <row r="651" spans="1:9" ht="30" x14ac:dyDescent="0.25">
      <c r="A651" s="29" t="s">
        <v>705</v>
      </c>
      <c r="B651" s="29" t="s">
        <v>89</v>
      </c>
      <c r="C651" s="29"/>
      <c r="D651" s="29"/>
      <c r="E651" s="29"/>
      <c r="F651" s="29"/>
      <c r="G651" s="29"/>
      <c r="H651" s="32"/>
      <c r="I651" s="32"/>
    </row>
    <row r="652" spans="1:9" x14ac:dyDescent="0.25">
      <c r="A652" s="37"/>
      <c r="B652" s="37"/>
      <c r="C652" s="37"/>
      <c r="D652" s="37"/>
      <c r="E652" s="25" t="s">
        <v>90</v>
      </c>
      <c r="F652" s="25" t="str">
        <f>IF((COUNT(C649:C651)&lt;&gt;COUNT(F649:F651)),"", ROUND(SUM(F649:F651),2))</f>
        <v/>
      </c>
      <c r="G652" s="14" t="str">
        <f>IF((COUNT(C649:C651)&lt;&gt;COUNT(F649:F651)),"Neužpildytos visų objektų kainos", "")</f>
        <v>Neužpildytos visų objektų kainos</v>
      </c>
      <c r="H652" s="37"/>
      <c r="I652" s="37"/>
    </row>
    <row r="653" spans="1:9" x14ac:dyDescent="0.25">
      <c r="A653" s="37"/>
      <c r="B653" s="37"/>
      <c r="C653" s="16" t="s">
        <v>91</v>
      </c>
      <c r="D653" s="32"/>
      <c r="E653" s="25" t="s">
        <v>92</v>
      </c>
      <c r="F653" s="25" t="str">
        <f>IF(OR(F652="",D653=""),"", ROUND(PRODUCT(D653,F652)/100,2))</f>
        <v/>
      </c>
      <c r="G653" s="14" t="str">
        <f>IF(D653="", "Nurodykite taikomą PVM dydį", "")</f>
        <v>Nurodykite taikomą PVM dydį</v>
      </c>
      <c r="H653" s="37"/>
      <c r="I653" s="37"/>
    </row>
    <row r="654" spans="1:9" x14ac:dyDescent="0.25">
      <c r="A654" s="37"/>
      <c r="B654" s="37"/>
      <c r="C654" s="37"/>
      <c r="D654" s="37"/>
      <c r="E654" s="25" t="s">
        <v>93</v>
      </c>
      <c r="F654" s="25">
        <f>IF(ISBLANK(F653), "", ROUND(SUM(F652:F653),2))</f>
        <v>0</v>
      </c>
      <c r="G654" s="37"/>
      <c r="H654" s="37"/>
      <c r="I654" s="37"/>
    </row>
    <row r="658" spans="1:9" x14ac:dyDescent="0.25">
      <c r="A658" s="12" t="s">
        <v>706</v>
      </c>
      <c r="B658" s="12" t="s">
        <v>707</v>
      </c>
    </row>
    <row r="660" spans="1:9" x14ac:dyDescent="0.25">
      <c r="A660" s="12" t="s">
        <v>28</v>
      </c>
    </row>
    <row r="661" spans="1:9" ht="150" x14ac:dyDescent="0.25">
      <c r="A661" s="27" t="s">
        <v>29</v>
      </c>
      <c r="B661" s="27" t="s">
        <v>30</v>
      </c>
      <c r="C661" s="27" t="s">
        <v>31</v>
      </c>
      <c r="D661" s="27" t="s">
        <v>32</v>
      </c>
      <c r="E661" s="27" t="s">
        <v>33</v>
      </c>
      <c r="F661" s="27" t="s">
        <v>34</v>
      </c>
      <c r="G661" s="27" t="s">
        <v>35</v>
      </c>
      <c r="H661" s="27" t="s">
        <v>36</v>
      </c>
      <c r="I661" s="27" t="s">
        <v>37</v>
      </c>
    </row>
    <row r="662" spans="1:9" x14ac:dyDescent="0.25">
      <c r="A662" s="26" t="s">
        <v>708</v>
      </c>
      <c r="B662" s="26" t="s">
        <v>709</v>
      </c>
      <c r="C662" s="33"/>
      <c r="D662" s="33"/>
      <c r="E662" s="33"/>
      <c r="F662" s="33"/>
      <c r="G662" s="33"/>
      <c r="H662" s="33"/>
      <c r="I662" s="33"/>
    </row>
    <row r="663" spans="1:9" x14ac:dyDescent="0.25">
      <c r="A663" s="33" t="s">
        <v>710</v>
      </c>
      <c r="B663" s="33" t="s">
        <v>709</v>
      </c>
      <c r="C663" s="36">
        <v>90</v>
      </c>
      <c r="D663" s="36" t="s">
        <v>41</v>
      </c>
      <c r="E663" s="34"/>
      <c r="F663" s="33" t="str">
        <f>IF(ISBLANK(E663),"", PRODUCT(C663,E663))</f>
        <v/>
      </c>
      <c r="G663" s="35"/>
      <c r="H663" s="33"/>
      <c r="I663" s="33"/>
    </row>
    <row r="664" spans="1:9" x14ac:dyDescent="0.25">
      <c r="A664" s="33" t="s">
        <v>711</v>
      </c>
      <c r="B664" s="33" t="s">
        <v>712</v>
      </c>
      <c r="C664" s="33"/>
      <c r="D664" s="33"/>
      <c r="E664" s="33"/>
      <c r="F664" s="33"/>
      <c r="G664" s="33"/>
      <c r="H664" s="35"/>
      <c r="I664" s="35"/>
    </row>
    <row r="665" spans="1:9" ht="30" x14ac:dyDescent="0.25">
      <c r="A665" s="33" t="s">
        <v>713</v>
      </c>
      <c r="B665" s="33" t="s">
        <v>89</v>
      </c>
      <c r="C665" s="33"/>
      <c r="D665" s="33"/>
      <c r="E665" s="33"/>
      <c r="F665" s="33"/>
      <c r="G665" s="33"/>
      <c r="H665" s="35"/>
      <c r="I665" s="35"/>
    </row>
    <row r="666" spans="1:9" x14ac:dyDescent="0.25">
      <c r="E666" s="16" t="s">
        <v>90</v>
      </c>
      <c r="F666" s="16" t="str">
        <f>IF((COUNT(C663:C665)&lt;&gt;COUNT(F663:F665)),"", ROUND(SUM(F663:F665),2))</f>
        <v/>
      </c>
      <c r="G666" s="14" t="str">
        <f>IF((COUNT(C663:C665)&lt;&gt;COUNT(F663:F665)),"Neužpildytos visų objektų kainos", "")</f>
        <v>Neužpildytos visų objektų kainos</v>
      </c>
    </row>
    <row r="667" spans="1:9" x14ac:dyDescent="0.25">
      <c r="C667" s="16" t="s">
        <v>91</v>
      </c>
      <c r="D667" s="19"/>
      <c r="E667" s="16" t="s">
        <v>92</v>
      </c>
      <c r="F667" s="16" t="str">
        <f>IF(OR(F666="",D667=""),"", ROUND(PRODUCT(D667,F666)/100,2))</f>
        <v/>
      </c>
      <c r="G667" s="14" t="str">
        <f>IF(D667="", "Nurodykite taikomą PVM dydį", "")</f>
        <v>Nurodykite taikomą PVM dydį</v>
      </c>
    </row>
    <row r="668" spans="1:9" x14ac:dyDescent="0.25">
      <c r="E668" s="16" t="s">
        <v>93</v>
      </c>
      <c r="F668" s="16">
        <f>IF(ISBLANK(F667), "", ROUND(SUM(F666:F667),2))</f>
        <v>0</v>
      </c>
    </row>
    <row r="672" spans="1:9" x14ac:dyDescent="0.25">
      <c r="A672" s="12" t="s">
        <v>714</v>
      </c>
      <c r="B672" s="12" t="s">
        <v>715</v>
      </c>
    </row>
    <row r="674" spans="1:9" x14ac:dyDescent="0.25">
      <c r="A674" s="12" t="s">
        <v>28</v>
      </c>
    </row>
    <row r="675" spans="1:9" ht="150" x14ac:dyDescent="0.25">
      <c r="A675" s="27" t="s">
        <v>29</v>
      </c>
      <c r="B675" s="27" t="s">
        <v>30</v>
      </c>
      <c r="C675" s="27" t="s">
        <v>31</v>
      </c>
      <c r="D675" s="27" t="s">
        <v>32</v>
      </c>
      <c r="E675" s="27" t="s">
        <v>33</v>
      </c>
      <c r="F675" s="27" t="s">
        <v>34</v>
      </c>
      <c r="G675" s="27" t="s">
        <v>35</v>
      </c>
      <c r="H675" s="27" t="s">
        <v>36</v>
      </c>
      <c r="I675" s="27" t="s">
        <v>37</v>
      </c>
    </row>
    <row r="676" spans="1:9" x14ac:dyDescent="0.25">
      <c r="A676" s="26" t="s">
        <v>716</v>
      </c>
      <c r="B676" s="26" t="s">
        <v>717</v>
      </c>
      <c r="C676" s="33"/>
      <c r="D676" s="33"/>
      <c r="E676" s="33"/>
      <c r="F676" s="33"/>
      <c r="G676" s="33"/>
      <c r="H676" s="33"/>
      <c r="I676" s="33"/>
    </row>
    <row r="677" spans="1:9" x14ac:dyDescent="0.25">
      <c r="A677" s="33" t="s">
        <v>718</v>
      </c>
      <c r="B677" s="33" t="s">
        <v>717</v>
      </c>
      <c r="C677" s="36">
        <v>60</v>
      </c>
      <c r="D677" s="36" t="s">
        <v>41</v>
      </c>
      <c r="E677" s="34"/>
      <c r="F677" s="33" t="str">
        <f>IF(ISBLANK(E677),"", PRODUCT(C677,E677))</f>
        <v/>
      </c>
      <c r="G677" s="35"/>
      <c r="H677" s="33"/>
      <c r="I677" s="33"/>
    </row>
    <row r="678" spans="1:9" x14ac:dyDescent="0.25">
      <c r="A678" s="33" t="s">
        <v>719</v>
      </c>
      <c r="B678" s="33" t="s">
        <v>720</v>
      </c>
      <c r="C678" s="33"/>
      <c r="D678" s="33"/>
      <c r="E678" s="33"/>
      <c r="F678" s="33"/>
      <c r="G678" s="33"/>
      <c r="H678" s="35"/>
      <c r="I678" s="35"/>
    </row>
    <row r="679" spans="1:9" ht="30" x14ac:dyDescent="0.25">
      <c r="A679" s="33" t="s">
        <v>721</v>
      </c>
      <c r="B679" s="33" t="s">
        <v>89</v>
      </c>
      <c r="C679" s="33"/>
      <c r="D679" s="33"/>
      <c r="E679" s="33"/>
      <c r="F679" s="33"/>
      <c r="G679" s="33"/>
      <c r="H679" s="35"/>
      <c r="I679" s="35"/>
    </row>
    <row r="680" spans="1:9" x14ac:dyDescent="0.25">
      <c r="E680" s="16" t="s">
        <v>90</v>
      </c>
      <c r="F680" s="16" t="str">
        <f>IF((COUNT(C677:C679)&lt;&gt;COUNT(F677:F679)),"", ROUND(SUM(F677:F679),2))</f>
        <v/>
      </c>
      <c r="G680" s="14" t="str">
        <f>IF((COUNT(C677:C679)&lt;&gt;COUNT(F677:F679)),"Neužpildytos visų objektų kainos", "")</f>
        <v>Neužpildytos visų objektų kainos</v>
      </c>
    </row>
    <row r="681" spans="1:9" x14ac:dyDescent="0.25">
      <c r="C681" s="16" t="s">
        <v>91</v>
      </c>
      <c r="D681" s="19"/>
      <c r="E681" s="16" t="s">
        <v>92</v>
      </c>
      <c r="F681" s="16" t="str">
        <f>IF(OR(F680="",D681=""),"", ROUND(PRODUCT(D681,F680)/100,2))</f>
        <v/>
      </c>
      <c r="G681" s="14" t="str">
        <f>IF(D681="", "Nurodykite taikomą PVM dydį", "")</f>
        <v>Nurodykite taikomą PVM dydį</v>
      </c>
    </row>
    <row r="682" spans="1:9" x14ac:dyDescent="0.25">
      <c r="E682" s="16" t="s">
        <v>93</v>
      </c>
      <c r="F682" s="16">
        <f>IF(ISBLANK(F681), "", ROUND(SUM(F680:F681),2))</f>
        <v>0</v>
      </c>
    </row>
    <row r="686" spans="1:9" x14ac:dyDescent="0.25">
      <c r="A686" s="12" t="s">
        <v>722</v>
      </c>
      <c r="B686" s="12" t="s">
        <v>723</v>
      </c>
    </row>
    <row r="688" spans="1:9" x14ac:dyDescent="0.25">
      <c r="A688" s="12" t="s">
        <v>28</v>
      </c>
    </row>
    <row r="689" spans="1:9" ht="150" x14ac:dyDescent="0.25">
      <c r="A689" s="27" t="s">
        <v>29</v>
      </c>
      <c r="B689" s="27" t="s">
        <v>30</v>
      </c>
      <c r="C689" s="27" t="s">
        <v>31</v>
      </c>
      <c r="D689" s="27" t="s">
        <v>32</v>
      </c>
      <c r="E689" s="27" t="s">
        <v>33</v>
      </c>
      <c r="F689" s="27" t="s">
        <v>34</v>
      </c>
      <c r="G689" s="27" t="s">
        <v>35</v>
      </c>
      <c r="H689" s="27" t="s">
        <v>36</v>
      </c>
      <c r="I689" s="27" t="s">
        <v>37</v>
      </c>
    </row>
    <row r="690" spans="1:9" ht="30" x14ac:dyDescent="0.25">
      <c r="A690" s="26" t="s">
        <v>724</v>
      </c>
      <c r="B690" s="26" t="s">
        <v>725</v>
      </c>
      <c r="C690" s="33"/>
      <c r="D690" s="33"/>
      <c r="E690" s="33"/>
      <c r="F690" s="33"/>
      <c r="G690" s="33"/>
      <c r="H690" s="33"/>
      <c r="I690" s="33"/>
    </row>
    <row r="691" spans="1:9" ht="75" x14ac:dyDescent="0.25">
      <c r="A691" s="33" t="s">
        <v>726</v>
      </c>
      <c r="B691" s="33" t="s">
        <v>725</v>
      </c>
      <c r="C691" s="36">
        <v>6000</v>
      </c>
      <c r="D691" s="36" t="s">
        <v>41</v>
      </c>
      <c r="E691" s="34">
        <v>15.7</v>
      </c>
      <c r="F691" s="33">
        <f>IF(ISBLANK(E691),"", PRODUCT(C691,E691))</f>
        <v>94200</v>
      </c>
      <c r="G691" s="61" t="s">
        <v>1171</v>
      </c>
      <c r="H691" s="33"/>
      <c r="I691" s="33"/>
    </row>
    <row r="692" spans="1:9" ht="180" x14ac:dyDescent="0.25">
      <c r="A692" s="33" t="s">
        <v>727</v>
      </c>
      <c r="B692" s="33" t="s">
        <v>728</v>
      </c>
      <c r="C692" s="33"/>
      <c r="D692" s="33"/>
      <c r="E692" s="33"/>
      <c r="F692" s="33"/>
      <c r="G692" s="33"/>
      <c r="H692" s="61" t="s">
        <v>1170</v>
      </c>
      <c r="I692" s="62" t="s">
        <v>1172</v>
      </c>
    </row>
    <row r="693" spans="1:9" ht="60" x14ac:dyDescent="0.25">
      <c r="A693" s="33" t="s">
        <v>729</v>
      </c>
      <c r="B693" s="33" t="s">
        <v>89</v>
      </c>
      <c r="C693" s="33"/>
      <c r="D693" s="33"/>
      <c r="E693" s="33"/>
      <c r="F693" s="33"/>
      <c r="G693" s="33"/>
      <c r="H693" s="63" t="s">
        <v>1182</v>
      </c>
      <c r="I693" s="63" t="s">
        <v>1183</v>
      </c>
    </row>
    <row r="694" spans="1:9" x14ac:dyDescent="0.25">
      <c r="E694" s="16" t="s">
        <v>90</v>
      </c>
      <c r="F694" s="16">
        <f>IF((COUNT(C691:C693)&lt;&gt;COUNT(F691:F693)),"", ROUND(SUM(F691:F693),2))</f>
        <v>94200</v>
      </c>
      <c r="G694" s="14" t="str">
        <f>IF((COUNT(C691:C693)&lt;&gt;COUNT(F691:F693)),"Neužpildytos visų objektų kainos", "")</f>
        <v/>
      </c>
    </row>
    <row r="695" spans="1:9" x14ac:dyDescent="0.25">
      <c r="C695" s="16" t="s">
        <v>91</v>
      </c>
      <c r="D695" s="19">
        <v>5</v>
      </c>
      <c r="E695" s="16" t="s">
        <v>92</v>
      </c>
      <c r="F695" s="16">
        <f>IF(OR(F694="",D695=""),"", ROUND(PRODUCT(D695,F694)/100,2))</f>
        <v>4710</v>
      </c>
      <c r="G695" s="14" t="str">
        <f>IF(D695="", "Nurodykite taikomą PVM dydį", "")</f>
        <v/>
      </c>
    </row>
    <row r="696" spans="1:9" x14ac:dyDescent="0.25">
      <c r="E696" s="16" t="s">
        <v>93</v>
      </c>
      <c r="F696" s="16">
        <f>IF(ISBLANK(F695), "", ROUND(SUM(F694:F695),2))</f>
        <v>98910</v>
      </c>
    </row>
    <row r="700" spans="1:9" x14ac:dyDescent="0.25">
      <c r="A700" s="12" t="s">
        <v>730</v>
      </c>
      <c r="B700" s="12" t="s">
        <v>731</v>
      </c>
    </row>
    <row r="702" spans="1:9" x14ac:dyDescent="0.25">
      <c r="A702" s="12" t="s">
        <v>28</v>
      </c>
    </row>
    <row r="703" spans="1:9" ht="150" x14ac:dyDescent="0.25">
      <c r="A703" s="27" t="s">
        <v>29</v>
      </c>
      <c r="B703" s="27" t="s">
        <v>30</v>
      </c>
      <c r="C703" s="27" t="s">
        <v>31</v>
      </c>
      <c r="D703" s="27" t="s">
        <v>32</v>
      </c>
      <c r="E703" s="27" t="s">
        <v>33</v>
      </c>
      <c r="F703" s="27" t="s">
        <v>34</v>
      </c>
      <c r="G703" s="27" t="s">
        <v>35</v>
      </c>
      <c r="H703" s="27" t="s">
        <v>36</v>
      </c>
      <c r="I703" s="27" t="s">
        <v>37</v>
      </c>
    </row>
    <row r="704" spans="1:9" ht="30" x14ac:dyDescent="0.25">
      <c r="A704" s="26" t="s">
        <v>732</v>
      </c>
      <c r="B704" s="26" t="s">
        <v>733</v>
      </c>
      <c r="C704" s="33"/>
      <c r="D704" s="33"/>
      <c r="E704" s="33"/>
      <c r="F704" s="33"/>
      <c r="G704" s="33"/>
      <c r="H704" s="33"/>
      <c r="I704" s="33"/>
    </row>
    <row r="705" spans="1:9" ht="30" x14ac:dyDescent="0.25">
      <c r="A705" s="33" t="s">
        <v>734</v>
      </c>
      <c r="B705" s="33" t="s">
        <v>733</v>
      </c>
      <c r="C705" s="36">
        <v>90</v>
      </c>
      <c r="D705" s="36" t="s">
        <v>41</v>
      </c>
      <c r="E705" s="34"/>
      <c r="F705" s="33" t="str">
        <f>IF(ISBLANK(E705),"", PRODUCT(C705,E705))</f>
        <v/>
      </c>
      <c r="G705" s="35"/>
      <c r="H705" s="33"/>
      <c r="I705" s="33"/>
    </row>
    <row r="706" spans="1:9" ht="45" x14ac:dyDescent="0.25">
      <c r="A706" s="33" t="s">
        <v>735</v>
      </c>
      <c r="B706" s="33" t="s">
        <v>736</v>
      </c>
      <c r="C706" s="33"/>
      <c r="D706" s="33"/>
      <c r="E706" s="33"/>
      <c r="F706" s="33"/>
      <c r="G706" s="33"/>
      <c r="H706" s="35"/>
      <c r="I706" s="35"/>
    </row>
    <row r="707" spans="1:9" ht="30" x14ac:dyDescent="0.25">
      <c r="A707" s="33" t="s">
        <v>737</v>
      </c>
      <c r="B707" s="33" t="s">
        <v>89</v>
      </c>
      <c r="C707" s="33"/>
      <c r="D707" s="33"/>
      <c r="E707" s="33"/>
      <c r="F707" s="33"/>
      <c r="G707" s="33"/>
      <c r="H707" s="35"/>
      <c r="I707" s="35"/>
    </row>
    <row r="708" spans="1:9" x14ac:dyDescent="0.25">
      <c r="E708" s="16" t="s">
        <v>90</v>
      </c>
      <c r="F708" s="16" t="str">
        <f>IF((COUNT(C705:C707)&lt;&gt;COUNT(F705:F707)),"", ROUND(SUM(F705:F707),2))</f>
        <v/>
      </c>
      <c r="G708" s="14" t="str">
        <f>IF((COUNT(C705:C707)&lt;&gt;COUNT(F705:F707)),"Neužpildytos visų objektų kainos", "")</f>
        <v>Neužpildytos visų objektų kainos</v>
      </c>
    </row>
    <row r="709" spans="1:9" x14ac:dyDescent="0.25">
      <c r="C709" s="16" t="s">
        <v>91</v>
      </c>
      <c r="D709" s="19"/>
      <c r="E709" s="16" t="s">
        <v>92</v>
      </c>
      <c r="F709" s="16" t="str">
        <f>IF(OR(F708="",D709=""),"", ROUND(PRODUCT(D709,F708)/100,2))</f>
        <v/>
      </c>
      <c r="G709" s="14" t="str">
        <f>IF(D709="", "Nurodykite taikomą PVM dydį", "")</f>
        <v>Nurodykite taikomą PVM dydį</v>
      </c>
    </row>
    <row r="710" spans="1:9" x14ac:dyDescent="0.25">
      <c r="E710" s="16" t="s">
        <v>93</v>
      </c>
      <c r="F710" s="16">
        <f>IF(ISBLANK(F709), "", ROUND(SUM(F708:F709),2))</f>
        <v>0</v>
      </c>
    </row>
    <row r="714" spans="1:9" x14ac:dyDescent="0.25">
      <c r="A714" s="12" t="s">
        <v>738</v>
      </c>
      <c r="B714" s="12" t="s">
        <v>739</v>
      </c>
    </row>
    <row r="716" spans="1:9" x14ac:dyDescent="0.25">
      <c r="A716" s="12" t="s">
        <v>28</v>
      </c>
    </row>
    <row r="717" spans="1:9" ht="150" x14ac:dyDescent="0.25">
      <c r="A717" s="27" t="s">
        <v>29</v>
      </c>
      <c r="B717" s="27" t="s">
        <v>30</v>
      </c>
      <c r="C717" s="27" t="s">
        <v>31</v>
      </c>
      <c r="D717" s="27" t="s">
        <v>32</v>
      </c>
      <c r="E717" s="27" t="s">
        <v>33</v>
      </c>
      <c r="F717" s="27" t="s">
        <v>34</v>
      </c>
      <c r="G717" s="27" t="s">
        <v>35</v>
      </c>
      <c r="H717" s="27" t="s">
        <v>36</v>
      </c>
      <c r="I717" s="27" t="s">
        <v>37</v>
      </c>
    </row>
    <row r="718" spans="1:9" ht="30" x14ac:dyDescent="0.25">
      <c r="A718" s="26" t="s">
        <v>740</v>
      </c>
      <c r="B718" s="26" t="s">
        <v>741</v>
      </c>
      <c r="C718" s="33"/>
      <c r="D718" s="33"/>
      <c r="E718" s="33"/>
      <c r="F718" s="33"/>
      <c r="G718" s="33"/>
      <c r="H718" s="33"/>
      <c r="I718" s="33"/>
    </row>
    <row r="719" spans="1:9" ht="30" x14ac:dyDescent="0.25">
      <c r="A719" s="33" t="s">
        <v>742</v>
      </c>
      <c r="B719" s="33" t="s">
        <v>741</v>
      </c>
      <c r="C719" s="36">
        <v>90</v>
      </c>
      <c r="D719" s="36" t="s">
        <v>41</v>
      </c>
      <c r="E719" s="34"/>
      <c r="F719" s="33" t="str">
        <f>IF(ISBLANK(E719),"", PRODUCT(C719,E719))</f>
        <v/>
      </c>
      <c r="G719" s="35"/>
      <c r="H719" s="33"/>
      <c r="I719" s="33"/>
    </row>
    <row r="720" spans="1:9" ht="75" x14ac:dyDescent="0.25">
      <c r="A720" s="33" t="s">
        <v>743</v>
      </c>
      <c r="B720" s="33" t="s">
        <v>744</v>
      </c>
      <c r="C720" s="33"/>
      <c r="D720" s="33"/>
      <c r="E720" s="33"/>
      <c r="F720" s="33"/>
      <c r="G720" s="33"/>
      <c r="H720" s="35"/>
      <c r="I720" s="35"/>
    </row>
    <row r="721" spans="1:9" ht="30" x14ac:dyDescent="0.25">
      <c r="A721" s="33" t="s">
        <v>745</v>
      </c>
      <c r="B721" s="33" t="s">
        <v>89</v>
      </c>
      <c r="C721" s="33"/>
      <c r="D721" s="33"/>
      <c r="E721" s="33"/>
      <c r="F721" s="33"/>
      <c r="G721" s="33"/>
      <c r="H721" s="35"/>
      <c r="I721" s="35"/>
    </row>
    <row r="722" spans="1:9" x14ac:dyDescent="0.25">
      <c r="E722" s="16" t="s">
        <v>90</v>
      </c>
      <c r="F722" s="16" t="str">
        <f>IF((COUNT(C719:C721)&lt;&gt;COUNT(F719:F721)),"", ROUND(SUM(F719:F721),2))</f>
        <v/>
      </c>
      <c r="G722" s="14" t="str">
        <f>IF((COUNT(C719:C721)&lt;&gt;COUNT(F719:F721)),"Neužpildytos visų objektų kainos", "")</f>
        <v>Neužpildytos visų objektų kainos</v>
      </c>
    </row>
    <row r="723" spans="1:9" x14ac:dyDescent="0.25">
      <c r="C723" s="16" t="s">
        <v>91</v>
      </c>
      <c r="D723" s="19"/>
      <c r="E723" s="16" t="s">
        <v>92</v>
      </c>
      <c r="F723" s="16" t="str">
        <f>IF(OR(F722="",D723=""),"", ROUND(PRODUCT(D723,F722)/100,2))</f>
        <v/>
      </c>
      <c r="G723" s="14" t="str">
        <f>IF(D723="", "Nurodykite taikomą PVM dydį", "")</f>
        <v>Nurodykite taikomą PVM dydį</v>
      </c>
    </row>
    <row r="724" spans="1:9" x14ac:dyDescent="0.25">
      <c r="E724" s="16" t="s">
        <v>93</v>
      </c>
      <c r="F724" s="16">
        <f>IF(ISBLANK(F723), "", ROUND(SUM(F722:F723),2))</f>
        <v>0</v>
      </c>
    </row>
    <row r="728" spans="1:9" x14ac:dyDescent="0.25">
      <c r="A728" s="12" t="s">
        <v>746</v>
      </c>
      <c r="B728" s="12" t="s">
        <v>747</v>
      </c>
    </row>
    <row r="730" spans="1:9" x14ac:dyDescent="0.25">
      <c r="A730" s="12" t="s">
        <v>28</v>
      </c>
    </row>
    <row r="731" spans="1:9" ht="150" x14ac:dyDescent="0.25">
      <c r="A731" s="27" t="s">
        <v>29</v>
      </c>
      <c r="B731" s="27" t="s">
        <v>30</v>
      </c>
      <c r="C731" s="27" t="s">
        <v>31</v>
      </c>
      <c r="D731" s="27" t="s">
        <v>32</v>
      </c>
      <c r="E731" s="27" t="s">
        <v>33</v>
      </c>
      <c r="F731" s="27" t="s">
        <v>34</v>
      </c>
      <c r="G731" s="27" t="s">
        <v>35</v>
      </c>
      <c r="H731" s="27" t="s">
        <v>36</v>
      </c>
      <c r="I731" s="27" t="s">
        <v>37</v>
      </c>
    </row>
    <row r="732" spans="1:9" ht="30" x14ac:dyDescent="0.25">
      <c r="A732" s="26" t="s">
        <v>748</v>
      </c>
      <c r="B732" s="26" t="s">
        <v>749</v>
      </c>
      <c r="C732" s="33"/>
      <c r="D732" s="33"/>
      <c r="E732" s="33"/>
      <c r="F732" s="33"/>
      <c r="G732" s="33"/>
      <c r="H732" s="33"/>
      <c r="I732" s="33"/>
    </row>
    <row r="733" spans="1:9" ht="30" x14ac:dyDescent="0.25">
      <c r="A733" s="33" t="s">
        <v>750</v>
      </c>
      <c r="B733" s="33" t="s">
        <v>749</v>
      </c>
      <c r="C733" s="36">
        <v>900</v>
      </c>
      <c r="D733" s="36" t="s">
        <v>41</v>
      </c>
      <c r="E733" s="34"/>
      <c r="F733" s="33" t="str">
        <f>IF(ISBLANK(E733),"", PRODUCT(C733,E733))</f>
        <v/>
      </c>
      <c r="G733" s="35"/>
      <c r="H733" s="33"/>
      <c r="I733" s="33"/>
    </row>
    <row r="734" spans="1:9" ht="45" x14ac:dyDescent="0.25">
      <c r="A734" s="33" t="s">
        <v>751</v>
      </c>
      <c r="B734" s="33" t="s">
        <v>752</v>
      </c>
      <c r="C734" s="33"/>
      <c r="D734" s="33"/>
      <c r="E734" s="33"/>
      <c r="F734" s="33"/>
      <c r="G734" s="33"/>
      <c r="H734" s="35"/>
      <c r="I734" s="35"/>
    </row>
    <row r="735" spans="1:9" ht="30" x14ac:dyDescent="0.25">
      <c r="A735" s="33" t="s">
        <v>753</v>
      </c>
      <c r="B735" s="33" t="s">
        <v>89</v>
      </c>
      <c r="C735" s="33"/>
      <c r="D735" s="33"/>
      <c r="E735" s="33"/>
      <c r="F735" s="33"/>
      <c r="G735" s="33"/>
      <c r="H735" s="35"/>
      <c r="I735" s="35"/>
    </row>
    <row r="736" spans="1:9" x14ac:dyDescent="0.25">
      <c r="E736" s="16" t="s">
        <v>90</v>
      </c>
      <c r="F736" s="16" t="str">
        <f>IF((COUNT(C733:C735)&lt;&gt;COUNT(F733:F735)),"", ROUND(SUM(F733:F735),2))</f>
        <v/>
      </c>
      <c r="G736" s="14" t="str">
        <f>IF((COUNT(C733:C735)&lt;&gt;COUNT(F733:F735)),"Neužpildytos visų objektų kainos", "")</f>
        <v>Neužpildytos visų objektų kainos</v>
      </c>
    </row>
    <row r="737" spans="1:9" x14ac:dyDescent="0.25">
      <c r="C737" s="16" t="s">
        <v>91</v>
      </c>
      <c r="D737" s="19"/>
      <c r="E737" s="16" t="s">
        <v>92</v>
      </c>
      <c r="F737" s="16" t="str">
        <f>IF(OR(F736="",D737=""),"", ROUND(PRODUCT(D737,F736)/100,2))</f>
        <v/>
      </c>
      <c r="G737" s="14" t="str">
        <f>IF(D737="", "Nurodykite taikomą PVM dydį", "")</f>
        <v>Nurodykite taikomą PVM dydį</v>
      </c>
    </row>
    <row r="738" spans="1:9" x14ac:dyDescent="0.25">
      <c r="E738" s="16" t="s">
        <v>93</v>
      </c>
      <c r="F738" s="16">
        <f>IF(ISBLANK(F737), "", ROUND(SUM(F736:F737),2))</f>
        <v>0</v>
      </c>
    </row>
    <row r="742" spans="1:9" x14ac:dyDescent="0.25">
      <c r="A742" s="12" t="s">
        <v>754</v>
      </c>
      <c r="B742" s="12" t="s">
        <v>755</v>
      </c>
    </row>
    <row r="744" spans="1:9" x14ac:dyDescent="0.25">
      <c r="A744" s="12" t="s">
        <v>28</v>
      </c>
    </row>
    <row r="745" spans="1:9" ht="150" x14ac:dyDescent="0.25">
      <c r="A745" s="27" t="s">
        <v>29</v>
      </c>
      <c r="B745" s="27" t="s">
        <v>30</v>
      </c>
      <c r="C745" s="27" t="s">
        <v>31</v>
      </c>
      <c r="D745" s="27" t="s">
        <v>32</v>
      </c>
      <c r="E745" s="27" t="s">
        <v>33</v>
      </c>
      <c r="F745" s="27" t="s">
        <v>34</v>
      </c>
      <c r="G745" s="27" t="s">
        <v>35</v>
      </c>
      <c r="H745" s="27" t="s">
        <v>36</v>
      </c>
      <c r="I745" s="27" t="s">
        <v>37</v>
      </c>
    </row>
    <row r="746" spans="1:9" ht="30" x14ac:dyDescent="0.25">
      <c r="A746" s="26" t="s">
        <v>756</v>
      </c>
      <c r="B746" s="26" t="s">
        <v>757</v>
      </c>
      <c r="C746" s="33"/>
      <c r="D746" s="33"/>
      <c r="E746" s="33"/>
      <c r="F746" s="33"/>
      <c r="G746" s="33"/>
      <c r="H746" s="33"/>
      <c r="I746" s="33"/>
    </row>
    <row r="747" spans="1:9" ht="30" x14ac:dyDescent="0.25">
      <c r="A747" s="33" t="s">
        <v>758</v>
      </c>
      <c r="B747" s="33" t="s">
        <v>757</v>
      </c>
      <c r="C747" s="36">
        <v>150</v>
      </c>
      <c r="D747" s="36" t="s">
        <v>41</v>
      </c>
      <c r="E747" s="34"/>
      <c r="F747" s="33" t="str">
        <f>IF(ISBLANK(E747),"", PRODUCT(C747,E747))</f>
        <v/>
      </c>
      <c r="G747" s="35"/>
      <c r="H747" s="33"/>
      <c r="I747" s="33"/>
    </row>
    <row r="748" spans="1:9" ht="75" x14ac:dyDescent="0.25">
      <c r="A748" s="33" t="s">
        <v>759</v>
      </c>
      <c r="B748" s="33" t="s">
        <v>760</v>
      </c>
      <c r="C748" s="33"/>
      <c r="D748" s="33"/>
      <c r="E748" s="33"/>
      <c r="F748" s="33"/>
      <c r="G748" s="33"/>
      <c r="H748" s="35"/>
      <c r="I748" s="35"/>
    </row>
    <row r="749" spans="1:9" ht="30" x14ac:dyDescent="0.25">
      <c r="A749" s="33" t="s">
        <v>761</v>
      </c>
      <c r="B749" s="33" t="s">
        <v>89</v>
      </c>
      <c r="C749" s="33"/>
      <c r="D749" s="33"/>
      <c r="E749" s="33"/>
      <c r="F749" s="33"/>
      <c r="G749" s="33"/>
      <c r="H749" s="35"/>
      <c r="I749" s="35"/>
    </row>
    <row r="750" spans="1:9" x14ac:dyDescent="0.25">
      <c r="E750" s="16" t="s">
        <v>90</v>
      </c>
      <c r="F750" s="16" t="str">
        <f>IF((COUNT(C747:C749)&lt;&gt;COUNT(F747:F749)),"", ROUND(SUM(F747:F749),2))</f>
        <v/>
      </c>
      <c r="G750" s="14" t="str">
        <f>IF((COUNT(C747:C749)&lt;&gt;COUNT(F747:F749)),"Neužpildytos visų objektų kainos", "")</f>
        <v>Neužpildytos visų objektų kainos</v>
      </c>
    </row>
    <row r="751" spans="1:9" x14ac:dyDescent="0.25">
      <c r="C751" s="16" t="s">
        <v>91</v>
      </c>
      <c r="D751" s="19"/>
      <c r="E751" s="16" t="s">
        <v>92</v>
      </c>
      <c r="F751" s="16" t="str">
        <f>IF(OR(F750="",D751=""),"", ROUND(PRODUCT(D751,F750)/100,2))</f>
        <v/>
      </c>
      <c r="G751" s="14" t="str">
        <f>IF(D751="", "Nurodykite taikomą PVM dydį", "")</f>
        <v>Nurodykite taikomą PVM dydį</v>
      </c>
    </row>
    <row r="752" spans="1:9" x14ac:dyDescent="0.25">
      <c r="E752" s="16" t="s">
        <v>93</v>
      </c>
      <c r="F752" s="16">
        <f>IF(ISBLANK(F751), "", ROUND(SUM(F750:F751),2))</f>
        <v>0</v>
      </c>
    </row>
    <row r="756" spans="1:9" x14ac:dyDescent="0.25">
      <c r="A756" s="12" t="s">
        <v>762</v>
      </c>
      <c r="B756" s="12" t="s">
        <v>763</v>
      </c>
    </row>
    <row r="758" spans="1:9" x14ac:dyDescent="0.25">
      <c r="A758" s="12" t="s">
        <v>28</v>
      </c>
    </row>
    <row r="759" spans="1:9" x14ac:dyDescent="0.25">
      <c r="A759" s="16" t="s">
        <v>29</v>
      </c>
      <c r="B759" s="16" t="s">
        <v>30</v>
      </c>
      <c r="C759" s="16" t="s">
        <v>31</v>
      </c>
      <c r="D759" s="16" t="s">
        <v>32</v>
      </c>
      <c r="E759" s="16" t="s">
        <v>33</v>
      </c>
      <c r="F759" s="16" t="s">
        <v>34</v>
      </c>
      <c r="G759" s="16" t="s">
        <v>35</v>
      </c>
      <c r="H759" s="16" t="s">
        <v>36</v>
      </c>
      <c r="I759" s="16" t="s">
        <v>37</v>
      </c>
    </row>
    <row r="760" spans="1:9" x14ac:dyDescent="0.25">
      <c r="A760" s="16" t="s">
        <v>764</v>
      </c>
      <c r="B760" s="16" t="s">
        <v>765</v>
      </c>
      <c r="C760" s="17"/>
      <c r="D760" s="17"/>
      <c r="E760" s="17"/>
      <c r="F760" s="17"/>
      <c r="G760" s="17"/>
      <c r="H760" s="17"/>
      <c r="I760" s="17"/>
    </row>
    <row r="761" spans="1:9" x14ac:dyDescent="0.25">
      <c r="A761" s="17" t="s">
        <v>766</v>
      </c>
      <c r="B761" s="17" t="s">
        <v>765</v>
      </c>
      <c r="C761" s="17">
        <v>75</v>
      </c>
      <c r="D761" s="17" t="s">
        <v>41</v>
      </c>
      <c r="E761" s="18"/>
      <c r="F761" s="17" t="str">
        <f>IF(ISBLANK(E761),"", PRODUCT(C761,E761))</f>
        <v/>
      </c>
      <c r="G761" s="19"/>
      <c r="H761" s="17"/>
      <c r="I761" s="17"/>
    </row>
    <row r="762" spans="1:9" x14ac:dyDescent="0.25">
      <c r="A762" s="17" t="s">
        <v>767</v>
      </c>
      <c r="B762" s="17" t="s">
        <v>768</v>
      </c>
      <c r="C762" s="17"/>
      <c r="D762" s="17"/>
      <c r="E762" s="17"/>
      <c r="F762" s="17"/>
      <c r="G762" s="17"/>
      <c r="H762" s="19"/>
      <c r="I762" s="19"/>
    </row>
    <row r="763" spans="1:9" x14ac:dyDescent="0.25">
      <c r="A763" s="17" t="s">
        <v>769</v>
      </c>
      <c r="B763" s="17" t="s">
        <v>89</v>
      </c>
      <c r="C763" s="17"/>
      <c r="D763" s="17"/>
      <c r="E763" s="17"/>
      <c r="F763" s="17"/>
      <c r="G763" s="17"/>
      <c r="H763" s="19"/>
      <c r="I763" s="19"/>
    </row>
    <row r="764" spans="1:9" x14ac:dyDescent="0.25">
      <c r="E764" s="16" t="s">
        <v>90</v>
      </c>
      <c r="F764" s="16" t="str">
        <f>IF((COUNT(C761:C763)&lt;&gt;COUNT(F761:F763)),"", ROUND(SUM(F761:F763),2))</f>
        <v/>
      </c>
      <c r="G764" s="14" t="str">
        <f>IF((COUNT(C761:C763)&lt;&gt;COUNT(F761:F763)),"Neužpildytos visų objektų kainos", "")</f>
        <v>Neužpildytos visų objektų kainos</v>
      </c>
    </row>
    <row r="765" spans="1:9" x14ac:dyDescent="0.25">
      <c r="C765" s="16" t="s">
        <v>91</v>
      </c>
      <c r="D765" s="19"/>
      <c r="E765" s="16" t="s">
        <v>92</v>
      </c>
      <c r="F765" s="16" t="str">
        <f>IF(OR(F764="",D765=""),"", ROUND(PRODUCT(D765,F764)/100,2))</f>
        <v/>
      </c>
      <c r="G765" s="14" t="str">
        <f>IF(D765="", "Nurodykite taikomą PVM dydį", "")</f>
        <v>Nurodykite taikomą PVM dydį</v>
      </c>
    </row>
    <row r="766" spans="1:9" x14ac:dyDescent="0.25">
      <c r="E766" s="16" t="s">
        <v>93</v>
      </c>
      <c r="F766" s="16">
        <f>IF(ISBLANK(F765), "", ROUND(SUM(F764:F765),2))</f>
        <v>0</v>
      </c>
    </row>
    <row r="770" spans="1:9" x14ac:dyDescent="0.25">
      <c r="A770" s="12" t="s">
        <v>770</v>
      </c>
      <c r="B770" s="12" t="s">
        <v>771</v>
      </c>
    </row>
    <row r="772" spans="1:9" x14ac:dyDescent="0.25">
      <c r="A772" s="12" t="s">
        <v>28</v>
      </c>
    </row>
    <row r="773" spans="1:9" ht="150" x14ac:dyDescent="0.25">
      <c r="A773" s="27" t="s">
        <v>29</v>
      </c>
      <c r="B773" s="27" t="s">
        <v>30</v>
      </c>
      <c r="C773" s="27" t="s">
        <v>31</v>
      </c>
      <c r="D773" s="27" t="s">
        <v>32</v>
      </c>
      <c r="E773" s="27" t="s">
        <v>33</v>
      </c>
      <c r="F773" s="27" t="s">
        <v>34</v>
      </c>
      <c r="G773" s="27" t="s">
        <v>35</v>
      </c>
      <c r="H773" s="27" t="s">
        <v>36</v>
      </c>
      <c r="I773" s="27" t="s">
        <v>37</v>
      </c>
    </row>
    <row r="774" spans="1:9" x14ac:dyDescent="0.25">
      <c r="A774" s="26" t="s">
        <v>772</v>
      </c>
      <c r="B774" s="26" t="s">
        <v>773</v>
      </c>
      <c r="C774" s="33"/>
      <c r="D774" s="33"/>
      <c r="E774" s="33"/>
      <c r="F774" s="33"/>
      <c r="G774" s="33"/>
      <c r="H774" s="33"/>
      <c r="I774" s="33"/>
    </row>
    <row r="775" spans="1:9" x14ac:dyDescent="0.25">
      <c r="A775" s="33" t="s">
        <v>774</v>
      </c>
      <c r="B775" s="33" t="s">
        <v>773</v>
      </c>
      <c r="C775" s="36">
        <v>30</v>
      </c>
      <c r="D775" s="36" t="s">
        <v>41</v>
      </c>
      <c r="E775" s="34"/>
      <c r="F775" s="33" t="str">
        <f>IF(ISBLANK(E775),"", PRODUCT(C775,E775))</f>
        <v/>
      </c>
      <c r="G775" s="35"/>
      <c r="H775" s="33"/>
      <c r="I775" s="33"/>
    </row>
    <row r="776" spans="1:9" ht="45" x14ac:dyDescent="0.25">
      <c r="A776" s="33" t="s">
        <v>775</v>
      </c>
      <c r="B776" s="33" t="s">
        <v>776</v>
      </c>
      <c r="C776" s="33"/>
      <c r="D776" s="33"/>
      <c r="E776" s="33"/>
      <c r="F776" s="33"/>
      <c r="G776" s="33"/>
      <c r="H776" s="35"/>
      <c r="I776" s="35"/>
    </row>
    <row r="777" spans="1:9" ht="30" x14ac:dyDescent="0.25">
      <c r="A777" s="33" t="s">
        <v>777</v>
      </c>
      <c r="B777" s="33" t="s">
        <v>89</v>
      </c>
      <c r="C777" s="33"/>
      <c r="D777" s="33"/>
      <c r="E777" s="33"/>
      <c r="F777" s="33"/>
      <c r="G777" s="33"/>
      <c r="H777" s="35"/>
      <c r="I777" s="35"/>
    </row>
    <row r="778" spans="1:9" x14ac:dyDescent="0.25">
      <c r="E778" s="16" t="s">
        <v>90</v>
      </c>
      <c r="F778" s="16" t="str">
        <f>IF((COUNT(C775:C777)&lt;&gt;COUNT(F775:F777)),"", ROUND(SUM(F775:F777),2))</f>
        <v/>
      </c>
      <c r="G778" s="14" t="str">
        <f>IF((COUNT(C775:C777)&lt;&gt;COUNT(F775:F777)),"Neužpildytos visų objektų kainos", "")</f>
        <v>Neužpildytos visų objektų kainos</v>
      </c>
    </row>
    <row r="779" spans="1:9" x14ac:dyDescent="0.25">
      <c r="C779" s="16" t="s">
        <v>91</v>
      </c>
      <c r="D779" s="19"/>
      <c r="E779" s="16" t="s">
        <v>92</v>
      </c>
      <c r="F779" s="16" t="str">
        <f>IF(OR(F778="",D779=""),"", ROUND(PRODUCT(D779,F778)/100,2))</f>
        <v/>
      </c>
      <c r="G779" s="14" t="str">
        <f>IF(D779="", "Nurodykite taikomą PVM dydį", "")</f>
        <v>Nurodykite taikomą PVM dydį</v>
      </c>
    </row>
    <row r="780" spans="1:9" x14ac:dyDescent="0.25">
      <c r="E780" s="16" t="s">
        <v>93</v>
      </c>
      <c r="F780" s="16">
        <f>IF(ISBLANK(F779), "", ROUND(SUM(F778:F779),2))</f>
        <v>0</v>
      </c>
    </row>
    <row r="784" spans="1:9" x14ac:dyDescent="0.25">
      <c r="A784" s="12" t="s">
        <v>778</v>
      </c>
      <c r="B784" s="12" t="s">
        <v>779</v>
      </c>
    </row>
    <row r="786" spans="1:9" x14ac:dyDescent="0.25">
      <c r="A786" s="12" t="s">
        <v>28</v>
      </c>
    </row>
    <row r="787" spans="1:9" ht="150" x14ac:dyDescent="0.25">
      <c r="A787" s="27" t="s">
        <v>29</v>
      </c>
      <c r="B787" s="27" t="s">
        <v>30</v>
      </c>
      <c r="C787" s="27" t="s">
        <v>31</v>
      </c>
      <c r="D787" s="27" t="s">
        <v>32</v>
      </c>
      <c r="E787" s="27" t="s">
        <v>33</v>
      </c>
      <c r="F787" s="27" t="s">
        <v>34</v>
      </c>
      <c r="G787" s="27" t="s">
        <v>35</v>
      </c>
      <c r="H787" s="27" t="s">
        <v>36</v>
      </c>
      <c r="I787" s="27" t="s">
        <v>37</v>
      </c>
    </row>
    <row r="788" spans="1:9" x14ac:dyDescent="0.25">
      <c r="A788" s="26" t="s">
        <v>780</v>
      </c>
      <c r="B788" s="26" t="s">
        <v>781</v>
      </c>
      <c r="C788" s="33"/>
      <c r="D788" s="33"/>
      <c r="E788" s="33"/>
      <c r="F788" s="33"/>
      <c r="G788" s="33"/>
      <c r="H788" s="33"/>
      <c r="I788" s="33"/>
    </row>
    <row r="789" spans="1:9" x14ac:dyDescent="0.25">
      <c r="A789" s="33" t="s">
        <v>782</v>
      </c>
      <c r="B789" s="33" t="s">
        <v>781</v>
      </c>
      <c r="C789" s="36">
        <v>60</v>
      </c>
      <c r="D789" s="36" t="s">
        <v>41</v>
      </c>
      <c r="E789" s="34"/>
      <c r="F789" s="33" t="str">
        <f>IF(ISBLANK(E789),"", PRODUCT(C789,E789))</f>
        <v/>
      </c>
      <c r="G789" s="35"/>
      <c r="H789" s="33"/>
      <c r="I789" s="33"/>
    </row>
    <row r="790" spans="1:9" ht="90" x14ac:dyDescent="0.25">
      <c r="A790" s="33" t="s">
        <v>783</v>
      </c>
      <c r="B790" s="33" t="s">
        <v>784</v>
      </c>
      <c r="C790" s="33"/>
      <c r="D790" s="33"/>
      <c r="E790" s="33"/>
      <c r="F790" s="33"/>
      <c r="G790" s="33"/>
      <c r="H790" s="35"/>
      <c r="I790" s="35"/>
    </row>
    <row r="791" spans="1:9" ht="30" x14ac:dyDescent="0.25">
      <c r="A791" s="33" t="s">
        <v>785</v>
      </c>
      <c r="B791" s="33" t="s">
        <v>89</v>
      </c>
      <c r="C791" s="33"/>
      <c r="D791" s="33"/>
      <c r="E791" s="33"/>
      <c r="F791" s="33"/>
      <c r="G791" s="33"/>
      <c r="H791" s="35"/>
      <c r="I791" s="35"/>
    </row>
    <row r="792" spans="1:9" x14ac:dyDescent="0.25">
      <c r="E792" s="16" t="s">
        <v>90</v>
      </c>
      <c r="F792" s="16" t="str">
        <f>IF((COUNT(C789:C791)&lt;&gt;COUNT(F789:F791)),"", ROUND(SUM(F789:F791),2))</f>
        <v/>
      </c>
      <c r="G792" s="14" t="str">
        <f>IF((COUNT(C789:C791)&lt;&gt;COUNT(F789:F791)),"Neužpildytos visų objektų kainos", "")</f>
        <v>Neužpildytos visų objektų kainos</v>
      </c>
    </row>
    <row r="793" spans="1:9" x14ac:dyDescent="0.25">
      <c r="C793" s="16" t="s">
        <v>91</v>
      </c>
      <c r="D793" s="19"/>
      <c r="E793" s="16" t="s">
        <v>92</v>
      </c>
      <c r="F793" s="16" t="str">
        <f>IF(OR(F792="",D793=""),"", ROUND(PRODUCT(D793,F792)/100,2))</f>
        <v/>
      </c>
      <c r="G793" s="14" t="str">
        <f>IF(D793="", "Nurodykite taikomą PVM dydį", "")</f>
        <v>Nurodykite taikomą PVM dydį</v>
      </c>
    </row>
    <row r="794" spans="1:9" x14ac:dyDescent="0.25">
      <c r="E794" s="16" t="s">
        <v>93</v>
      </c>
      <c r="F794" s="16">
        <f>IF(ISBLANK(F793), "", ROUND(SUM(F792:F793),2))</f>
        <v>0</v>
      </c>
    </row>
    <row r="798" spans="1:9" x14ac:dyDescent="0.25">
      <c r="A798" s="12" t="s">
        <v>786</v>
      </c>
      <c r="B798" s="12" t="s">
        <v>787</v>
      </c>
    </row>
    <row r="800" spans="1:9" x14ac:dyDescent="0.25">
      <c r="A800" s="12" t="s">
        <v>28</v>
      </c>
    </row>
    <row r="801" spans="1:9" ht="150" x14ac:dyDescent="0.25">
      <c r="A801" s="27" t="s">
        <v>29</v>
      </c>
      <c r="B801" s="27" t="s">
        <v>30</v>
      </c>
      <c r="C801" s="27" t="s">
        <v>31</v>
      </c>
      <c r="D801" s="27" t="s">
        <v>32</v>
      </c>
      <c r="E801" s="27" t="s">
        <v>33</v>
      </c>
      <c r="F801" s="27" t="s">
        <v>34</v>
      </c>
      <c r="G801" s="27" t="s">
        <v>35</v>
      </c>
      <c r="H801" s="27" t="s">
        <v>36</v>
      </c>
      <c r="I801" s="27" t="s">
        <v>37</v>
      </c>
    </row>
    <row r="802" spans="1:9" x14ac:dyDescent="0.25">
      <c r="A802" s="26" t="s">
        <v>788</v>
      </c>
      <c r="B802" s="26" t="s">
        <v>789</v>
      </c>
      <c r="C802" s="33"/>
      <c r="D802" s="33"/>
      <c r="E802" s="33"/>
      <c r="F802" s="33"/>
      <c r="G802" s="33"/>
      <c r="H802" s="33"/>
      <c r="I802" s="33"/>
    </row>
    <row r="803" spans="1:9" x14ac:dyDescent="0.25">
      <c r="A803" s="33" t="s">
        <v>790</v>
      </c>
      <c r="B803" s="33" t="s">
        <v>789</v>
      </c>
      <c r="C803" s="36">
        <v>150</v>
      </c>
      <c r="D803" s="36" t="s">
        <v>41</v>
      </c>
      <c r="E803" s="34"/>
      <c r="F803" s="33" t="str">
        <f>IF(ISBLANK(E803),"", PRODUCT(C803,E803))</f>
        <v/>
      </c>
      <c r="G803" s="35"/>
      <c r="H803" s="33"/>
      <c r="I803" s="33"/>
    </row>
    <row r="804" spans="1:9" ht="45" x14ac:dyDescent="0.25">
      <c r="A804" s="33" t="s">
        <v>791</v>
      </c>
      <c r="B804" s="33" t="s">
        <v>792</v>
      </c>
      <c r="C804" s="33"/>
      <c r="D804" s="33"/>
      <c r="E804" s="33"/>
      <c r="F804" s="33"/>
      <c r="G804" s="33"/>
      <c r="H804" s="35"/>
      <c r="I804" s="35"/>
    </row>
    <row r="805" spans="1:9" ht="30" x14ac:dyDescent="0.25">
      <c r="A805" s="33" t="s">
        <v>793</v>
      </c>
      <c r="B805" s="33" t="s">
        <v>89</v>
      </c>
      <c r="C805" s="33"/>
      <c r="D805" s="33"/>
      <c r="E805" s="33"/>
      <c r="F805" s="33"/>
      <c r="G805" s="33"/>
      <c r="H805" s="35"/>
      <c r="I805" s="35"/>
    </row>
    <row r="806" spans="1:9" x14ac:dyDescent="0.25">
      <c r="E806" s="16" t="s">
        <v>90</v>
      </c>
      <c r="F806" s="16" t="str">
        <f>IF((COUNT(C803:C805)&lt;&gt;COUNT(F803:F805)),"", ROUND(SUM(F803:F805),2))</f>
        <v/>
      </c>
      <c r="G806" s="14" t="str">
        <f>IF((COUNT(C803:C805)&lt;&gt;COUNT(F803:F805)),"Neužpildytos visų objektų kainos", "")</f>
        <v>Neužpildytos visų objektų kainos</v>
      </c>
    </row>
    <row r="807" spans="1:9" x14ac:dyDescent="0.25">
      <c r="C807" s="16" t="s">
        <v>91</v>
      </c>
      <c r="D807" s="19"/>
      <c r="E807" s="16" t="s">
        <v>92</v>
      </c>
      <c r="F807" s="16" t="str">
        <f>IF(OR(F806="",D807=""),"", ROUND(PRODUCT(D807,F806)/100,2))</f>
        <v/>
      </c>
      <c r="G807" s="14" t="str">
        <f>IF(D807="", "Nurodykite taikomą PVM dydį", "")</f>
        <v>Nurodykite taikomą PVM dydį</v>
      </c>
    </row>
    <row r="808" spans="1:9" x14ac:dyDescent="0.25">
      <c r="E808" s="16" t="s">
        <v>93</v>
      </c>
      <c r="F808" s="16">
        <f>IF(ISBLANK(F807), "", ROUND(SUM(F806:F807),2))</f>
        <v>0</v>
      </c>
    </row>
    <row r="812" spans="1:9" x14ac:dyDescent="0.25">
      <c r="A812" s="12" t="s">
        <v>794</v>
      </c>
      <c r="B812" s="12" t="s">
        <v>795</v>
      </c>
    </row>
    <row r="814" spans="1:9" x14ac:dyDescent="0.25">
      <c r="A814" s="12" t="s">
        <v>28</v>
      </c>
    </row>
    <row r="815" spans="1:9" ht="150" x14ac:dyDescent="0.25">
      <c r="A815" s="27" t="s">
        <v>29</v>
      </c>
      <c r="B815" s="27" t="s">
        <v>30</v>
      </c>
      <c r="C815" s="27" t="s">
        <v>31</v>
      </c>
      <c r="D815" s="27" t="s">
        <v>32</v>
      </c>
      <c r="E815" s="27" t="s">
        <v>33</v>
      </c>
      <c r="F815" s="27" t="s">
        <v>34</v>
      </c>
      <c r="G815" s="27" t="s">
        <v>35</v>
      </c>
      <c r="H815" s="27" t="s">
        <v>36</v>
      </c>
      <c r="I815" s="27" t="s">
        <v>37</v>
      </c>
    </row>
    <row r="816" spans="1:9" x14ac:dyDescent="0.25">
      <c r="A816" s="26" t="s">
        <v>796</v>
      </c>
      <c r="B816" s="26" t="s">
        <v>797</v>
      </c>
      <c r="C816" s="33"/>
      <c r="D816" s="33"/>
      <c r="E816" s="33"/>
      <c r="F816" s="33"/>
      <c r="G816" s="33"/>
      <c r="H816" s="33"/>
      <c r="I816" s="33"/>
    </row>
    <row r="817" spans="1:9" x14ac:dyDescent="0.25">
      <c r="A817" s="33" t="s">
        <v>798</v>
      </c>
      <c r="B817" s="33" t="s">
        <v>797</v>
      </c>
      <c r="C817" s="36">
        <v>15</v>
      </c>
      <c r="D817" s="36" t="s">
        <v>41</v>
      </c>
      <c r="E817" s="34"/>
      <c r="F817" s="33" t="str">
        <f>IF(ISBLANK(E817),"", PRODUCT(C817,E817))</f>
        <v/>
      </c>
      <c r="G817" s="35"/>
      <c r="H817" s="33"/>
      <c r="I817" s="33"/>
    </row>
    <row r="818" spans="1:9" ht="30" x14ac:dyDescent="0.25">
      <c r="A818" s="33" t="s">
        <v>799</v>
      </c>
      <c r="B818" s="33" t="s">
        <v>800</v>
      </c>
      <c r="C818" s="33"/>
      <c r="D818" s="33"/>
      <c r="E818" s="33"/>
      <c r="F818" s="33"/>
      <c r="G818" s="33"/>
      <c r="H818" s="35"/>
      <c r="I818" s="35"/>
    </row>
    <row r="819" spans="1:9" ht="30" x14ac:dyDescent="0.25">
      <c r="A819" s="33" t="s">
        <v>801</v>
      </c>
      <c r="B819" s="33" t="s">
        <v>89</v>
      </c>
      <c r="C819" s="33"/>
      <c r="D819" s="33"/>
      <c r="E819" s="33"/>
      <c r="F819" s="33"/>
      <c r="G819" s="33"/>
      <c r="H819" s="35"/>
      <c r="I819" s="35"/>
    </row>
    <row r="820" spans="1:9" x14ac:dyDescent="0.25">
      <c r="E820" s="16" t="s">
        <v>90</v>
      </c>
      <c r="F820" s="16" t="str">
        <f>IF((COUNT(C817:C819)&lt;&gt;COUNT(F817:F819)),"", ROUND(SUM(F817:F819),2))</f>
        <v/>
      </c>
      <c r="G820" s="14" t="str">
        <f>IF((COUNT(C817:C819)&lt;&gt;COUNT(F817:F819)),"Neužpildytos visų objektų kainos", "")</f>
        <v>Neužpildytos visų objektų kainos</v>
      </c>
    </row>
    <row r="821" spans="1:9" x14ac:dyDescent="0.25">
      <c r="C821" s="16" t="s">
        <v>91</v>
      </c>
      <c r="D821" s="19"/>
      <c r="E821" s="16" t="s">
        <v>92</v>
      </c>
      <c r="F821" s="16" t="str">
        <f>IF(OR(F820="",D821=""),"", ROUND(PRODUCT(D821,F820)/100,2))</f>
        <v/>
      </c>
      <c r="G821" s="14" t="str">
        <f>IF(D821="", "Nurodykite taikomą PVM dydį", "")</f>
        <v>Nurodykite taikomą PVM dydį</v>
      </c>
    </row>
    <row r="822" spans="1:9" x14ac:dyDescent="0.25">
      <c r="E822" s="16" t="s">
        <v>93</v>
      </c>
      <c r="F822" s="16">
        <f>IF(ISBLANK(F821), "", ROUND(SUM(F820:F821),2))</f>
        <v>0</v>
      </c>
    </row>
    <row r="826" spans="1:9" x14ac:dyDescent="0.25">
      <c r="A826" s="12" t="s">
        <v>802</v>
      </c>
      <c r="B826" s="12" t="s">
        <v>803</v>
      </c>
    </row>
    <row r="828" spans="1:9" x14ac:dyDescent="0.25">
      <c r="A828" s="12" t="s">
        <v>28</v>
      </c>
    </row>
    <row r="829" spans="1:9" ht="150" x14ac:dyDescent="0.25">
      <c r="A829" s="27" t="s">
        <v>29</v>
      </c>
      <c r="B829" s="27" t="s">
        <v>30</v>
      </c>
      <c r="C829" s="27" t="s">
        <v>31</v>
      </c>
      <c r="D829" s="27" t="s">
        <v>32</v>
      </c>
      <c r="E829" s="27" t="s">
        <v>33</v>
      </c>
      <c r="F829" s="27" t="s">
        <v>34</v>
      </c>
      <c r="G829" s="27" t="s">
        <v>35</v>
      </c>
      <c r="H829" s="27" t="s">
        <v>36</v>
      </c>
      <c r="I829" s="27" t="s">
        <v>37</v>
      </c>
    </row>
    <row r="830" spans="1:9" x14ac:dyDescent="0.25">
      <c r="A830" s="26" t="s">
        <v>804</v>
      </c>
      <c r="B830" s="26" t="s">
        <v>805</v>
      </c>
      <c r="C830" s="33"/>
      <c r="D830" s="33"/>
      <c r="E830" s="33"/>
      <c r="F830" s="33"/>
      <c r="G830" s="33"/>
      <c r="H830" s="33"/>
      <c r="I830" s="33"/>
    </row>
    <row r="831" spans="1:9" x14ac:dyDescent="0.25">
      <c r="A831" s="33" t="s">
        <v>806</v>
      </c>
      <c r="B831" s="33" t="s">
        <v>805</v>
      </c>
      <c r="C831" s="36">
        <v>30</v>
      </c>
      <c r="D831" s="36" t="s">
        <v>41</v>
      </c>
      <c r="E831" s="34"/>
      <c r="F831" s="33" t="str">
        <f>IF(ISBLANK(E831),"", PRODUCT(C831,E831))</f>
        <v/>
      </c>
      <c r="G831" s="35"/>
      <c r="H831" s="33"/>
      <c r="I831" s="33"/>
    </row>
    <row r="832" spans="1:9" x14ac:dyDescent="0.25">
      <c r="A832" s="33" t="s">
        <v>807</v>
      </c>
      <c r="B832" s="33" t="s">
        <v>808</v>
      </c>
      <c r="C832" s="33"/>
      <c r="D832" s="33"/>
      <c r="E832" s="33"/>
      <c r="F832" s="33"/>
      <c r="G832" s="33"/>
      <c r="H832" s="35"/>
      <c r="I832" s="35"/>
    </row>
    <row r="833" spans="1:9" x14ac:dyDescent="0.25">
      <c r="A833" s="33" t="s">
        <v>809</v>
      </c>
      <c r="B833" s="33" t="s">
        <v>810</v>
      </c>
      <c r="C833" s="33"/>
      <c r="D833" s="33"/>
      <c r="E833" s="33"/>
      <c r="F833" s="33"/>
      <c r="G833" s="33"/>
      <c r="H833" s="35"/>
      <c r="I833" s="35"/>
    </row>
    <row r="834" spans="1:9" x14ac:dyDescent="0.25">
      <c r="A834" s="33" t="s">
        <v>811</v>
      </c>
      <c r="B834" s="33" t="s">
        <v>812</v>
      </c>
      <c r="C834" s="33"/>
      <c r="D834" s="33"/>
      <c r="E834" s="33"/>
      <c r="F834" s="33"/>
      <c r="G834" s="33"/>
      <c r="H834" s="35"/>
      <c r="I834" s="35"/>
    </row>
    <row r="835" spans="1:9" ht="60" x14ac:dyDescent="0.25">
      <c r="A835" s="33" t="s">
        <v>813</v>
      </c>
      <c r="B835" s="33" t="s">
        <v>814</v>
      </c>
      <c r="C835" s="33"/>
      <c r="D835" s="33"/>
      <c r="E835" s="33"/>
      <c r="F835" s="33"/>
      <c r="G835" s="33"/>
      <c r="H835" s="35"/>
      <c r="I835" s="35"/>
    </row>
    <row r="836" spans="1:9" ht="30" x14ac:dyDescent="0.25">
      <c r="A836" s="33" t="s">
        <v>815</v>
      </c>
      <c r="B836" s="33" t="s">
        <v>816</v>
      </c>
      <c r="C836" s="33"/>
      <c r="D836" s="33"/>
      <c r="E836" s="33"/>
      <c r="F836" s="33"/>
      <c r="G836" s="33"/>
      <c r="H836" s="35"/>
      <c r="I836" s="35"/>
    </row>
    <row r="837" spans="1:9" ht="30" x14ac:dyDescent="0.25">
      <c r="A837" s="33" t="s">
        <v>817</v>
      </c>
      <c r="B837" s="33" t="s">
        <v>818</v>
      </c>
      <c r="C837" s="33"/>
      <c r="D837" s="33"/>
      <c r="E837" s="33"/>
      <c r="F837" s="33"/>
      <c r="G837" s="33"/>
      <c r="H837" s="35"/>
      <c r="I837" s="35"/>
    </row>
    <row r="838" spans="1:9" ht="45" x14ac:dyDescent="0.25">
      <c r="A838" s="33" t="s">
        <v>819</v>
      </c>
      <c r="B838" s="33" t="s">
        <v>820</v>
      </c>
      <c r="C838" s="33"/>
      <c r="D838" s="33"/>
      <c r="E838" s="33"/>
      <c r="F838" s="33"/>
      <c r="G838" s="33"/>
      <c r="H838" s="35"/>
      <c r="I838" s="35"/>
    </row>
    <row r="839" spans="1:9" ht="30" x14ac:dyDescent="0.25">
      <c r="A839" s="33" t="s">
        <v>821</v>
      </c>
      <c r="B839" s="33" t="s">
        <v>822</v>
      </c>
      <c r="C839" s="33"/>
      <c r="D839" s="33"/>
      <c r="E839" s="33"/>
      <c r="F839" s="33"/>
      <c r="G839" s="33"/>
      <c r="H839" s="35"/>
      <c r="I839" s="35"/>
    </row>
    <row r="840" spans="1:9" x14ac:dyDescent="0.25">
      <c r="A840" s="33" t="s">
        <v>823</v>
      </c>
      <c r="B840" s="33" t="s">
        <v>824</v>
      </c>
      <c r="C840" s="33"/>
      <c r="D840" s="33"/>
      <c r="E840" s="33"/>
      <c r="F840" s="33"/>
      <c r="G840" s="33"/>
      <c r="H840" s="35"/>
      <c r="I840" s="35"/>
    </row>
    <row r="841" spans="1:9" ht="45" x14ac:dyDescent="0.25">
      <c r="A841" s="33" t="s">
        <v>825</v>
      </c>
      <c r="B841" s="33" t="s">
        <v>826</v>
      </c>
      <c r="C841" s="33"/>
      <c r="D841" s="33"/>
      <c r="E841" s="33"/>
      <c r="F841" s="33"/>
      <c r="G841" s="33"/>
      <c r="H841" s="35"/>
      <c r="I841" s="35"/>
    </row>
    <row r="842" spans="1:9" ht="30" x14ac:dyDescent="0.25">
      <c r="A842" s="33" t="s">
        <v>827</v>
      </c>
      <c r="B842" s="33" t="s">
        <v>89</v>
      </c>
      <c r="C842" s="33"/>
      <c r="D842" s="33"/>
      <c r="E842" s="33"/>
      <c r="F842" s="33"/>
      <c r="G842" s="33"/>
      <c r="H842" s="35"/>
      <c r="I842" s="35"/>
    </row>
    <row r="843" spans="1:9" x14ac:dyDescent="0.25">
      <c r="E843" s="16" t="s">
        <v>90</v>
      </c>
      <c r="F843" s="16" t="str">
        <f>IF((COUNT(C831:C842)&lt;&gt;COUNT(F831:F842)),"", ROUND(SUM(F831:F842),2))</f>
        <v/>
      </c>
      <c r="G843" s="14" t="str">
        <f>IF((COUNT(C831:C842)&lt;&gt;COUNT(F831:F842)),"Neužpildytos visų objektų kainos", "")</f>
        <v>Neužpildytos visų objektų kainos</v>
      </c>
    </row>
    <row r="844" spans="1:9" x14ac:dyDescent="0.25">
      <c r="C844" s="16" t="s">
        <v>91</v>
      </c>
      <c r="D844" s="19"/>
      <c r="E844" s="16" t="s">
        <v>92</v>
      </c>
      <c r="F844" s="16" t="str">
        <f>IF(OR(F843="",D844=""),"", ROUND(PRODUCT(D844,F843)/100,2))</f>
        <v/>
      </c>
      <c r="G844" s="14" t="str">
        <f>IF(D844="", "Nurodykite taikomą PVM dydį", "")</f>
        <v>Nurodykite taikomą PVM dydį</v>
      </c>
    </row>
    <row r="845" spans="1:9" x14ac:dyDescent="0.25">
      <c r="E845" s="16" t="s">
        <v>93</v>
      </c>
      <c r="F845" s="16">
        <f>IF(ISBLANK(F844), "", ROUND(SUM(F843:F844),2))</f>
        <v>0</v>
      </c>
    </row>
    <row r="849" spans="1:9" x14ac:dyDescent="0.25">
      <c r="A849" s="12" t="s">
        <v>828</v>
      </c>
      <c r="B849" s="12" t="s">
        <v>829</v>
      </c>
    </row>
    <row r="851" spans="1:9" x14ac:dyDescent="0.25">
      <c r="A851" s="12" t="s">
        <v>28</v>
      </c>
    </row>
    <row r="852" spans="1:9" ht="150" x14ac:dyDescent="0.25">
      <c r="A852" s="27" t="s">
        <v>29</v>
      </c>
      <c r="B852" s="27" t="s">
        <v>30</v>
      </c>
      <c r="C852" s="27" t="s">
        <v>31</v>
      </c>
      <c r="D852" s="27" t="s">
        <v>32</v>
      </c>
      <c r="E852" s="27" t="s">
        <v>33</v>
      </c>
      <c r="F852" s="27" t="s">
        <v>34</v>
      </c>
      <c r="G852" s="27" t="s">
        <v>35</v>
      </c>
      <c r="H852" s="27" t="s">
        <v>36</v>
      </c>
      <c r="I852" s="27" t="s">
        <v>37</v>
      </c>
    </row>
    <row r="853" spans="1:9" x14ac:dyDescent="0.25">
      <c r="A853" s="26" t="s">
        <v>830</v>
      </c>
      <c r="B853" s="26" t="s">
        <v>831</v>
      </c>
      <c r="C853" s="33"/>
      <c r="D853" s="33"/>
      <c r="E853" s="33"/>
      <c r="F853" s="33"/>
      <c r="G853" s="33"/>
      <c r="H853" s="33"/>
      <c r="I853" s="33"/>
    </row>
    <row r="854" spans="1:9" x14ac:dyDescent="0.25">
      <c r="A854" s="33" t="s">
        <v>832</v>
      </c>
      <c r="B854" s="33" t="s">
        <v>831</v>
      </c>
      <c r="C854" s="36">
        <v>60</v>
      </c>
      <c r="D854" s="36" t="s">
        <v>41</v>
      </c>
      <c r="E854" s="34"/>
      <c r="F854" s="33" t="str">
        <f>IF(ISBLANK(E854),"", PRODUCT(C854,E854))</f>
        <v/>
      </c>
      <c r="G854" s="35"/>
      <c r="H854" s="33"/>
      <c r="I854" s="33"/>
    </row>
    <row r="855" spans="1:9" ht="150" x14ac:dyDescent="0.25">
      <c r="A855" s="33" t="s">
        <v>833</v>
      </c>
      <c r="B855" s="33" t="s">
        <v>834</v>
      </c>
      <c r="C855" s="33"/>
      <c r="D855" s="33"/>
      <c r="E855" s="33"/>
      <c r="F855" s="33"/>
      <c r="G855" s="33"/>
      <c r="H855" s="35"/>
      <c r="I855" s="35"/>
    </row>
    <row r="856" spans="1:9" ht="30" x14ac:dyDescent="0.25">
      <c r="A856" s="33" t="s">
        <v>835</v>
      </c>
      <c r="B856" s="33" t="s">
        <v>89</v>
      </c>
      <c r="C856" s="33"/>
      <c r="D856" s="33"/>
      <c r="E856" s="33"/>
      <c r="F856" s="33"/>
      <c r="G856" s="33"/>
      <c r="H856" s="35"/>
      <c r="I856" s="35"/>
    </row>
    <row r="857" spans="1:9" x14ac:dyDescent="0.25">
      <c r="E857" s="16" t="s">
        <v>90</v>
      </c>
      <c r="F857" s="16" t="str">
        <f>IF((COUNT(C854:C856)&lt;&gt;COUNT(F854:F856)),"", ROUND(SUM(F854:F856),2))</f>
        <v/>
      </c>
      <c r="G857" s="14" t="str">
        <f>IF((COUNT(C854:C856)&lt;&gt;COUNT(F854:F856)),"Neužpildytos visų objektų kainos", "")</f>
        <v>Neužpildytos visų objektų kainos</v>
      </c>
    </row>
    <row r="858" spans="1:9" x14ac:dyDescent="0.25">
      <c r="C858" s="16" t="s">
        <v>91</v>
      </c>
      <c r="D858" s="19"/>
      <c r="E858" s="16" t="s">
        <v>92</v>
      </c>
      <c r="F858" s="16" t="str">
        <f>IF(OR(F857="",D858=""),"", ROUND(PRODUCT(D858,F857)/100,2))</f>
        <v/>
      </c>
      <c r="G858" s="14" t="str">
        <f>IF(D858="", "Nurodykite taikomą PVM dydį", "")</f>
        <v>Nurodykite taikomą PVM dydį</v>
      </c>
    </row>
    <row r="859" spans="1:9" x14ac:dyDescent="0.25">
      <c r="E859" s="16" t="s">
        <v>93</v>
      </c>
      <c r="F859" s="16">
        <f>IF(ISBLANK(F858), "", ROUND(SUM(F857:F858),2))</f>
        <v>0</v>
      </c>
    </row>
    <row r="863" spans="1:9" x14ac:dyDescent="0.25">
      <c r="A863" s="12" t="s">
        <v>836</v>
      </c>
      <c r="B863" s="12" t="s">
        <v>837</v>
      </c>
    </row>
    <row r="865" spans="1:9" x14ac:dyDescent="0.25">
      <c r="A865" s="12" t="s">
        <v>28</v>
      </c>
    </row>
    <row r="866" spans="1:9" ht="150" x14ac:dyDescent="0.25">
      <c r="A866" s="27" t="s">
        <v>29</v>
      </c>
      <c r="B866" s="27" t="s">
        <v>30</v>
      </c>
      <c r="C866" s="27" t="s">
        <v>31</v>
      </c>
      <c r="D866" s="27" t="s">
        <v>32</v>
      </c>
      <c r="E866" s="27" t="s">
        <v>33</v>
      </c>
      <c r="F866" s="27" t="s">
        <v>34</v>
      </c>
      <c r="G866" s="27" t="s">
        <v>35</v>
      </c>
      <c r="H866" s="27" t="s">
        <v>36</v>
      </c>
      <c r="I866" s="27" t="s">
        <v>37</v>
      </c>
    </row>
    <row r="867" spans="1:9" ht="30" x14ac:dyDescent="0.25">
      <c r="A867" s="26" t="s">
        <v>838</v>
      </c>
      <c r="B867" s="26" t="s">
        <v>839</v>
      </c>
      <c r="C867" s="33"/>
      <c r="D867" s="33"/>
      <c r="E867" s="33"/>
      <c r="F867" s="33"/>
      <c r="G867" s="33"/>
      <c r="H867" s="33"/>
      <c r="I867" s="33"/>
    </row>
    <row r="868" spans="1:9" ht="30" x14ac:dyDescent="0.25">
      <c r="A868" s="33" t="s">
        <v>840</v>
      </c>
      <c r="B868" s="33" t="s">
        <v>839</v>
      </c>
      <c r="C868" s="36">
        <v>900</v>
      </c>
      <c r="D868" s="36" t="s">
        <v>41</v>
      </c>
      <c r="E868" s="34"/>
      <c r="F868" s="33" t="str">
        <f>IF(ISBLANK(E868),"", PRODUCT(C868,E868))</f>
        <v/>
      </c>
      <c r="G868" s="35"/>
      <c r="H868" s="33"/>
      <c r="I868" s="33"/>
    </row>
    <row r="869" spans="1:9" ht="60" x14ac:dyDescent="0.25">
      <c r="A869" s="33" t="s">
        <v>841</v>
      </c>
      <c r="B869" s="33" t="s">
        <v>842</v>
      </c>
      <c r="C869" s="33"/>
      <c r="D869" s="33"/>
      <c r="E869" s="33"/>
      <c r="F869" s="33"/>
      <c r="G869" s="33"/>
      <c r="H869" s="35"/>
      <c r="I869" s="35"/>
    </row>
    <row r="870" spans="1:9" ht="30" x14ac:dyDescent="0.25">
      <c r="A870" s="33" t="s">
        <v>843</v>
      </c>
      <c r="B870" s="33" t="s">
        <v>89</v>
      </c>
      <c r="C870" s="33"/>
      <c r="D870" s="33"/>
      <c r="E870" s="33"/>
      <c r="F870" s="33"/>
      <c r="G870" s="33"/>
      <c r="H870" s="35"/>
      <c r="I870" s="35"/>
    </row>
    <row r="871" spans="1:9" x14ac:dyDescent="0.25">
      <c r="E871" s="16" t="s">
        <v>90</v>
      </c>
      <c r="F871" s="16" t="str">
        <f>IF((COUNT(C868:C870)&lt;&gt;COUNT(F868:F870)),"", ROUND(SUM(F868:F870),2))</f>
        <v/>
      </c>
      <c r="G871" s="14" t="str">
        <f>IF((COUNT(C868:C870)&lt;&gt;COUNT(F868:F870)),"Neužpildytos visų objektų kainos", "")</f>
        <v>Neužpildytos visų objektų kainos</v>
      </c>
    </row>
    <row r="872" spans="1:9" x14ac:dyDescent="0.25">
      <c r="C872" s="16" t="s">
        <v>91</v>
      </c>
      <c r="D872" s="19"/>
      <c r="E872" s="16" t="s">
        <v>92</v>
      </c>
      <c r="F872" s="16" t="str">
        <f>IF(OR(F871="",D872=""),"", ROUND(PRODUCT(D872,F871)/100,2))</f>
        <v/>
      </c>
      <c r="G872" s="14" t="str">
        <f>IF(D872="", "Nurodykite taikomą PVM dydį", "")</f>
        <v>Nurodykite taikomą PVM dydį</v>
      </c>
    </row>
    <row r="873" spans="1:9" x14ac:dyDescent="0.25">
      <c r="E873" s="16" t="s">
        <v>93</v>
      </c>
      <c r="F873" s="16">
        <f>IF(ISBLANK(F872), "", ROUND(SUM(F871:F872),2))</f>
        <v>0</v>
      </c>
    </row>
    <row r="877" spans="1:9" x14ac:dyDescent="0.25">
      <c r="A877" s="12" t="s">
        <v>844</v>
      </c>
      <c r="B877" s="12" t="s">
        <v>845</v>
      </c>
    </row>
    <row r="879" spans="1:9" x14ac:dyDescent="0.25">
      <c r="A879" s="12" t="s">
        <v>28</v>
      </c>
    </row>
    <row r="880" spans="1:9" ht="150" x14ac:dyDescent="0.25">
      <c r="A880" s="27" t="s">
        <v>29</v>
      </c>
      <c r="B880" s="27" t="s">
        <v>30</v>
      </c>
      <c r="C880" s="27" t="s">
        <v>31</v>
      </c>
      <c r="D880" s="27" t="s">
        <v>32</v>
      </c>
      <c r="E880" s="27" t="s">
        <v>33</v>
      </c>
      <c r="F880" s="27" t="s">
        <v>34</v>
      </c>
      <c r="G880" s="27" t="s">
        <v>35</v>
      </c>
      <c r="H880" s="27" t="s">
        <v>36</v>
      </c>
      <c r="I880" s="27" t="s">
        <v>37</v>
      </c>
    </row>
    <row r="881" spans="1:9" x14ac:dyDescent="0.25">
      <c r="A881" s="26" t="s">
        <v>846</v>
      </c>
      <c r="B881" s="26" t="s">
        <v>847</v>
      </c>
      <c r="C881" s="33"/>
      <c r="D881" s="33"/>
      <c r="E881" s="33"/>
      <c r="F881" s="33"/>
      <c r="G881" s="33"/>
      <c r="H881" s="33"/>
      <c r="I881" s="33"/>
    </row>
    <row r="882" spans="1:9" x14ac:dyDescent="0.25">
      <c r="A882" s="33" t="s">
        <v>848</v>
      </c>
      <c r="B882" s="33" t="s">
        <v>847</v>
      </c>
      <c r="C882" s="36">
        <v>450</v>
      </c>
      <c r="D882" s="36" t="s">
        <v>41</v>
      </c>
      <c r="E882" s="34"/>
      <c r="F882" s="33" t="str">
        <f>IF(ISBLANK(E882),"", PRODUCT(C882,E882))</f>
        <v/>
      </c>
      <c r="G882" s="35"/>
      <c r="H882" s="33"/>
      <c r="I882" s="33"/>
    </row>
    <row r="883" spans="1:9" ht="60" x14ac:dyDescent="0.25">
      <c r="A883" s="33" t="s">
        <v>849</v>
      </c>
      <c r="B883" s="33" t="s">
        <v>850</v>
      </c>
      <c r="C883" s="33"/>
      <c r="D883" s="33"/>
      <c r="E883" s="33"/>
      <c r="F883" s="33"/>
      <c r="G883" s="33"/>
      <c r="H883" s="35"/>
      <c r="I883" s="35"/>
    </row>
    <row r="884" spans="1:9" ht="30" x14ac:dyDescent="0.25">
      <c r="A884" s="33" t="s">
        <v>851</v>
      </c>
      <c r="B884" s="33" t="s">
        <v>89</v>
      </c>
      <c r="C884" s="33"/>
      <c r="D884" s="33"/>
      <c r="E884" s="33"/>
      <c r="F884" s="33"/>
      <c r="G884" s="33"/>
      <c r="H884" s="35"/>
      <c r="I884" s="35"/>
    </row>
    <row r="885" spans="1:9" x14ac:dyDescent="0.25">
      <c r="E885" s="16" t="s">
        <v>90</v>
      </c>
      <c r="F885" s="16" t="str">
        <f>IF((COUNT(C882:C884)&lt;&gt;COUNT(F882:F884)),"", ROUND(SUM(F882:F884),2))</f>
        <v/>
      </c>
      <c r="G885" s="14" t="str">
        <f>IF((COUNT(C882:C884)&lt;&gt;COUNT(F882:F884)),"Neužpildytos visų objektų kainos", "")</f>
        <v>Neužpildytos visų objektų kainos</v>
      </c>
    </row>
    <row r="886" spans="1:9" x14ac:dyDescent="0.25">
      <c r="C886" s="16" t="s">
        <v>91</v>
      </c>
      <c r="D886" s="19"/>
      <c r="E886" s="16" t="s">
        <v>92</v>
      </c>
      <c r="F886" s="16" t="str">
        <f>IF(OR(F885="",D886=""),"", ROUND(PRODUCT(D886,F885)/100,2))</f>
        <v/>
      </c>
      <c r="G886" s="14" t="str">
        <f>IF(D886="", "Nurodykite taikomą PVM dydį", "")</f>
        <v>Nurodykite taikomą PVM dydį</v>
      </c>
    </row>
    <row r="887" spans="1:9" x14ac:dyDescent="0.25">
      <c r="E887" s="16" t="s">
        <v>93</v>
      </c>
      <c r="F887" s="16">
        <f>IF(ISBLANK(F886), "", ROUND(SUM(F885:F886),2))</f>
        <v>0</v>
      </c>
    </row>
    <row r="891" spans="1:9" x14ac:dyDescent="0.25">
      <c r="A891" s="12" t="s">
        <v>852</v>
      </c>
      <c r="B891" s="12" t="s">
        <v>853</v>
      </c>
    </row>
    <row r="893" spans="1:9" x14ac:dyDescent="0.25">
      <c r="A893" s="12" t="s">
        <v>28</v>
      </c>
    </row>
    <row r="894" spans="1:9" ht="150" x14ac:dyDescent="0.25">
      <c r="A894" s="27" t="s">
        <v>29</v>
      </c>
      <c r="B894" s="27" t="s">
        <v>30</v>
      </c>
      <c r="C894" s="27" t="s">
        <v>31</v>
      </c>
      <c r="D894" s="27" t="s">
        <v>32</v>
      </c>
      <c r="E894" s="27" t="s">
        <v>33</v>
      </c>
      <c r="F894" s="27" t="s">
        <v>34</v>
      </c>
      <c r="G894" s="27" t="s">
        <v>35</v>
      </c>
      <c r="H894" s="27" t="s">
        <v>36</v>
      </c>
      <c r="I894" s="27" t="s">
        <v>37</v>
      </c>
    </row>
    <row r="895" spans="1:9" ht="30" x14ac:dyDescent="0.25">
      <c r="A895" s="26" t="s">
        <v>854</v>
      </c>
      <c r="B895" s="26" t="s">
        <v>855</v>
      </c>
      <c r="C895" s="33"/>
      <c r="D895" s="33"/>
      <c r="E895" s="33"/>
      <c r="F895" s="33"/>
      <c r="G895" s="33"/>
      <c r="H895" s="33"/>
      <c r="I895" s="33"/>
    </row>
    <row r="896" spans="1:9" ht="30" x14ac:dyDescent="0.25">
      <c r="A896" s="33" t="s">
        <v>856</v>
      </c>
      <c r="B896" s="33" t="s">
        <v>855</v>
      </c>
      <c r="C896" s="36">
        <v>900</v>
      </c>
      <c r="D896" s="36" t="s">
        <v>41</v>
      </c>
      <c r="E896" s="34"/>
      <c r="F896" s="33" t="str">
        <f>IF(ISBLANK(E896),"", PRODUCT(C896,E896))</f>
        <v/>
      </c>
      <c r="G896" s="35"/>
      <c r="H896" s="33"/>
      <c r="I896" s="33"/>
    </row>
    <row r="897" spans="1:9" ht="45" x14ac:dyDescent="0.25">
      <c r="A897" s="33" t="s">
        <v>857</v>
      </c>
      <c r="B897" s="33" t="s">
        <v>858</v>
      </c>
      <c r="C897" s="33"/>
      <c r="D897" s="33"/>
      <c r="E897" s="33"/>
      <c r="F897" s="33"/>
      <c r="G897" s="33"/>
      <c r="H897" s="35"/>
      <c r="I897" s="35"/>
    </row>
    <row r="898" spans="1:9" ht="30" x14ac:dyDescent="0.25">
      <c r="A898" s="33" t="s">
        <v>859</v>
      </c>
      <c r="B898" s="33" t="s">
        <v>89</v>
      </c>
      <c r="C898" s="33"/>
      <c r="D898" s="33"/>
      <c r="E898" s="33"/>
      <c r="F898" s="33"/>
      <c r="G898" s="33"/>
      <c r="H898" s="35"/>
      <c r="I898" s="35"/>
    </row>
    <row r="899" spans="1:9" x14ac:dyDescent="0.25">
      <c r="E899" s="16" t="s">
        <v>90</v>
      </c>
      <c r="F899" s="16" t="str">
        <f>IF((COUNT(C896:C898)&lt;&gt;COUNT(F896:F898)),"", ROUND(SUM(F896:F898),2))</f>
        <v/>
      </c>
      <c r="G899" s="14" t="str">
        <f>IF((COUNT(C896:C898)&lt;&gt;COUNT(F896:F898)),"Neužpildytos visų objektų kainos", "")</f>
        <v>Neužpildytos visų objektų kainos</v>
      </c>
    </row>
    <row r="900" spans="1:9" x14ac:dyDescent="0.25">
      <c r="C900" s="16" t="s">
        <v>91</v>
      </c>
      <c r="D900" s="19"/>
      <c r="E900" s="16" t="s">
        <v>92</v>
      </c>
      <c r="F900" s="16" t="str">
        <f>IF(OR(F899="",D900=""),"", ROUND(PRODUCT(D900,F899)/100,2))</f>
        <v/>
      </c>
      <c r="G900" s="14" t="str">
        <f>IF(D900="", "Nurodykite taikomą PVM dydį", "")</f>
        <v>Nurodykite taikomą PVM dydį</v>
      </c>
    </row>
    <row r="901" spans="1:9" x14ac:dyDescent="0.25">
      <c r="E901" s="16" t="s">
        <v>93</v>
      </c>
      <c r="F901" s="16">
        <f>IF(ISBLANK(F900), "", ROUND(SUM(F899:F900),2))</f>
        <v>0</v>
      </c>
    </row>
    <row r="905" spans="1:9" x14ac:dyDescent="0.25">
      <c r="A905" s="12" t="s">
        <v>860</v>
      </c>
      <c r="B905" s="12" t="s">
        <v>861</v>
      </c>
    </row>
    <row r="907" spans="1:9" x14ac:dyDescent="0.25">
      <c r="A907" s="12" t="s">
        <v>28</v>
      </c>
    </row>
    <row r="908" spans="1:9" ht="150" x14ac:dyDescent="0.25">
      <c r="A908" s="27" t="s">
        <v>29</v>
      </c>
      <c r="B908" s="27" t="s">
        <v>30</v>
      </c>
      <c r="C908" s="27" t="s">
        <v>31</v>
      </c>
      <c r="D908" s="27" t="s">
        <v>32</v>
      </c>
      <c r="E908" s="27" t="s">
        <v>33</v>
      </c>
      <c r="F908" s="27" t="s">
        <v>34</v>
      </c>
      <c r="G908" s="27" t="s">
        <v>35</v>
      </c>
      <c r="H908" s="27" t="s">
        <v>36</v>
      </c>
      <c r="I908" s="27" t="s">
        <v>37</v>
      </c>
    </row>
    <row r="909" spans="1:9" x14ac:dyDescent="0.25">
      <c r="A909" s="26" t="s">
        <v>862</v>
      </c>
      <c r="B909" s="26" t="s">
        <v>863</v>
      </c>
      <c r="C909" s="33"/>
      <c r="D909" s="33"/>
      <c r="E909" s="33"/>
      <c r="F909" s="33"/>
      <c r="G909" s="33"/>
      <c r="H909" s="33"/>
      <c r="I909" s="33"/>
    </row>
    <row r="910" spans="1:9" x14ac:dyDescent="0.25">
      <c r="A910" s="33" t="s">
        <v>864</v>
      </c>
      <c r="B910" s="33" t="s">
        <v>863</v>
      </c>
      <c r="C910" s="36">
        <v>4500</v>
      </c>
      <c r="D910" s="36" t="s">
        <v>41</v>
      </c>
      <c r="E910" s="34"/>
      <c r="F910" s="33" t="str">
        <f>IF(ISBLANK(E910),"", PRODUCT(C910,E910))</f>
        <v/>
      </c>
      <c r="G910" s="35"/>
      <c r="H910" s="33"/>
      <c r="I910" s="33"/>
    </row>
    <row r="911" spans="1:9" x14ac:dyDescent="0.25">
      <c r="A911" s="33" t="s">
        <v>865</v>
      </c>
      <c r="B911" s="33" t="s">
        <v>866</v>
      </c>
      <c r="C911" s="33"/>
      <c r="D911" s="33"/>
      <c r="E911" s="33"/>
      <c r="F911" s="33"/>
      <c r="G911" s="33"/>
      <c r="H911" s="35"/>
      <c r="I911" s="35"/>
    </row>
    <row r="912" spans="1:9" x14ac:dyDescent="0.25">
      <c r="A912" s="33" t="s">
        <v>867</v>
      </c>
      <c r="B912" s="33" t="s">
        <v>868</v>
      </c>
      <c r="C912" s="33"/>
      <c r="D912" s="33"/>
      <c r="E912" s="33"/>
      <c r="F912" s="33"/>
      <c r="G912" s="33"/>
      <c r="H912" s="35"/>
      <c r="I912" s="35"/>
    </row>
    <row r="913" spans="1:9" ht="30" x14ac:dyDescent="0.25">
      <c r="A913" s="33" t="s">
        <v>869</v>
      </c>
      <c r="B913" s="33" t="s">
        <v>870</v>
      </c>
      <c r="C913" s="33"/>
      <c r="D913" s="33"/>
      <c r="E913" s="33"/>
      <c r="F913" s="33"/>
      <c r="G913" s="33"/>
      <c r="H913" s="35"/>
      <c r="I913" s="35"/>
    </row>
    <row r="914" spans="1:9" x14ac:dyDescent="0.25">
      <c r="A914" s="33" t="s">
        <v>871</v>
      </c>
      <c r="B914" s="33" t="s">
        <v>872</v>
      </c>
      <c r="C914" s="33"/>
      <c r="D914" s="33"/>
      <c r="E914" s="33"/>
      <c r="F914" s="33"/>
      <c r="G914" s="33"/>
      <c r="H914" s="35"/>
      <c r="I914" s="35"/>
    </row>
    <row r="915" spans="1:9" x14ac:dyDescent="0.25">
      <c r="A915" s="33" t="s">
        <v>873</v>
      </c>
      <c r="B915" s="33" t="s">
        <v>874</v>
      </c>
      <c r="C915" s="33"/>
      <c r="D915" s="33"/>
      <c r="E915" s="33"/>
      <c r="F915" s="33"/>
      <c r="G915" s="33"/>
      <c r="H915" s="35"/>
      <c r="I915" s="35"/>
    </row>
    <row r="916" spans="1:9" x14ac:dyDescent="0.25">
      <c r="A916" s="33" t="s">
        <v>875</v>
      </c>
      <c r="B916" s="33" t="s">
        <v>876</v>
      </c>
      <c r="C916" s="33"/>
      <c r="D916" s="33"/>
      <c r="E916" s="33"/>
      <c r="F916" s="33"/>
      <c r="G916" s="33"/>
      <c r="H916" s="35"/>
      <c r="I916" s="35"/>
    </row>
    <row r="917" spans="1:9" x14ac:dyDescent="0.25">
      <c r="A917" s="33" t="s">
        <v>877</v>
      </c>
      <c r="B917" s="33" t="s">
        <v>878</v>
      </c>
      <c r="C917" s="33"/>
      <c r="D917" s="33"/>
      <c r="E917" s="33"/>
      <c r="F917" s="33"/>
      <c r="G917" s="33"/>
      <c r="H917" s="35"/>
      <c r="I917" s="35"/>
    </row>
    <row r="918" spans="1:9" x14ac:dyDescent="0.25">
      <c r="A918" s="33" t="s">
        <v>879</v>
      </c>
      <c r="B918" s="33" t="s">
        <v>880</v>
      </c>
      <c r="C918" s="33"/>
      <c r="D918" s="33"/>
      <c r="E918" s="33"/>
      <c r="F918" s="33"/>
      <c r="G918" s="33"/>
      <c r="H918" s="35"/>
      <c r="I918" s="35"/>
    </row>
    <row r="919" spans="1:9" x14ac:dyDescent="0.25">
      <c r="A919" s="33" t="s">
        <v>881</v>
      </c>
      <c r="B919" s="33" t="s">
        <v>882</v>
      </c>
      <c r="C919" s="33"/>
      <c r="D919" s="33"/>
      <c r="E919" s="33"/>
      <c r="F919" s="33"/>
      <c r="G919" s="33"/>
      <c r="H919" s="35"/>
      <c r="I919" s="35"/>
    </row>
    <row r="920" spans="1:9" ht="45" x14ac:dyDescent="0.25">
      <c r="A920" s="33" t="s">
        <v>883</v>
      </c>
      <c r="B920" s="33" t="s">
        <v>884</v>
      </c>
      <c r="C920" s="33"/>
      <c r="D920" s="33"/>
      <c r="E920" s="33"/>
      <c r="F920" s="33"/>
      <c r="G920" s="33"/>
      <c r="H920" s="35"/>
      <c r="I920" s="35"/>
    </row>
    <row r="921" spans="1:9" ht="30" x14ac:dyDescent="0.25">
      <c r="A921" s="33" t="s">
        <v>885</v>
      </c>
      <c r="B921" s="33" t="s">
        <v>89</v>
      </c>
      <c r="C921" s="33"/>
      <c r="D921" s="33"/>
      <c r="E921" s="33"/>
      <c r="F921" s="33"/>
      <c r="G921" s="33"/>
      <c r="H921" s="35"/>
      <c r="I921" s="35"/>
    </row>
    <row r="922" spans="1:9" x14ac:dyDescent="0.25">
      <c r="E922" s="16" t="s">
        <v>90</v>
      </c>
      <c r="F922" s="16" t="str">
        <f>IF((COUNT(C910:C921)&lt;&gt;COUNT(F910:F921)),"", ROUND(SUM(F910:F921),2))</f>
        <v/>
      </c>
      <c r="G922" s="14" t="str">
        <f>IF((COUNT(C910:C921)&lt;&gt;COUNT(F910:F921)),"Neužpildytos visų objektų kainos", "")</f>
        <v>Neužpildytos visų objektų kainos</v>
      </c>
    </row>
    <row r="923" spans="1:9" x14ac:dyDescent="0.25">
      <c r="C923" s="16" t="s">
        <v>91</v>
      </c>
      <c r="D923" s="19"/>
      <c r="E923" s="16" t="s">
        <v>92</v>
      </c>
      <c r="F923" s="16" t="str">
        <f>IF(OR(F922="",D923=""),"", ROUND(PRODUCT(D923,F922)/100,2))</f>
        <v/>
      </c>
      <c r="G923" s="14" t="str">
        <f>IF(D923="", "Nurodykite taikomą PVM dydį", "")</f>
        <v>Nurodykite taikomą PVM dydį</v>
      </c>
    </row>
    <row r="924" spans="1:9" x14ac:dyDescent="0.25">
      <c r="E924" s="16" t="s">
        <v>93</v>
      </c>
      <c r="F924" s="16">
        <f>IF(ISBLANK(F923), "", ROUND(SUM(F922:F923),2))</f>
        <v>0</v>
      </c>
    </row>
    <row r="928" spans="1:9" x14ac:dyDescent="0.25">
      <c r="A928" s="12" t="s">
        <v>886</v>
      </c>
      <c r="B928" s="12" t="s">
        <v>887</v>
      </c>
    </row>
    <row r="930" spans="1:9" x14ac:dyDescent="0.25">
      <c r="A930" s="12" t="s">
        <v>28</v>
      </c>
    </row>
    <row r="931" spans="1:9" ht="150" x14ac:dyDescent="0.25">
      <c r="A931" s="27" t="s">
        <v>29</v>
      </c>
      <c r="B931" s="27" t="s">
        <v>30</v>
      </c>
      <c r="C931" s="27" t="s">
        <v>31</v>
      </c>
      <c r="D931" s="27" t="s">
        <v>32</v>
      </c>
      <c r="E931" s="27" t="s">
        <v>33</v>
      </c>
      <c r="F931" s="27" t="s">
        <v>34</v>
      </c>
      <c r="G931" s="27" t="s">
        <v>35</v>
      </c>
      <c r="H931" s="27" t="s">
        <v>36</v>
      </c>
      <c r="I931" s="27" t="s">
        <v>37</v>
      </c>
    </row>
    <row r="932" spans="1:9" ht="30" x14ac:dyDescent="0.25">
      <c r="A932" s="26" t="s">
        <v>888</v>
      </c>
      <c r="B932" s="26" t="s">
        <v>889</v>
      </c>
      <c r="C932" s="33"/>
      <c r="D932" s="33"/>
      <c r="E932" s="33"/>
      <c r="F932" s="33"/>
      <c r="G932" s="33"/>
      <c r="H932" s="33"/>
      <c r="I932" s="33"/>
    </row>
    <row r="933" spans="1:9" ht="30" x14ac:dyDescent="0.25">
      <c r="A933" s="33" t="s">
        <v>890</v>
      </c>
      <c r="B933" s="33" t="s">
        <v>889</v>
      </c>
      <c r="C933" s="36">
        <v>900</v>
      </c>
      <c r="D933" s="36" t="s">
        <v>41</v>
      </c>
      <c r="E933" s="34"/>
      <c r="F933" s="33" t="str">
        <f>IF(ISBLANK(E933),"", PRODUCT(C933,E933))</f>
        <v/>
      </c>
      <c r="G933" s="35"/>
      <c r="H933" s="33"/>
      <c r="I933" s="33"/>
    </row>
    <row r="934" spans="1:9" x14ac:dyDescent="0.25">
      <c r="A934" s="33" t="s">
        <v>891</v>
      </c>
      <c r="B934" s="33" t="s">
        <v>892</v>
      </c>
      <c r="C934" s="33"/>
      <c r="D934" s="33"/>
      <c r="E934" s="33"/>
      <c r="F934" s="33"/>
      <c r="G934" s="33"/>
      <c r="H934" s="35"/>
      <c r="I934" s="35"/>
    </row>
    <row r="935" spans="1:9" ht="30" x14ac:dyDescent="0.25">
      <c r="A935" s="33" t="s">
        <v>893</v>
      </c>
      <c r="B935" s="33" t="s">
        <v>89</v>
      </c>
      <c r="C935" s="33"/>
      <c r="D935" s="33"/>
      <c r="E935" s="33"/>
      <c r="F935" s="33"/>
      <c r="G935" s="33"/>
      <c r="H935" s="35"/>
      <c r="I935" s="35"/>
    </row>
    <row r="936" spans="1:9" x14ac:dyDescent="0.25">
      <c r="E936" s="16" t="s">
        <v>90</v>
      </c>
      <c r="F936" s="16" t="str">
        <f>IF((COUNT(C933:C935)&lt;&gt;COUNT(F933:F935)),"", ROUND(SUM(F933:F935),2))</f>
        <v/>
      </c>
      <c r="G936" s="14" t="str">
        <f>IF((COUNT(C933:C935)&lt;&gt;COUNT(F933:F935)),"Neužpildytos visų objektų kainos", "")</f>
        <v>Neužpildytos visų objektų kainos</v>
      </c>
    </row>
    <row r="937" spans="1:9" x14ac:dyDescent="0.25">
      <c r="C937" s="16" t="s">
        <v>91</v>
      </c>
      <c r="D937" s="19"/>
      <c r="E937" s="16" t="s">
        <v>92</v>
      </c>
      <c r="F937" s="16" t="str">
        <f>IF(OR(F936="",D937=""),"", ROUND(PRODUCT(D937,F936)/100,2))</f>
        <v/>
      </c>
      <c r="G937" s="14" t="str">
        <f>IF(D937="", "Nurodykite taikomą PVM dydį", "")</f>
        <v>Nurodykite taikomą PVM dydį</v>
      </c>
    </row>
    <row r="938" spans="1:9" x14ac:dyDescent="0.25">
      <c r="E938" s="16" t="s">
        <v>93</v>
      </c>
      <c r="F938" s="16">
        <f>IF(ISBLANK(F937), "", ROUND(SUM(F936:F937),2))</f>
        <v>0</v>
      </c>
    </row>
    <row r="942" spans="1:9" x14ac:dyDescent="0.25">
      <c r="A942" s="12" t="s">
        <v>894</v>
      </c>
      <c r="B942" s="12" t="s">
        <v>895</v>
      </c>
    </row>
    <row r="944" spans="1:9" x14ac:dyDescent="0.25">
      <c r="A944" s="12" t="s">
        <v>28</v>
      </c>
    </row>
    <row r="945" spans="1:9" ht="150" x14ac:dyDescent="0.25">
      <c r="A945" s="27" t="s">
        <v>29</v>
      </c>
      <c r="B945" s="27" t="s">
        <v>30</v>
      </c>
      <c r="C945" s="27" t="s">
        <v>31</v>
      </c>
      <c r="D945" s="27" t="s">
        <v>32</v>
      </c>
      <c r="E945" s="27" t="s">
        <v>33</v>
      </c>
      <c r="F945" s="27" t="s">
        <v>34</v>
      </c>
      <c r="G945" s="27" t="s">
        <v>35</v>
      </c>
      <c r="H945" s="27" t="s">
        <v>36</v>
      </c>
      <c r="I945" s="27" t="s">
        <v>37</v>
      </c>
    </row>
    <row r="946" spans="1:9" x14ac:dyDescent="0.25">
      <c r="A946" s="26" t="s">
        <v>896</v>
      </c>
      <c r="B946" s="26" t="s">
        <v>897</v>
      </c>
      <c r="C946" s="33"/>
      <c r="D946" s="33"/>
      <c r="E946" s="33"/>
      <c r="F946" s="33"/>
      <c r="G946" s="33"/>
      <c r="H946" s="33"/>
      <c r="I946" s="33"/>
    </row>
    <row r="947" spans="1:9" x14ac:dyDescent="0.25">
      <c r="A947" s="33" t="s">
        <v>898</v>
      </c>
      <c r="B947" s="33" t="s">
        <v>897</v>
      </c>
      <c r="C947" s="36">
        <v>600</v>
      </c>
      <c r="D947" s="36" t="s">
        <v>41</v>
      </c>
      <c r="E947" s="34"/>
      <c r="F947" s="33" t="str">
        <f>IF(ISBLANK(E947),"", PRODUCT(C947,E947))</f>
        <v/>
      </c>
      <c r="G947" s="35"/>
      <c r="H947" s="33"/>
      <c r="I947" s="33"/>
    </row>
    <row r="948" spans="1:9" x14ac:dyDescent="0.25">
      <c r="A948" s="33" t="s">
        <v>899</v>
      </c>
      <c r="B948" s="33" t="s">
        <v>900</v>
      </c>
      <c r="C948" s="33"/>
      <c r="D948" s="33"/>
      <c r="E948" s="33"/>
      <c r="F948" s="33"/>
      <c r="G948" s="33"/>
      <c r="H948" s="35"/>
      <c r="I948" s="35"/>
    </row>
    <row r="949" spans="1:9" ht="30" x14ac:dyDescent="0.25">
      <c r="A949" s="33" t="s">
        <v>901</v>
      </c>
      <c r="B949" s="33" t="s">
        <v>89</v>
      </c>
      <c r="C949" s="33"/>
      <c r="D949" s="33"/>
      <c r="E949" s="33"/>
      <c r="F949" s="33"/>
      <c r="G949" s="33"/>
      <c r="H949" s="35"/>
      <c r="I949" s="35"/>
    </row>
    <row r="950" spans="1:9" x14ac:dyDescent="0.25">
      <c r="E950" s="16" t="s">
        <v>90</v>
      </c>
      <c r="F950" s="16" t="str">
        <f>IF((COUNT(C947:C949)&lt;&gt;COUNT(F947:F949)),"", ROUND(SUM(F947:F949),2))</f>
        <v/>
      </c>
      <c r="G950" s="14" t="str">
        <f>IF((COUNT(C947:C949)&lt;&gt;COUNT(F947:F949)),"Neužpildytos visų objektų kainos", "")</f>
        <v>Neužpildytos visų objektų kainos</v>
      </c>
    </row>
    <row r="951" spans="1:9" x14ac:dyDescent="0.25">
      <c r="C951" s="16" t="s">
        <v>91</v>
      </c>
      <c r="D951" s="19"/>
      <c r="E951" s="16" t="s">
        <v>92</v>
      </c>
      <c r="F951" s="16" t="str">
        <f>IF(OR(F950="",D951=""),"", ROUND(PRODUCT(D951,F950)/100,2))</f>
        <v/>
      </c>
      <c r="G951" s="14" t="str">
        <f>IF(D951="", "Nurodykite taikomą PVM dydį", "")</f>
        <v>Nurodykite taikomą PVM dydį</v>
      </c>
    </row>
    <row r="952" spans="1:9" x14ac:dyDescent="0.25">
      <c r="E952" s="16" t="s">
        <v>93</v>
      </c>
      <c r="F952" s="16">
        <f>IF(ISBLANK(F951), "", ROUND(SUM(F950:F951),2))</f>
        <v>0</v>
      </c>
    </row>
    <row r="956" spans="1:9" x14ac:dyDescent="0.25">
      <c r="A956" s="12" t="s">
        <v>902</v>
      </c>
      <c r="B956" s="12" t="s">
        <v>903</v>
      </c>
    </row>
    <row r="958" spans="1:9" x14ac:dyDescent="0.25">
      <c r="A958" s="12" t="s">
        <v>28</v>
      </c>
    </row>
    <row r="959" spans="1:9" ht="150" x14ac:dyDescent="0.25">
      <c r="A959" s="27" t="s">
        <v>29</v>
      </c>
      <c r="B959" s="27" t="s">
        <v>30</v>
      </c>
      <c r="C959" s="27" t="s">
        <v>31</v>
      </c>
      <c r="D959" s="27" t="s">
        <v>32</v>
      </c>
      <c r="E959" s="27" t="s">
        <v>33</v>
      </c>
      <c r="F959" s="27" t="s">
        <v>34</v>
      </c>
      <c r="G959" s="27" t="s">
        <v>35</v>
      </c>
      <c r="H959" s="27" t="s">
        <v>36</v>
      </c>
      <c r="I959" s="27" t="s">
        <v>37</v>
      </c>
    </row>
    <row r="960" spans="1:9" x14ac:dyDescent="0.25">
      <c r="A960" s="26" t="s">
        <v>904</v>
      </c>
      <c r="B960" s="26" t="s">
        <v>905</v>
      </c>
      <c r="C960" s="33"/>
      <c r="D960" s="33"/>
      <c r="E960" s="33"/>
      <c r="F960" s="33"/>
      <c r="G960" s="33"/>
      <c r="H960" s="33"/>
      <c r="I960" s="33"/>
    </row>
    <row r="961" spans="1:9" x14ac:dyDescent="0.25">
      <c r="A961" s="33" t="s">
        <v>906</v>
      </c>
      <c r="B961" s="33" t="s">
        <v>905</v>
      </c>
      <c r="C961" s="36">
        <v>60</v>
      </c>
      <c r="D961" s="36" t="s">
        <v>41</v>
      </c>
      <c r="E961" s="34"/>
      <c r="F961" s="33" t="str">
        <f>IF(ISBLANK(E961),"", PRODUCT(C961,E961))</f>
        <v/>
      </c>
      <c r="G961" s="35"/>
      <c r="H961" s="33"/>
      <c r="I961" s="33"/>
    </row>
    <row r="962" spans="1:9" x14ac:dyDescent="0.25">
      <c r="A962" s="33" t="s">
        <v>907</v>
      </c>
      <c r="B962" s="33" t="s">
        <v>908</v>
      </c>
      <c r="C962" s="33"/>
      <c r="D962" s="33"/>
      <c r="E962" s="33"/>
      <c r="F962" s="33"/>
      <c r="G962" s="33"/>
      <c r="H962" s="35"/>
      <c r="I962" s="35"/>
    </row>
    <row r="963" spans="1:9" ht="30" x14ac:dyDescent="0.25">
      <c r="A963" s="33" t="s">
        <v>909</v>
      </c>
      <c r="B963" s="33" t="s">
        <v>89</v>
      </c>
      <c r="C963" s="33"/>
      <c r="D963" s="33"/>
      <c r="E963" s="33"/>
      <c r="F963" s="33"/>
      <c r="G963" s="33"/>
      <c r="H963" s="35"/>
      <c r="I963" s="35"/>
    </row>
    <row r="964" spans="1:9" x14ac:dyDescent="0.25">
      <c r="E964" s="16" t="s">
        <v>90</v>
      </c>
      <c r="F964" s="16" t="str">
        <f>IF((COUNT(C961:C963)&lt;&gt;COUNT(F961:F963)),"", ROUND(SUM(F961:F963),2))</f>
        <v/>
      </c>
      <c r="G964" s="14" t="str">
        <f>IF((COUNT(C961:C963)&lt;&gt;COUNT(F961:F963)),"Neužpildytos visų objektų kainos", "")</f>
        <v>Neužpildytos visų objektų kainos</v>
      </c>
    </row>
    <row r="965" spans="1:9" x14ac:dyDescent="0.25">
      <c r="C965" s="16" t="s">
        <v>91</v>
      </c>
      <c r="D965" s="19"/>
      <c r="E965" s="16" t="s">
        <v>92</v>
      </c>
      <c r="F965" s="16" t="str">
        <f>IF(OR(F964="",D965=""),"", ROUND(PRODUCT(D965,F964)/100,2))</f>
        <v/>
      </c>
      <c r="G965" s="14" t="str">
        <f>IF(D965="", "Nurodykite taikomą PVM dydį", "")</f>
        <v>Nurodykite taikomą PVM dydį</v>
      </c>
    </row>
    <row r="966" spans="1:9" x14ac:dyDescent="0.25">
      <c r="E966" s="16" t="s">
        <v>93</v>
      </c>
      <c r="F966" s="16">
        <f>IF(ISBLANK(F965), "", ROUND(SUM(F964:F965),2))</f>
        <v>0</v>
      </c>
    </row>
    <row r="970" spans="1:9" x14ac:dyDescent="0.25">
      <c r="A970" s="12" t="s">
        <v>910</v>
      </c>
      <c r="B970" s="12" t="s">
        <v>667</v>
      </c>
    </row>
    <row r="972" spans="1:9" x14ac:dyDescent="0.25">
      <c r="A972" s="12" t="s">
        <v>28</v>
      </c>
    </row>
    <row r="973" spans="1:9" ht="150" x14ac:dyDescent="0.25">
      <c r="A973" s="27" t="s">
        <v>29</v>
      </c>
      <c r="B973" s="27" t="s">
        <v>30</v>
      </c>
      <c r="C973" s="27" t="s">
        <v>31</v>
      </c>
      <c r="D973" s="27" t="s">
        <v>32</v>
      </c>
      <c r="E973" s="27" t="s">
        <v>33</v>
      </c>
      <c r="F973" s="27" t="s">
        <v>34</v>
      </c>
      <c r="G973" s="27" t="s">
        <v>35</v>
      </c>
      <c r="H973" s="27" t="s">
        <v>36</v>
      </c>
      <c r="I973" s="27" t="s">
        <v>37</v>
      </c>
    </row>
    <row r="974" spans="1:9" x14ac:dyDescent="0.25">
      <c r="A974" s="26" t="s">
        <v>911</v>
      </c>
      <c r="B974" s="26" t="s">
        <v>669</v>
      </c>
      <c r="C974" s="33"/>
      <c r="D974" s="33"/>
      <c r="E974" s="33"/>
      <c r="F974" s="33"/>
      <c r="G974" s="33"/>
      <c r="H974" s="33"/>
      <c r="I974" s="33"/>
    </row>
    <row r="975" spans="1:9" x14ac:dyDescent="0.25">
      <c r="A975" s="33" t="s">
        <v>912</v>
      </c>
      <c r="B975" s="33" t="s">
        <v>669</v>
      </c>
      <c r="C975" s="36">
        <v>450</v>
      </c>
      <c r="D975" s="36" t="s">
        <v>41</v>
      </c>
      <c r="E975" s="34"/>
      <c r="F975" s="33" t="str">
        <f>IF(ISBLANK(E975),"", PRODUCT(C975,E975))</f>
        <v/>
      </c>
      <c r="G975" s="35"/>
      <c r="H975" s="33"/>
      <c r="I975" s="33"/>
    </row>
    <row r="976" spans="1:9" ht="60" x14ac:dyDescent="0.25">
      <c r="A976" s="33" t="s">
        <v>913</v>
      </c>
      <c r="B976" s="33" t="s">
        <v>914</v>
      </c>
      <c r="C976" s="33"/>
      <c r="D976" s="33"/>
      <c r="E976" s="33"/>
      <c r="F976" s="33"/>
      <c r="G976" s="33"/>
      <c r="H976" s="35"/>
      <c r="I976" s="35"/>
    </row>
    <row r="977" spans="1:9" ht="30" x14ac:dyDescent="0.25">
      <c r="A977" s="33" t="s">
        <v>915</v>
      </c>
      <c r="B977" s="33" t="s">
        <v>89</v>
      </c>
      <c r="C977" s="33"/>
      <c r="D977" s="33"/>
      <c r="E977" s="33"/>
      <c r="F977" s="33"/>
      <c r="G977" s="33"/>
      <c r="H977" s="35"/>
      <c r="I977" s="35"/>
    </row>
    <row r="978" spans="1:9" x14ac:dyDescent="0.25">
      <c r="E978" s="16" t="s">
        <v>90</v>
      </c>
      <c r="F978" s="16" t="str">
        <f>IF((COUNT(C975:C977)&lt;&gt;COUNT(F975:F977)),"", ROUND(SUM(F975:F977),2))</f>
        <v/>
      </c>
      <c r="G978" s="14" t="str">
        <f>IF((COUNT(C975:C977)&lt;&gt;COUNT(F975:F977)),"Neužpildytos visų objektų kainos", "")</f>
        <v>Neužpildytos visų objektų kainos</v>
      </c>
    </row>
    <row r="979" spans="1:9" x14ac:dyDescent="0.25">
      <c r="C979" s="16" t="s">
        <v>91</v>
      </c>
      <c r="D979" s="19"/>
      <c r="E979" s="16" t="s">
        <v>92</v>
      </c>
      <c r="F979" s="16" t="str">
        <f>IF(OR(F978="",D979=""),"", ROUND(PRODUCT(D979,F978)/100,2))</f>
        <v/>
      </c>
      <c r="G979" s="14" t="str">
        <f>IF(D979="", "Nurodykite taikomą PVM dydį", "")</f>
        <v>Nurodykite taikomą PVM dydį</v>
      </c>
    </row>
    <row r="980" spans="1:9" x14ac:dyDescent="0.25">
      <c r="E980" s="16" t="s">
        <v>93</v>
      </c>
      <c r="F980" s="16">
        <f>IF(ISBLANK(F979), "", ROUND(SUM(F978:F979),2))</f>
        <v>0</v>
      </c>
    </row>
  </sheetData>
  <sheetProtection algorithmName="SHA-512" hashValue="Zgx5U3Tdxe1cOWKSy2ZbewEEcnXZ7tWEvAc3g7lY3yCyValakYOfkaJ96+xatWgRGfzbEcaALaoI5fPaNT/9Nw==" saltValue="RTrZoUn0ljuQ7vcVuPQQLQ==" spinCount="100000" sheet="1" objects="1" scenarios="1"/>
  <mergeCells count="28">
    <mergeCell ref="A30:C30"/>
    <mergeCell ref="A29:F29"/>
    <mergeCell ref="A12:B12"/>
    <mergeCell ref="A21:B21"/>
    <mergeCell ref="A28:F28"/>
    <mergeCell ref="A14:B14"/>
    <mergeCell ref="A17:B17"/>
    <mergeCell ref="A24:F24"/>
    <mergeCell ref="A20:B20"/>
    <mergeCell ref="A19:B19"/>
    <mergeCell ref="A13:B13"/>
    <mergeCell ref="A27:F27"/>
    <mergeCell ref="A26:F26"/>
    <mergeCell ref="A25:F25"/>
    <mergeCell ref="A16:B16"/>
    <mergeCell ref="A23:F23"/>
    <mergeCell ref="A18:B18"/>
    <mergeCell ref="C12:F12"/>
    <mergeCell ref="C21:F21"/>
    <mergeCell ref="C19:F19"/>
    <mergeCell ref="C20:F20"/>
    <mergeCell ref="C16:F16"/>
    <mergeCell ref="C13:F13"/>
    <mergeCell ref="C18:F18"/>
    <mergeCell ref="C15:F15"/>
    <mergeCell ref="C17:F17"/>
    <mergeCell ref="C14:F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9" workbookViewId="0">
      <selection activeCell="H45" sqref="H45:J4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111" t="s">
        <v>916</v>
      </c>
      <c r="B2" s="73"/>
      <c r="C2" s="73"/>
      <c r="D2" s="73"/>
      <c r="E2" s="73"/>
      <c r="F2" s="73"/>
      <c r="G2" s="73"/>
      <c r="H2" s="73"/>
      <c r="I2" s="73"/>
      <c r="J2" s="73"/>
      <c r="K2" s="73"/>
    </row>
    <row r="3" spans="1:11" x14ac:dyDescent="0.25">
      <c r="A3" s="73"/>
      <c r="B3" s="73"/>
      <c r="C3" s="73"/>
      <c r="D3" s="73"/>
      <c r="E3" s="73"/>
      <c r="F3" s="73"/>
      <c r="G3" s="73"/>
      <c r="H3" s="73"/>
      <c r="I3" s="73"/>
      <c r="J3" s="73"/>
      <c r="K3" s="73"/>
    </row>
    <row r="4" spans="1:11" ht="15.95" customHeight="1" thickBot="1" x14ac:dyDescent="0.3">
      <c r="A4" s="7"/>
      <c r="B4" s="7"/>
      <c r="C4" s="7"/>
      <c r="D4" s="7"/>
      <c r="E4" s="7"/>
      <c r="F4" s="7"/>
      <c r="G4" s="7"/>
      <c r="H4" s="7"/>
      <c r="I4" s="7"/>
      <c r="J4" s="7"/>
    </row>
    <row r="5" spans="1:11" ht="48" customHeight="1" x14ac:dyDescent="0.25">
      <c r="A5" s="108" t="s">
        <v>917</v>
      </c>
      <c r="B5" s="98"/>
      <c r="C5" s="112" t="s">
        <v>918</v>
      </c>
      <c r="D5" s="97"/>
      <c r="E5" s="98"/>
      <c r="F5" s="112" t="s">
        <v>919</v>
      </c>
      <c r="G5" s="97"/>
      <c r="H5" s="98"/>
      <c r="I5" s="112" t="s">
        <v>920</v>
      </c>
      <c r="J5" s="98"/>
      <c r="K5" s="9" t="s">
        <v>921</v>
      </c>
    </row>
    <row r="6" spans="1:11" ht="48.95" customHeight="1" x14ac:dyDescent="0.25">
      <c r="A6" s="85"/>
      <c r="B6" s="66"/>
      <c r="C6" s="81"/>
      <c r="D6" s="82"/>
      <c r="E6" s="66"/>
      <c r="F6" s="81"/>
      <c r="G6" s="82"/>
      <c r="H6" s="66"/>
      <c r="I6" s="81"/>
      <c r="J6" s="66"/>
      <c r="K6" s="20"/>
    </row>
    <row r="7" spans="1:11" ht="48.95" customHeight="1" x14ac:dyDescent="0.25">
      <c r="A7" s="85"/>
      <c r="B7" s="66"/>
      <c r="C7" s="81"/>
      <c r="D7" s="82"/>
      <c r="E7" s="66"/>
      <c r="F7" s="81"/>
      <c r="G7" s="82"/>
      <c r="H7" s="66"/>
      <c r="I7" s="81"/>
      <c r="J7" s="66"/>
      <c r="K7" s="20"/>
    </row>
    <row r="8" spans="1:11" ht="48.95" customHeight="1" x14ac:dyDescent="0.25">
      <c r="A8" s="85"/>
      <c r="B8" s="66"/>
      <c r="C8" s="81"/>
      <c r="D8" s="82"/>
      <c r="E8" s="66"/>
      <c r="F8" s="81"/>
      <c r="G8" s="82"/>
      <c r="H8" s="66"/>
      <c r="I8" s="81"/>
      <c r="J8" s="66"/>
      <c r="K8" s="20"/>
    </row>
    <row r="9" spans="1:11" ht="48.95" customHeight="1" x14ac:dyDescent="0.25">
      <c r="A9" s="85"/>
      <c r="B9" s="66"/>
      <c r="C9" s="81"/>
      <c r="D9" s="82"/>
      <c r="E9" s="66"/>
      <c r="F9" s="81"/>
      <c r="G9" s="82"/>
      <c r="H9" s="66"/>
      <c r="I9" s="81"/>
      <c r="J9" s="66"/>
      <c r="K9" s="20"/>
    </row>
    <row r="10" spans="1:11" ht="48.95" customHeight="1" x14ac:dyDescent="0.25">
      <c r="A10" s="85"/>
      <c r="B10" s="66"/>
      <c r="C10" s="81"/>
      <c r="D10" s="82"/>
      <c r="E10" s="66"/>
      <c r="F10" s="81"/>
      <c r="G10" s="82"/>
      <c r="H10" s="66"/>
      <c r="I10" s="81"/>
      <c r="J10" s="66"/>
      <c r="K10" s="20"/>
    </row>
    <row r="11" spans="1:11" ht="48.95" customHeight="1" x14ac:dyDescent="0.25">
      <c r="A11" s="85"/>
      <c r="B11" s="66"/>
      <c r="C11" s="81"/>
      <c r="D11" s="82"/>
      <c r="E11" s="66"/>
      <c r="F11" s="81"/>
      <c r="G11" s="82"/>
      <c r="H11" s="66"/>
      <c r="I11" s="81"/>
      <c r="J11" s="66"/>
      <c r="K11" s="20"/>
    </row>
    <row r="12" spans="1:11" ht="48.95" customHeight="1" x14ac:dyDescent="0.25">
      <c r="A12" s="85"/>
      <c r="B12" s="66"/>
      <c r="C12" s="81"/>
      <c r="D12" s="82"/>
      <c r="E12" s="66"/>
      <c r="F12" s="81"/>
      <c r="G12" s="82"/>
      <c r="H12" s="66"/>
      <c r="I12" s="81"/>
      <c r="J12" s="66"/>
      <c r="K12" s="20"/>
    </row>
    <row r="13" spans="1:11" ht="48.95" customHeight="1" x14ac:dyDescent="0.25">
      <c r="A13" s="85"/>
      <c r="B13" s="66"/>
      <c r="C13" s="81"/>
      <c r="D13" s="82"/>
      <c r="E13" s="66"/>
      <c r="F13" s="81"/>
      <c r="G13" s="82"/>
      <c r="H13" s="66"/>
      <c r="I13" s="81"/>
      <c r="J13" s="66"/>
      <c r="K13" s="20"/>
    </row>
    <row r="14" spans="1:11" ht="48.95" customHeight="1" x14ac:dyDescent="0.25">
      <c r="A14" s="85"/>
      <c r="B14" s="66"/>
      <c r="C14" s="81"/>
      <c r="D14" s="82"/>
      <c r="E14" s="66"/>
      <c r="F14" s="81"/>
      <c r="G14" s="82"/>
      <c r="H14" s="66"/>
      <c r="I14" s="81"/>
      <c r="J14" s="66"/>
      <c r="K14" s="20"/>
    </row>
    <row r="15" spans="1:11" ht="48" customHeight="1" thickBot="1" x14ac:dyDescent="0.3">
      <c r="A15" s="93"/>
      <c r="B15" s="88"/>
      <c r="C15" s="86"/>
      <c r="D15" s="87"/>
      <c r="E15" s="88"/>
      <c r="F15" s="86"/>
      <c r="G15" s="87"/>
      <c r="H15" s="88"/>
      <c r="I15" s="86"/>
      <c r="J15" s="88"/>
      <c r="K15" s="21"/>
    </row>
    <row r="16" spans="1:11" ht="18.95" customHeight="1" x14ac:dyDescent="0.25">
      <c r="A16" s="10"/>
      <c r="B16" s="10"/>
      <c r="C16" s="10"/>
      <c r="D16" s="10"/>
      <c r="E16" s="10"/>
      <c r="F16" s="10"/>
      <c r="G16" s="10"/>
      <c r="H16" s="10"/>
      <c r="I16" s="10"/>
      <c r="J16" s="10"/>
      <c r="K16" s="11"/>
    </row>
    <row r="17" spans="1:11" ht="48.95" customHeight="1" x14ac:dyDescent="0.25">
      <c r="A17" s="114" t="s">
        <v>922</v>
      </c>
      <c r="B17" s="73"/>
      <c r="C17" s="73"/>
      <c r="D17" s="73"/>
      <c r="E17" s="73"/>
      <c r="F17" s="73"/>
      <c r="G17" s="73"/>
      <c r="H17" s="73"/>
      <c r="I17" s="73"/>
      <c r="J17" s="73"/>
      <c r="K17" s="73"/>
    </row>
    <row r="18" spans="1:11" ht="15.95" customHeight="1" thickBot="1" x14ac:dyDescent="0.3">
      <c r="A18" s="10"/>
      <c r="B18" s="10"/>
      <c r="C18" s="10"/>
      <c r="D18" s="10"/>
      <c r="E18" s="10"/>
      <c r="F18" s="10"/>
      <c r="G18" s="10"/>
      <c r="H18" s="10"/>
      <c r="I18" s="10"/>
      <c r="J18" s="10"/>
      <c r="K18" s="11"/>
    </row>
    <row r="19" spans="1:11" ht="48.95" customHeight="1" x14ac:dyDescent="0.25">
      <c r="A19" s="108" t="s">
        <v>30</v>
      </c>
      <c r="B19" s="98"/>
      <c r="C19" s="112" t="s">
        <v>918</v>
      </c>
      <c r="D19" s="97"/>
      <c r="E19" s="98"/>
      <c r="F19" s="112" t="s">
        <v>923</v>
      </c>
      <c r="G19" s="97"/>
      <c r="H19" s="98"/>
      <c r="I19" s="91" t="s">
        <v>920</v>
      </c>
      <c r="J19" s="92"/>
      <c r="K19" s="11"/>
    </row>
    <row r="20" spans="1:11" ht="48.95" customHeight="1" x14ac:dyDescent="0.25">
      <c r="A20" s="85"/>
      <c r="B20" s="66"/>
      <c r="C20" s="81"/>
      <c r="D20" s="82"/>
      <c r="E20" s="66"/>
      <c r="F20" s="81"/>
      <c r="G20" s="82"/>
      <c r="H20" s="66"/>
      <c r="I20" s="83"/>
      <c r="J20" s="84"/>
      <c r="K20" s="11"/>
    </row>
    <row r="21" spans="1:11" ht="48.95" customHeight="1" x14ac:dyDescent="0.25">
      <c r="A21" s="85"/>
      <c r="B21" s="66"/>
      <c r="C21" s="81"/>
      <c r="D21" s="82"/>
      <c r="E21" s="66"/>
      <c r="F21" s="81"/>
      <c r="G21" s="82"/>
      <c r="H21" s="66"/>
      <c r="I21" s="83"/>
      <c r="J21" s="84"/>
      <c r="K21" s="11"/>
    </row>
    <row r="22" spans="1:11" ht="48.95" customHeight="1" x14ac:dyDescent="0.25">
      <c r="A22" s="85"/>
      <c r="B22" s="66"/>
      <c r="C22" s="81"/>
      <c r="D22" s="82"/>
      <c r="E22" s="66"/>
      <c r="F22" s="81"/>
      <c r="G22" s="82"/>
      <c r="H22" s="66"/>
      <c r="I22" s="83"/>
      <c r="J22" s="84"/>
      <c r="K22" s="11"/>
    </row>
    <row r="23" spans="1:11" ht="48.95" customHeight="1" x14ac:dyDescent="0.25">
      <c r="A23" s="85"/>
      <c r="B23" s="66"/>
      <c r="C23" s="81"/>
      <c r="D23" s="82"/>
      <c r="E23" s="66"/>
      <c r="F23" s="81"/>
      <c r="G23" s="82"/>
      <c r="H23" s="66"/>
      <c r="I23" s="83"/>
      <c r="J23" s="84"/>
      <c r="K23" s="11"/>
    </row>
    <row r="24" spans="1:11" ht="48.95" customHeight="1" x14ac:dyDescent="0.25">
      <c r="A24" s="85"/>
      <c r="B24" s="66"/>
      <c r="C24" s="81"/>
      <c r="D24" s="82"/>
      <c r="E24" s="66"/>
      <c r="F24" s="81"/>
      <c r="G24" s="82"/>
      <c r="H24" s="66"/>
      <c r="I24" s="83"/>
      <c r="J24" s="84"/>
      <c r="K24" s="11"/>
    </row>
    <row r="25" spans="1:11" ht="48.95" customHeight="1" x14ac:dyDescent="0.25">
      <c r="A25" s="85"/>
      <c r="B25" s="66"/>
      <c r="C25" s="81"/>
      <c r="D25" s="82"/>
      <c r="E25" s="66"/>
      <c r="F25" s="81"/>
      <c r="G25" s="82"/>
      <c r="H25" s="66"/>
      <c r="I25" s="83"/>
      <c r="J25" s="84"/>
      <c r="K25" s="11"/>
    </row>
    <row r="26" spans="1:11" ht="48.95" customHeight="1" x14ac:dyDescent="0.25">
      <c r="A26" s="85"/>
      <c r="B26" s="66"/>
      <c r="C26" s="81"/>
      <c r="D26" s="82"/>
      <c r="E26" s="66"/>
      <c r="F26" s="81"/>
      <c r="G26" s="82"/>
      <c r="H26" s="66"/>
      <c r="I26" s="83"/>
      <c r="J26" s="84"/>
      <c r="K26" s="11"/>
    </row>
    <row r="27" spans="1:11" ht="48.95" customHeight="1" x14ac:dyDescent="0.25">
      <c r="A27" s="85"/>
      <c r="B27" s="66"/>
      <c r="C27" s="81"/>
      <c r="D27" s="82"/>
      <c r="E27" s="66"/>
      <c r="F27" s="81"/>
      <c r="G27" s="82"/>
      <c r="H27" s="66"/>
      <c r="I27" s="83"/>
      <c r="J27" s="84"/>
      <c r="K27" s="11"/>
    </row>
    <row r="28" spans="1:11" ht="48.95" customHeight="1" x14ac:dyDescent="0.25">
      <c r="A28" s="85"/>
      <c r="B28" s="66"/>
      <c r="C28" s="81"/>
      <c r="D28" s="82"/>
      <c r="E28" s="66"/>
      <c r="F28" s="81"/>
      <c r="G28" s="82"/>
      <c r="H28" s="66"/>
      <c r="I28" s="83"/>
      <c r="J28" s="84"/>
      <c r="K28" s="11"/>
    </row>
    <row r="29" spans="1:11" ht="48.95" customHeight="1" x14ac:dyDescent="0.25">
      <c r="A29" s="85"/>
      <c r="B29" s="66"/>
      <c r="C29" s="81"/>
      <c r="D29" s="82"/>
      <c r="E29" s="66"/>
      <c r="F29" s="81"/>
      <c r="G29" s="82"/>
      <c r="H29" s="66"/>
      <c r="I29" s="83"/>
      <c r="J29" s="84"/>
      <c r="K29" s="11"/>
    </row>
    <row r="31" spans="1:11" ht="33" customHeight="1" x14ac:dyDescent="0.25">
      <c r="A31" s="100"/>
      <c r="B31" s="73"/>
      <c r="C31" s="73"/>
      <c r="D31" s="73"/>
      <c r="E31" s="73"/>
      <c r="F31" s="73"/>
      <c r="G31" s="73"/>
      <c r="H31" s="73"/>
      <c r="I31" s="73"/>
      <c r="J31" s="73"/>
    </row>
    <row r="33" spans="1:10" ht="15.95" customHeight="1" x14ac:dyDescent="0.25">
      <c r="A33" s="113" t="s">
        <v>924</v>
      </c>
      <c r="B33" s="73"/>
      <c r="C33" s="73"/>
      <c r="D33" s="73"/>
      <c r="E33" s="73"/>
      <c r="F33" s="73"/>
      <c r="G33" s="73"/>
      <c r="H33" s="73"/>
      <c r="I33" s="73"/>
      <c r="J33" s="73"/>
    </row>
    <row r="34" spans="1:10" ht="15.95" customHeight="1" thickBot="1" x14ac:dyDescent="0.3"/>
    <row r="35" spans="1:10" ht="15.95" customHeight="1" x14ac:dyDescent="0.25">
      <c r="A35" s="8" t="s">
        <v>29</v>
      </c>
      <c r="B35" s="96" t="s">
        <v>925</v>
      </c>
      <c r="C35" s="97"/>
      <c r="D35" s="97"/>
      <c r="E35" s="97"/>
      <c r="F35" s="97"/>
      <c r="G35" s="98"/>
      <c r="H35" s="99" t="s">
        <v>926</v>
      </c>
      <c r="I35" s="97"/>
      <c r="J35" s="92"/>
    </row>
    <row r="36" spans="1:10" ht="48" customHeight="1" x14ac:dyDescent="0.25">
      <c r="A36" s="22" t="s">
        <v>927</v>
      </c>
      <c r="B36" s="110" t="s">
        <v>928</v>
      </c>
      <c r="C36" s="82"/>
      <c r="D36" s="82"/>
      <c r="E36" s="82"/>
      <c r="F36" s="82"/>
      <c r="G36" s="66"/>
      <c r="H36" s="107"/>
      <c r="I36" s="82"/>
      <c r="J36" s="84"/>
    </row>
    <row r="37" spans="1:10" ht="48" customHeight="1" x14ac:dyDescent="0.25">
      <c r="A37" s="22" t="s">
        <v>929</v>
      </c>
      <c r="B37" s="110" t="s">
        <v>930</v>
      </c>
      <c r="C37" s="82"/>
      <c r="D37" s="82"/>
      <c r="E37" s="82"/>
      <c r="F37" s="82"/>
      <c r="G37" s="66"/>
      <c r="H37" s="94" t="s">
        <v>1180</v>
      </c>
      <c r="I37" s="82"/>
      <c r="J37" s="84"/>
    </row>
    <row r="38" spans="1:10" ht="48" customHeight="1" x14ac:dyDescent="0.25">
      <c r="A38" s="22" t="s">
        <v>931</v>
      </c>
      <c r="B38" s="110" t="s">
        <v>932</v>
      </c>
      <c r="C38" s="82"/>
      <c r="D38" s="82"/>
      <c r="E38" s="82"/>
      <c r="F38" s="82"/>
      <c r="G38" s="66"/>
      <c r="H38" s="107"/>
      <c r="I38" s="82"/>
      <c r="J38" s="84"/>
    </row>
    <row r="39" spans="1:10" ht="48" customHeight="1" x14ac:dyDescent="0.25">
      <c r="A39" s="23">
        <v>4</v>
      </c>
      <c r="B39" s="90" t="s">
        <v>1001</v>
      </c>
      <c r="C39" s="82"/>
      <c r="D39" s="82"/>
      <c r="E39" s="82"/>
      <c r="F39" s="82"/>
      <c r="G39" s="66"/>
      <c r="H39" s="94" t="s">
        <v>1181</v>
      </c>
      <c r="I39" s="82"/>
      <c r="J39" s="84"/>
    </row>
    <row r="40" spans="1:10" ht="48" customHeight="1" x14ac:dyDescent="0.25">
      <c r="A40" s="23">
        <v>5</v>
      </c>
      <c r="B40" s="95" t="s">
        <v>1173</v>
      </c>
      <c r="C40" s="82"/>
      <c r="D40" s="82"/>
      <c r="E40" s="82"/>
      <c r="F40" s="82"/>
      <c r="G40" s="66"/>
      <c r="H40" s="94" t="s">
        <v>1181</v>
      </c>
      <c r="I40" s="82"/>
      <c r="J40" s="84"/>
    </row>
    <row r="41" spans="1:10" ht="48" customHeight="1" x14ac:dyDescent="0.25">
      <c r="A41" s="23">
        <v>6</v>
      </c>
      <c r="B41" s="95" t="s">
        <v>1174</v>
      </c>
      <c r="C41" s="82"/>
      <c r="D41" s="82"/>
      <c r="E41" s="82"/>
      <c r="F41" s="82"/>
      <c r="G41" s="66"/>
      <c r="H41" s="94" t="s">
        <v>1181</v>
      </c>
      <c r="I41" s="82"/>
      <c r="J41" s="84"/>
    </row>
    <row r="42" spans="1:10" ht="48" customHeight="1" x14ac:dyDescent="0.25">
      <c r="A42" s="23">
        <v>7</v>
      </c>
      <c r="B42" s="95" t="s">
        <v>1175</v>
      </c>
      <c r="C42" s="82"/>
      <c r="D42" s="82"/>
      <c r="E42" s="82"/>
      <c r="F42" s="82"/>
      <c r="G42" s="66"/>
      <c r="H42" s="94" t="s">
        <v>1180</v>
      </c>
      <c r="I42" s="82"/>
      <c r="J42" s="84"/>
    </row>
    <row r="43" spans="1:10" ht="48" customHeight="1" x14ac:dyDescent="0.25">
      <c r="A43" s="23">
        <v>8</v>
      </c>
      <c r="B43" s="95" t="s">
        <v>1176</v>
      </c>
      <c r="C43" s="82"/>
      <c r="D43" s="82"/>
      <c r="E43" s="82"/>
      <c r="F43" s="82"/>
      <c r="G43" s="66"/>
      <c r="H43" s="94" t="s">
        <v>1180</v>
      </c>
      <c r="I43" s="82"/>
      <c r="J43" s="84"/>
    </row>
    <row r="44" spans="1:10" ht="48" customHeight="1" x14ac:dyDescent="0.25">
      <c r="A44" s="23">
        <v>9</v>
      </c>
      <c r="B44" s="95" t="s">
        <v>1177</v>
      </c>
      <c r="C44" s="82"/>
      <c r="D44" s="82"/>
      <c r="E44" s="82"/>
      <c r="F44" s="82"/>
      <c r="G44" s="66"/>
      <c r="H44" s="94" t="s">
        <v>1180</v>
      </c>
      <c r="I44" s="82"/>
      <c r="J44" s="84"/>
    </row>
    <row r="45" spans="1:10" ht="48" customHeight="1" x14ac:dyDescent="0.25">
      <c r="A45" s="23">
        <v>10</v>
      </c>
      <c r="B45" s="106" t="s">
        <v>1184</v>
      </c>
      <c r="C45" s="82"/>
      <c r="D45" s="82"/>
      <c r="E45" s="82"/>
      <c r="F45" s="82"/>
      <c r="G45" s="66"/>
      <c r="H45" s="109" t="s">
        <v>1180</v>
      </c>
      <c r="I45" s="82"/>
      <c r="J45" s="84"/>
    </row>
    <row r="46" spans="1:10" ht="48.95" customHeight="1" thickBot="1" x14ac:dyDescent="0.3">
      <c r="A46" s="24"/>
      <c r="B46" s="101"/>
      <c r="C46" s="87"/>
      <c r="D46" s="87"/>
      <c r="E46" s="87"/>
      <c r="F46" s="87"/>
      <c r="G46" s="88"/>
      <c r="H46" s="102"/>
      <c r="I46" s="103"/>
      <c r="J46" s="104"/>
    </row>
    <row r="48" spans="1:10" ht="102" customHeight="1" x14ac:dyDescent="0.25">
      <c r="A48" s="100" t="s">
        <v>933</v>
      </c>
      <c r="B48" s="73"/>
      <c r="C48" s="73"/>
      <c r="D48" s="73"/>
      <c r="E48" s="73"/>
      <c r="F48" s="73"/>
      <c r="G48" s="73"/>
      <c r="H48" s="73"/>
      <c r="I48" s="73"/>
      <c r="J48" s="73"/>
    </row>
    <row r="51" spans="1:10" x14ac:dyDescent="0.25">
      <c r="A51" s="105" t="s">
        <v>934</v>
      </c>
      <c r="B51" s="73"/>
      <c r="C51" s="73"/>
      <c r="D51" s="73"/>
      <c r="E51" s="89" t="s">
        <v>1178</v>
      </c>
      <c r="F51" s="73"/>
      <c r="G51" s="73"/>
      <c r="H51" s="73"/>
      <c r="I51" s="73"/>
      <c r="J51" s="73"/>
    </row>
    <row r="53" spans="1:10" x14ac:dyDescent="0.25">
      <c r="A53" s="105" t="s">
        <v>935</v>
      </c>
      <c r="B53" s="73"/>
      <c r="C53" s="73"/>
      <c r="D53" s="73"/>
      <c r="E53" s="89" t="s">
        <v>1179</v>
      </c>
      <c r="F53" s="73"/>
      <c r="G53" s="73"/>
      <c r="H53" s="73"/>
      <c r="I53" s="73"/>
      <c r="J53" s="73"/>
    </row>
    <row r="100" spans="1:1" ht="15.75" x14ac:dyDescent="0.25">
      <c r="A100" t="s">
        <v>936</v>
      </c>
    </row>
  </sheetData>
  <sheetProtection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2025-04-09T09:05:39Z</dcterms:modified>
</cp:coreProperties>
</file>