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mc:AlternateContent xmlns:mc="http://schemas.openxmlformats.org/markup-compatibility/2006">
    <mc:Choice Requires="x15">
      <x15ac:absPath xmlns:x15ac="http://schemas.microsoft.com/office/spreadsheetml/2010/11/ac" url="Z:\2025\1. ATVIRI  TARPTAUTINIAI konkursai\Elektrofiziologinės priemonės 2510\Pasiūlymai\"/>
    </mc:Choice>
  </mc:AlternateContent>
  <xr:revisionPtr revIDLastSave="0" documentId="8_{ACD24E4B-78FB-4808-897B-E11954723046}"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979" i="1" l="1"/>
  <c r="F975" i="1"/>
  <c r="G978" i="1" s="1"/>
  <c r="G965" i="1"/>
  <c r="F961" i="1"/>
  <c r="G964" i="1" s="1"/>
  <c r="G951" i="1"/>
  <c r="F947" i="1"/>
  <c r="G950" i="1" s="1"/>
  <c r="G937" i="1"/>
  <c r="F933" i="1"/>
  <c r="G936" i="1" s="1"/>
  <c r="G923" i="1"/>
  <c r="F910" i="1"/>
  <c r="G922" i="1" s="1"/>
  <c r="G900" i="1"/>
  <c r="F896" i="1"/>
  <c r="G899" i="1" s="1"/>
  <c r="G886" i="1"/>
  <c r="F882" i="1"/>
  <c r="G885" i="1" s="1"/>
  <c r="G872" i="1"/>
  <c r="F868" i="1"/>
  <c r="G871" i="1" s="1"/>
  <c r="G858" i="1"/>
  <c r="F854" i="1"/>
  <c r="G857" i="1" s="1"/>
  <c r="G844" i="1"/>
  <c r="F831" i="1"/>
  <c r="G843" i="1" s="1"/>
  <c r="G821" i="1"/>
  <c r="F817" i="1"/>
  <c r="G820" i="1" s="1"/>
  <c r="G807" i="1"/>
  <c r="F803" i="1"/>
  <c r="G806" i="1" s="1"/>
  <c r="G793" i="1"/>
  <c r="F789" i="1"/>
  <c r="G792" i="1" s="1"/>
  <c r="G779" i="1"/>
  <c r="F775" i="1"/>
  <c r="G778" i="1" s="1"/>
  <c r="G765" i="1"/>
  <c r="F761" i="1"/>
  <c r="G764" i="1" s="1"/>
  <c r="G751" i="1"/>
  <c r="F747" i="1"/>
  <c r="G750" i="1" s="1"/>
  <c r="G737" i="1"/>
  <c r="F733" i="1"/>
  <c r="G736" i="1" s="1"/>
  <c r="G723" i="1"/>
  <c r="F719" i="1"/>
  <c r="G722" i="1" s="1"/>
  <c r="G709" i="1"/>
  <c r="F705" i="1"/>
  <c r="G708" i="1" s="1"/>
  <c r="G695" i="1"/>
  <c r="F691" i="1"/>
  <c r="G694" i="1" s="1"/>
  <c r="G681" i="1"/>
  <c r="F677" i="1"/>
  <c r="G680" i="1" s="1"/>
  <c r="G667" i="1"/>
  <c r="F663" i="1"/>
  <c r="G666" i="1" s="1"/>
  <c r="G653" i="1"/>
  <c r="F649" i="1"/>
  <c r="G652" i="1" s="1"/>
  <c r="G639" i="1"/>
  <c r="F635" i="1"/>
  <c r="G638" i="1" s="1"/>
  <c r="G625" i="1"/>
  <c r="F621" i="1"/>
  <c r="G624" i="1" s="1"/>
  <c r="G611" i="1"/>
  <c r="F607" i="1"/>
  <c r="G610" i="1" s="1"/>
  <c r="G597" i="1"/>
  <c r="F593" i="1"/>
  <c r="G596" i="1" s="1"/>
  <c r="G583" i="1"/>
  <c r="F579" i="1"/>
  <c r="G582" i="1" s="1"/>
  <c r="G569" i="1"/>
  <c r="F565" i="1"/>
  <c r="G568" i="1" s="1"/>
  <c r="G555" i="1"/>
  <c r="F550" i="1"/>
  <c r="G554" i="1" s="1"/>
  <c r="G540" i="1"/>
  <c r="F536" i="1"/>
  <c r="G539" i="1" s="1"/>
  <c r="G526" i="1"/>
  <c r="F520" i="1"/>
  <c r="G525" i="1" s="1"/>
  <c r="G510" i="1"/>
  <c r="F478" i="1"/>
  <c r="G509" i="1" s="1"/>
  <c r="G468" i="1"/>
  <c r="F458" i="1"/>
  <c r="G467" i="1" s="1"/>
  <c r="G448" i="1"/>
  <c r="F423" i="1"/>
  <c r="G447" i="1" s="1"/>
  <c r="G413" i="1"/>
  <c r="F403" i="1"/>
  <c r="G412" i="1" s="1"/>
  <c r="G393" i="1"/>
  <c r="F370" i="1"/>
  <c r="G392" i="1" s="1"/>
  <c r="G360" i="1"/>
  <c r="F328" i="1"/>
  <c r="G359" i="1" s="1"/>
  <c r="G318" i="1"/>
  <c r="F283" i="1"/>
  <c r="G317" i="1" s="1"/>
  <c r="G273" i="1"/>
  <c r="F243" i="1"/>
  <c r="G272" i="1" s="1"/>
  <c r="G233" i="1"/>
  <c r="F207" i="1"/>
  <c r="G232" i="1" s="1"/>
  <c r="G197" i="1"/>
  <c r="F173" i="1"/>
  <c r="G196" i="1" s="1"/>
  <c r="G163" i="1"/>
  <c r="F137" i="1"/>
  <c r="G162" i="1" s="1"/>
  <c r="G127" i="1"/>
  <c r="F103" i="1"/>
  <c r="G126" i="1" s="1"/>
  <c r="G93" i="1"/>
  <c r="F73" i="1"/>
  <c r="G92" i="1" s="1"/>
  <c r="G63" i="1"/>
  <c r="F37" i="1"/>
  <c r="G62" i="1" s="1"/>
  <c r="G21" i="1"/>
  <c r="F62" i="1" l="1"/>
  <c r="F63" i="1" s="1"/>
  <c r="F64" i="1" s="1"/>
  <c r="F126" i="1"/>
  <c r="F127" i="1" s="1"/>
  <c r="F128" i="1" s="1"/>
  <c r="F162" i="1"/>
  <c r="F163" i="1" s="1"/>
  <c r="F164" i="1" s="1"/>
  <c r="F196" i="1"/>
  <c r="F197" i="1" s="1"/>
  <c r="F198" i="1" s="1"/>
  <c r="F232" i="1"/>
  <c r="F233" i="1" s="1"/>
  <c r="F234" i="1" s="1"/>
  <c r="F272" i="1"/>
  <c r="F273" i="1" s="1"/>
  <c r="F274" i="1" s="1"/>
  <c r="F317" i="1"/>
  <c r="F318" i="1" s="1"/>
  <c r="F319" i="1" s="1"/>
  <c r="F359" i="1"/>
  <c r="F360" i="1" s="1"/>
  <c r="F361" i="1" s="1"/>
  <c r="F392" i="1"/>
  <c r="F393" i="1" s="1"/>
  <c r="F394" i="1" s="1"/>
  <c r="F412" i="1"/>
  <c r="F413" i="1" s="1"/>
  <c r="F414" i="1" s="1"/>
  <c r="F447" i="1"/>
  <c r="F448" i="1" s="1"/>
  <c r="F449" i="1" s="1"/>
  <c r="F467" i="1"/>
  <c r="F468" i="1" s="1"/>
  <c r="F469" i="1" s="1"/>
  <c r="F509" i="1"/>
  <c r="F510" i="1" s="1"/>
  <c r="F511" i="1" s="1"/>
  <c r="F525" i="1"/>
  <c r="F526" i="1" s="1"/>
  <c r="F527" i="1" s="1"/>
  <c r="F539" i="1"/>
  <c r="F540" i="1" s="1"/>
  <c r="F541" i="1" s="1"/>
  <c r="F554" i="1"/>
  <c r="F555" i="1" s="1"/>
  <c r="F556" i="1" s="1"/>
  <c r="F568" i="1"/>
  <c r="F569" i="1" s="1"/>
  <c r="F570" i="1" s="1"/>
  <c r="F582" i="1"/>
  <c r="F583" i="1" s="1"/>
  <c r="F584" i="1" s="1"/>
  <c r="F596" i="1"/>
  <c r="F597" i="1" s="1"/>
  <c r="F598" i="1" s="1"/>
  <c r="F610" i="1"/>
  <c r="F611" i="1" s="1"/>
  <c r="F612" i="1" s="1"/>
  <c r="F624" i="1"/>
  <c r="F625" i="1" s="1"/>
  <c r="F626" i="1" s="1"/>
  <c r="F638" i="1"/>
  <c r="F639" i="1" s="1"/>
  <c r="F640" i="1" s="1"/>
  <c r="F652" i="1"/>
  <c r="F653" i="1" s="1"/>
  <c r="F654" i="1" s="1"/>
  <c r="F666" i="1"/>
  <c r="F667" i="1" s="1"/>
  <c r="F668" i="1" s="1"/>
  <c r="F680" i="1"/>
  <c r="F681" i="1" s="1"/>
  <c r="F682" i="1" s="1"/>
  <c r="F694" i="1"/>
  <c r="F695" i="1" s="1"/>
  <c r="F696" i="1" s="1"/>
  <c r="F708" i="1"/>
  <c r="F709" i="1" s="1"/>
  <c r="F710" i="1" s="1"/>
  <c r="F722" i="1"/>
  <c r="F723" i="1" s="1"/>
  <c r="F724" i="1" s="1"/>
  <c r="F736" i="1"/>
  <c r="F737" i="1" s="1"/>
  <c r="F738" i="1" s="1"/>
  <c r="F750" i="1"/>
  <c r="F751" i="1" s="1"/>
  <c r="F752" i="1" s="1"/>
  <c r="F764" i="1"/>
  <c r="F765" i="1" s="1"/>
  <c r="F766" i="1" s="1"/>
  <c r="F778" i="1"/>
  <c r="F779" i="1" s="1"/>
  <c r="F780" i="1" s="1"/>
  <c r="F792" i="1"/>
  <c r="F793" i="1" s="1"/>
  <c r="F794" i="1" s="1"/>
  <c r="F806" i="1"/>
  <c r="F807" i="1" s="1"/>
  <c r="F808" i="1" s="1"/>
  <c r="F820" i="1"/>
  <c r="F821" i="1" s="1"/>
  <c r="F822" i="1" s="1"/>
  <c r="F843" i="1"/>
  <c r="F844" i="1" s="1"/>
  <c r="F845" i="1" s="1"/>
  <c r="F857" i="1"/>
  <c r="F858" i="1" s="1"/>
  <c r="F859" i="1" s="1"/>
  <c r="F871" i="1"/>
  <c r="F872" i="1" s="1"/>
  <c r="F873" i="1" s="1"/>
  <c r="F885" i="1"/>
  <c r="F886" i="1" s="1"/>
  <c r="F887" i="1" s="1"/>
  <c r="F899" i="1"/>
  <c r="F900" i="1" s="1"/>
  <c r="F901" i="1" s="1"/>
  <c r="F922" i="1"/>
  <c r="F923" i="1" s="1"/>
  <c r="F924" i="1" s="1"/>
  <c r="F936" i="1"/>
  <c r="F937" i="1" s="1"/>
  <c r="F938" i="1" s="1"/>
  <c r="F950" i="1"/>
  <c r="F951" i="1" s="1"/>
  <c r="F952" i="1" s="1"/>
  <c r="F964" i="1"/>
  <c r="F965" i="1" s="1"/>
  <c r="F966" i="1" s="1"/>
  <c r="F978" i="1"/>
  <c r="F979" i="1" s="1"/>
  <c r="F980" i="1" s="1"/>
  <c r="F92" i="1"/>
  <c r="F93" i="1" s="1"/>
  <c r="F94" i="1" s="1"/>
</calcChain>
</file>

<file path=xl/sharedStrings.xml><?xml version="1.0" encoding="utf-8"?>
<sst xmlns="http://schemas.openxmlformats.org/spreadsheetml/2006/main" count="1843" uniqueCount="957">
  <si>
    <t>PIRKIMO SĄLYGŲ PRIEDAS "PASIŪLYMO FORMA"</t>
  </si>
  <si>
    <t>ELEKTROFIZIOLOGINĖS PRIEMONĖS</t>
  </si>
  <si>
    <t>Kam:</t>
  </si>
  <si>
    <t>Klaipėdos universiteto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</si>
  <si>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</si>
  <si>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</si>
  <si>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</si>
  <si>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</si>
  <si>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</si>
  <si>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</si>
  <si>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</si>
  <si>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</si>
  <si>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</si>
  <si>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</si>
  <si>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</si>
  <si>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</si>
  <si>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</si>
  <si>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</si>
  <si>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</si>
  <si>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</si>
  <si>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</si>
  <si>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</si>
  <si>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</si>
  <si>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</si>
  <si>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</si>
  <si>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</si>
  <si>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</si>
  <si>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VIENKAMERINIS ELEKTROKARDIOSTIMULIATORIUS (EKS) SU IŠPLĖSTOMIS PROGRAMAVIMO GALIMYBĖMIS, TURINTIS DAŽNIO ADAPTACIJOS FUNKCIJĄ (VVIR), SERTIFIKUOTAS ATLIKTI VISO KŪNO MAGNETINIO REZONANSO TYRIMUS, SU ELEKTRODU</t>
  </si>
  <si>
    <t>Tiekėjo pasiūlymas:</t>
  </si>
  <si>
    <t>Nr.</t>
  </si>
  <si>
    <t>Pavadinimas</t>
  </si>
  <si>
    <t>Kiekis</t>
  </si>
  <si>
    <t>Mato vienetas</t>
  </si>
  <si>
    <t>Kaina be PVM, Eur</t>
  </si>
  <si>
    <t>Suma be PVM, Eur</t>
  </si>
  <si>
    <t>Prekės pavadinimas, Gamintojas, Prekės kodas</t>
  </si>
  <si>
    <t>Siūlomo produkto parametrai</t>
  </si>
  <si>
    <t>Siūlomo parametro atitikimas, konkreti parametro reikšmė ir atitikimo patvirtinimas (psl. pasiūlyme, puslapyje pabraukiant kiekvienos pozicijos kiekvieną atitikimą, nurodant pozicijos numerį pagal prašomas specifikacijas)Nurodyti katalogo Nr. ir psl.</t>
  </si>
  <si>
    <t>1.</t>
  </si>
  <si>
    <t>Vienkamerinis elektrokardiostimuliatorius (EKS) su išplėstomis programavimo galimybėmis, turintis dažnio adaptacijos funkciją (VVIR), sertifikuotas atlikti viso kūno magnetinio rezonanso tyrimus, su elektrodu</t>
  </si>
  <si>
    <t>1.1.</t>
  </si>
  <si>
    <t>Vnt</t>
  </si>
  <si>
    <t>1.1.1.</t>
  </si>
  <si>
    <t>Prieširdžių arba skilvelių stimuliacijos dažnio adaptacija fiziniam krūviui.</t>
  </si>
  <si>
    <t>1.1.2.</t>
  </si>
  <si>
    <t>Stimuliacijos režimai: AOO, AAI(R), VOO, VVI(R), AAT, VVT.</t>
  </si>
  <si>
    <t>1.1.3.</t>
  </si>
  <si>
    <t>Stimuliacijos dažnis: 40–170 (±10) imp./min.</t>
  </si>
  <si>
    <t>1.1.4.</t>
  </si>
  <si>
    <t>Maks. impulso trukmė: 0,1–1,5 ms, keičiant mažesne nei 0,1 ms padala.</t>
  </si>
  <si>
    <t>1.1.5.</t>
  </si>
  <si>
    <t xml:space="preserve">Stimuliacijos monitoravimo galimybė (įvykių registratorius). </t>
  </si>
  <si>
    <t>1.1.6.</t>
  </si>
  <si>
    <t>Masė ≤ 24 g, tūris ≤12 cm3.</t>
  </si>
  <si>
    <t>1.1.7.</t>
  </si>
  <si>
    <t>Skilvelių Impulso amplitudė reguliuojama 0,5–7,0 V ar platesnėse ribose, žingsnis ne daugiau 0,5 V.</t>
  </si>
  <si>
    <t>1.1.8.</t>
  </si>
  <si>
    <t>Prieširdžių impulso amplitudė 0,5–5,0 V ar platesnėse ribose, žingsnis ne daugiau 0,5 V.</t>
  </si>
  <si>
    <t>1.1.9.</t>
  </si>
  <si>
    <t>Automatinis stimuliacijos amplitudės parinkimas ir reguliavimas skilveliuose su kiekvienu impulsu ir su 5 V atsargine stimuliacija.</t>
  </si>
  <si>
    <t>1.1.10.</t>
  </si>
  <si>
    <t>Jautrumas skilveliuose: 0,5 – 5,0 mV žingsnis kas 0,5 mV, 6,0–10,0 žingsnis 1,0 mV.</t>
  </si>
  <si>
    <t>1.1.11.</t>
  </si>
  <si>
    <t>Jautrumas prieširdžíuose: 0,5 – 5,0 mV žingsnis kas 0,5 mV, 6,0–10,0 žingsnis 1,0 mV.</t>
  </si>
  <si>
    <t>1.1.12.</t>
  </si>
  <si>
    <t>Stimuliacija ir jautrumas – vienpolis arba bipolis, programuojami nepriklausomai vienas nuo kito.</t>
  </si>
  <si>
    <t>1.1.13.</t>
  </si>
  <si>
    <t>Automatinis varžos matavimas keičiant poliškumą.</t>
  </si>
  <si>
    <t>1.1.14.</t>
  </si>
  <si>
    <t>Galima automatinė adaptacinė jautrumo kontrolė prieširdžiuose ir skilveliuose, suteikianti optimalią stimuliaciją.</t>
  </si>
  <si>
    <t>1.1.15.</t>
  </si>
  <si>
    <t>Intrakardinės elektrogramos registravimo galimybė, įvykių žymekliai.</t>
  </si>
  <si>
    <t>1.1.16.</t>
  </si>
  <si>
    <t>Dažnio adaptacijos jutiklis: maks. dažnis 180 imp./min., reguliuojamas nuolydis, slenkstis, reakcijos laikas, atsistatymo laikas, jutiklio histogramos.</t>
  </si>
  <si>
    <t>1.1.17.</t>
  </si>
  <si>
    <t>Prieširdinių aritmijų diagnostika ir histogramos (stimuliuojant AAI(R) režimu).</t>
  </si>
  <si>
    <t>1.1.18.</t>
  </si>
  <si>
    <t>Saugomų elektrogramų trukmė ≥ 10 min, epizodų trukmė ≥ 20 sekundžių, dauginės EKG, žymekliai, registruojami įvykiai: didelis prieširdžių ar skilvelių dažnis.</t>
  </si>
  <si>
    <t>1.1.19.</t>
  </si>
  <si>
    <t>Prietaiso darbo trukmė ≥10 metų (60 imp./min., 2,5 V, 0,4 ms, 500 Ω, 100% DS stimuliacija, saugomos EKG funkcija įjungta, 18 mėn. galiojimas iki implantacijos).</t>
  </si>
  <si>
    <t>1.1.20.</t>
  </si>
  <si>
    <t>Programuojami įspėjamieji signalai (garso ar vibracijos): prie ERI, skilvelių elektrodo varžos pokyčio, skilvelių stimuliacijos procento pokyčio, didelio skilvelių dažnio.</t>
  </si>
  <si>
    <t>1.1.21.</t>
  </si>
  <si>
    <t>Galimybė atlikti viso kūno 1,5T ir 3T magneto rezonanso tyrimus (taip pat krūtinės ląstos ir širdies srityse).</t>
  </si>
  <si>
    <t>1.1.22.</t>
  </si>
  <si>
    <t>Komplekte turi būti įvairaus ilgio (40–100 cm) aktyvios fiksacijos skilveliniai arba prieširdiniai elektrodai, išskiriantys gliukokortikoidus, sertifikuoti atlikti 1,5T ir 3T magneto rezonanso tyrimus.</t>
  </si>
  <si>
    <t>1.1.23.</t>
  </si>
  <si>
    <t>Komplekte turi būti įvairaus ilgio (40–100 cm) aktyvios fiksacijos skilveliniai arba prieširdiniai elektrodai, išskiriantys gliukokortikoidus, sertifikuoti atlikti magneto rezonanso tyrimus, analogiškus generatoriaus specifikacijai</t>
  </si>
  <si>
    <t>1.1.24.</t>
  </si>
  <si>
    <t>Būtinas prietaisų žymėjimas CE ženklu (sutarties vykdymo metu pristatomos prekes turi būti pažymėtos CE ženklu).</t>
  </si>
  <si>
    <t>Suma be PVM</t>
  </si>
  <si>
    <t>Taikomas PVM dydis (%)</t>
  </si>
  <si>
    <t>PVM suma</t>
  </si>
  <si>
    <t>Suma su PVM</t>
  </si>
  <si>
    <t>2. DALIS</t>
  </si>
  <si>
    <t>VIENKAMERINIS EKS, TURINTIS DAŽNIO ADAPTACIJOS FUNKCIJĄ (VVIR), SERTIFIKUOTAS ATLIKTI VISO KŪNO MAGNETINIO REZONANSO TYRIMUS, BE ELEKTRODO</t>
  </si>
  <si>
    <t>2.</t>
  </si>
  <si>
    <t>Vienkamerinis EKS, turintis dažnio adaptacijos funkciją (VVIR), sertifikuotas atlikti viso kūno magnetinio rezonanso tyrimus, be elektrodo</t>
  </si>
  <si>
    <t>2.1.</t>
  </si>
  <si>
    <t>2.1.1.</t>
  </si>
  <si>
    <t>Prieširdžių ir skilvelių stimuliacijos dažnio adaptacija fiziniam krūviui – būtina.</t>
  </si>
  <si>
    <t>2.1.2.</t>
  </si>
  <si>
    <t>Vienkamerinis, programuojamas.</t>
  </si>
  <si>
    <t>2.1.3.</t>
  </si>
  <si>
    <t>VVIR/AAIR stimuliavimo režimai.</t>
  </si>
  <si>
    <t>2.1.4.</t>
  </si>
  <si>
    <t>Svoris - ne didesnis kaip 25 g.</t>
  </si>
  <si>
    <t>2.1.5.</t>
  </si>
  <si>
    <t>Maks. impulso amplitudė - ne mažiau 7,5 V.</t>
  </si>
  <si>
    <t>2.1.6.</t>
  </si>
  <si>
    <t>Maks. impulso trukmė - ne mažiau 1,5 ms.</t>
  </si>
  <si>
    <t>2.1.7.</t>
  </si>
  <si>
    <t>Keičiamas stimuliuojančio impulso poliškumas   (monopolinis ar bipolinis) – būtinas.</t>
  </si>
  <si>
    <t>2.1.8.</t>
  </si>
  <si>
    <t>Tarnavimo trukmė, stimuliuojant 100 proc. 60 k./min.   dažniu - ne mažiau 8 metų.</t>
  </si>
  <si>
    <t>2.1.9.</t>
  </si>
  <si>
    <t>Automatinis stimuliavimo amplitudės parinkimas stimuliacijai skilveliuose – būtinas.</t>
  </si>
  <si>
    <t>2.1.10.</t>
  </si>
  <si>
    <t>Jautrumas vidiniam signalui prieširdžiuose – ≤ 0,5 mV.</t>
  </si>
  <si>
    <t>2.1.11.</t>
  </si>
  <si>
    <t>Jautrumas vidiniam signalui skilveliuose – ≤ 1 mV.</t>
  </si>
  <si>
    <t>2.1.12.</t>
  </si>
  <si>
    <t>Intrakardinės elektrogramos registracijos galimybė realiame laike – būtina.</t>
  </si>
  <si>
    <t>2.1.13.</t>
  </si>
  <si>
    <t>Stimuliatoriaus veiklos kanalo („marker channel“) registracija programavimo metu realiame laike – būtina.</t>
  </si>
  <si>
    <t>2.1.14.</t>
  </si>
  <si>
    <t>Suminė širdies susitraukimų dažnio histograma – būtina.</t>
  </si>
  <si>
    <t>2.1.15.</t>
  </si>
  <si>
    <t>Stimuliacijos ir nuosavos širdies veiklos suminis registravimas (įvykių registratorius) – būtinas.</t>
  </si>
  <si>
    <t>2.1.16.</t>
  </si>
  <si>
    <t>Prieširdžių ar skilvelių didelio dažnio veiklos epizodų registracija – būtina.</t>
  </si>
  <si>
    <t>2.1.17.</t>
  </si>
  <si>
    <t xml:space="preserve"> Galimybė atlikti mažiausiai 1,5T magnetinio rezonanso tyrimus.</t>
  </si>
  <si>
    <t>2.1.18.</t>
  </si>
  <si>
    <t>3. DALIS</t>
  </si>
  <si>
    <t>VIENKAMERINIS EKS, TURINTIS DAŽNIO ADAPTAVIMO FUNKCIJĄ (VVIR) BEI DU TAM SKIRTUS JUTIKLIUS, SERTIFIKUOTAS ATLIKTI VISO KŪNO MAGNETINIO REZONANSO TYRIMUS, BE ELEKTRODŲ</t>
  </si>
  <si>
    <t>3.</t>
  </si>
  <si>
    <t>Vienkamerinis EKS, turintis dažnio adaptavimo funkciją (VVIR) bei du tam skirtus jutiklius, sertifikuotas atlikti viso kūno magnetinio rezonanso tyrimus, be elektrodų</t>
  </si>
  <si>
    <t>3.1.</t>
  </si>
  <si>
    <t>3.1.1.</t>
  </si>
  <si>
    <t>VVIR/AAIR stimuliavimo rėžimai;</t>
  </si>
  <si>
    <t>3.1.2.</t>
  </si>
  <si>
    <t>Svoris – ne didesnis kaip 25g;</t>
  </si>
  <si>
    <t>3.1.3.</t>
  </si>
  <si>
    <t xml:space="preserve">Korpuso storis nedaugiau 7,5 mm; </t>
  </si>
  <si>
    <t>3.1.4.</t>
  </si>
  <si>
    <t>Korpuso tūris nedaugiau 14 cm ³.</t>
  </si>
  <si>
    <t>3.1.5.</t>
  </si>
  <si>
    <t>3.1.6.</t>
  </si>
  <si>
    <t>Veikimo trukmė, stimuliuojant 100%  60 kart./min.  ne mažiau 10 metų.</t>
  </si>
  <si>
    <t>3.1.7.</t>
  </si>
  <si>
    <t>Prieširdžių ir skilvelių stimuliacijos dažnio adaptacija fiziniam krūviui – būtina;</t>
  </si>
  <si>
    <t>3.1.8.</t>
  </si>
  <si>
    <t>Maks. impulso amplitudė  - ne mažiau 7,5V.</t>
  </si>
  <si>
    <t>3.1.9.</t>
  </si>
  <si>
    <t>Maks. impulso trukmė – ne mažiau 1,5 ms.</t>
  </si>
  <si>
    <t>3.1.10.</t>
  </si>
  <si>
    <t>Keičiamas stimuliuojančio impulso poliškumas (monopolinis ir bipolinis) – būtinas.</t>
  </si>
  <si>
    <t>3.1.11.</t>
  </si>
  <si>
    <t>3.1.12.</t>
  </si>
  <si>
    <t>3.1.13.</t>
  </si>
  <si>
    <t>3.1.14.</t>
  </si>
  <si>
    <t>Jautrumas vidiniam signalui prieširdžiuose – ≤0,5 mV</t>
  </si>
  <si>
    <t>3.1.15.</t>
  </si>
  <si>
    <t>3.1.16.</t>
  </si>
  <si>
    <t>3.1.17.</t>
  </si>
  <si>
    <t>3.1.18.</t>
  </si>
  <si>
    <t>Prieširdžių ir skilvelių didelio dažnio veiklos epizodų registracija – būtina.</t>
  </si>
  <si>
    <t>3.1.19.</t>
  </si>
  <si>
    <t>Du dažnio adaptacijos jutikliai – būtini.</t>
  </si>
  <si>
    <t>3.1.20.</t>
  </si>
  <si>
    <t>Galimybė valdyti nuotoliniu ryšiu.</t>
  </si>
  <si>
    <t>3.1.21.</t>
  </si>
  <si>
    <t>Stimuliatoriaus galimybė mažiausiai vieną kartą per parą perduoti stimuliacijos parametrus nuotoliniu būdu į gydymo įstaigą, naudojant portatyvinį siųstuvą (siųstuvas į rinkinį neįeina) – būtina.</t>
  </si>
  <si>
    <t>3.1.22.</t>
  </si>
  <si>
    <t>4. DALIS</t>
  </si>
  <si>
    <t>DVIKAMERINIS EKS SU STIMULIACIJOS DAŽNIO ADAPTACIJA FIZINIAM KRŪVIUI (DDDR), SERTIFIKUOTAS ATLIKTI VISO KŪNO MAGNETINIO REZONANSO TYRIMUS</t>
  </si>
  <si>
    <t>4.</t>
  </si>
  <si>
    <t>Dvikamerinis EKS su stimuliacijos dažnio adaptacija fiziniam krūviui (DDDR), sertifikuotas atlikti viso kūno magnetinio rezonanso tyrimus</t>
  </si>
  <si>
    <t>4.1.</t>
  </si>
  <si>
    <t>4.1.1.</t>
  </si>
  <si>
    <t>Stimuliacijos režimai: AOO, AAI(R), VOO, VVI(R), VDD, DOO, DDI, DDD(R).</t>
  </si>
  <si>
    <t>4.1.2.</t>
  </si>
  <si>
    <t>4.1.3.</t>
  </si>
  <si>
    <t>Maks. impulso trukmė – 0,1–1,5 ms, keičiant mažesne nei 0,1 ms padala – būtina.</t>
  </si>
  <si>
    <t>4.1.4.</t>
  </si>
  <si>
    <t>Stimuliacijos monitoravimo galimybė (įvykių registratorius).</t>
  </si>
  <si>
    <t>4.1.5.</t>
  </si>
  <si>
    <t>Stimuliacijos  amplitudė bent 0,5–7,0 V ar platesnėse ribose, žingsnis ne daugiau 0,5 V.</t>
  </si>
  <si>
    <t>4.1.6.</t>
  </si>
  <si>
    <t>Prieširdžių stimuliacijos amplitudė bent 0,5–5,0 V ar platesnėse ribose, žingsnis ne daugiau 0,5 V.</t>
  </si>
  <si>
    <t>4.1.7.</t>
  </si>
  <si>
    <t>4.1.8.</t>
  </si>
  <si>
    <t>Programuojamas jautrumas skilveliuose: 0,5–5,0 V žingsnis kas 0,5 mV ir 6,0–10,0 žingsnis 1,0 mV.</t>
  </si>
  <si>
    <t>4.1.9.</t>
  </si>
  <si>
    <t>Programuojamas jautrumas prieširdžiuose: 0,15 – 1,0 mV žingsnis kas 0,25 mV ir 1,0–4,0 mV žingsnis 0,5 mV.</t>
  </si>
  <si>
    <t>4.1.10.</t>
  </si>
  <si>
    <t>Stimuliacija ir jautrumas vienpoliai arba bipoliai, programuojami nepriklausomai vienas nuo kito.</t>
  </si>
  <si>
    <t>4.1.11.</t>
  </si>
  <si>
    <t>4.1.12.</t>
  </si>
  <si>
    <t>4.1.13.</t>
  </si>
  <si>
    <t>4.1.14.</t>
  </si>
  <si>
    <t>Dažnio adaptacijos jutiklis: maks. dažnis 180 imp./min., reguliuojamas nuolydis, slenkstis, reakcijos laikas, atsistatymo laikas, būtinos jutiklio histogramos.</t>
  </si>
  <si>
    <t>4.1.15.</t>
  </si>
  <si>
    <t>Saugomų elektrogramų trukmė ≥10 min, epizodų trukmė ≥ 20 sekundžių, dauginės EKG, žymekliai, registruojami įvykiai: didelis prieširdžių ir skilvelių dažnis.</t>
  </si>
  <si>
    <t>4.1.16.</t>
  </si>
  <si>
    <t>Prietaiso darbo trukmė ≥ 9 metai (60 imp./min., 2,5 V, 0,4 ms, 500 Ω, 1000% DDD stimuliacija, saugomos EKG funkcija įjungta, 18 mėn. galiojimas iki implantacijos)</t>
  </si>
  <si>
    <t>4.1.17.</t>
  </si>
  <si>
    <t>Stimuliacijos režimo perjungimas – „auto mode switch“.</t>
  </si>
  <si>
    <t>4.1.18.</t>
  </si>
  <si>
    <t>Atskirai programuojamas automatiškai perjungto stimuliacijos DDIR režimo („auto mode switching“) bazinis dažnis.</t>
  </si>
  <si>
    <t>4.1.19.</t>
  </si>
  <si>
    <t>Automatiniai AV intervalo ilginimo (nuosavo AV laidumo „paieškos“) algoritmas.</t>
  </si>
  <si>
    <t>4.1.20.</t>
  </si>
  <si>
    <t>4.1.21.</t>
  </si>
  <si>
    <t>Prietaisas gali automatiškai nutraukti atsiradusį prieširdžių plazdėjimą dažna stimuliacija.</t>
  </si>
  <si>
    <t>4.1.22.</t>
  </si>
  <si>
    <t>4.1.23.</t>
  </si>
  <si>
    <t>Komplekte turi būti:1. Įvairaus ilgio (40–100) cm aktyvios fiksacijos, išskiriantys gliukokortikoidus skilveliniai elektrodai, sertifikuoti atlikti širdies magnetinio rezonanso tyrimus, analogiškus generatoriaus specifikacijai2. Įvairaus ilgio (40–55) cm aktyvios fiksacijos, tiesūs prieširdiniai elektrodai, išskiriantys gliukokortikoidus, sertifikuoti atlikti širdies magnetinio rezonanso tyrimus, analogiškus generatoriaus specifikacijai</t>
  </si>
  <si>
    <t>4.1.24.</t>
  </si>
  <si>
    <t>5. DALIS</t>
  </si>
  <si>
    <t>DVIKAMERINIS EKS, TURINTIS DAŽNIO ADAPTAVIMO FUNKCIJĄ (DDDR) SU DVIEM JUTIKLIAIS, SERTIFIKUOTAS ATLIKTI VISO KŪNO MAGNETINIO REZONANSO TYRIMUS, BE ELEKTRODŲ</t>
  </si>
  <si>
    <t>5.</t>
  </si>
  <si>
    <t>Dvikamerinis EKS, turintis dažnio adaptavimo funkciją (DDDR) su dviem jutikliais, sertifikuotas atlikti viso kūno magnetinio rezonanso tyrimus, be elektrodų</t>
  </si>
  <si>
    <t>5.1.</t>
  </si>
  <si>
    <t>vnt</t>
  </si>
  <si>
    <t>5.1.1.</t>
  </si>
  <si>
    <t>DDDR ir paprastesni stimuliavimo režimai.</t>
  </si>
  <si>
    <t>5.1.2.</t>
  </si>
  <si>
    <t>Svoris – ne didesnis kaip 30g.</t>
  </si>
  <si>
    <t>5.1.3.</t>
  </si>
  <si>
    <t>Korpuso storis nedaugiau 7,5 mm.</t>
  </si>
  <si>
    <t>5.1.4.</t>
  </si>
  <si>
    <t>Korpuso tūris nedaugiau 12cm ³.</t>
  </si>
  <si>
    <t>5.1.5.</t>
  </si>
  <si>
    <t>Galimybė atlikti 1,5 ir 3 T MRT tyrimus visam kūnui.</t>
  </si>
  <si>
    <t>5.1.6.</t>
  </si>
  <si>
    <t>Veikimo trukmė, stimuliuojant 100% 60 kart./min.  ne mažiau 11 metų.</t>
  </si>
  <si>
    <t>5.1.7.</t>
  </si>
  <si>
    <t>5.1.8.</t>
  </si>
  <si>
    <t>5.1.9.</t>
  </si>
  <si>
    <t>5.1.10.</t>
  </si>
  <si>
    <t>5.1.11.</t>
  </si>
  <si>
    <t>5.1.12.</t>
  </si>
  <si>
    <t>Intrakardinės elektrogramos registracijos galimybė realiame laike –būtina.</t>
  </si>
  <si>
    <t>5.1.13.</t>
  </si>
  <si>
    <t>5.1.14.</t>
  </si>
  <si>
    <t>5.1.15.</t>
  </si>
  <si>
    <t>5.1.16.</t>
  </si>
  <si>
    <t>5.1.17.</t>
  </si>
  <si>
    <t>5.1.18.</t>
  </si>
  <si>
    <t>5.1.19.</t>
  </si>
  <si>
    <t>Automatinis stimuliacijos režimo perjungimas („auto mode switching").</t>
  </si>
  <si>
    <t>5.1.20.</t>
  </si>
  <si>
    <t>Du jutikliai dažnio adaptacijai.</t>
  </si>
  <si>
    <t>5.1.21.</t>
  </si>
  <si>
    <t>5.1.22.</t>
  </si>
  <si>
    <t>6. DALIS</t>
  </si>
  <si>
    <t>BIVENTRIKULINIS BIPOLIS STIMULIATORIUS, SKIRTAS SKILVELIŲ DARBĄ RESINCHRONIZUOJANČIAI STIMULIACIJAI (CRT-P), SERTIFIKUOTAS ATLIKTI VISO KŪNO MAGNETINIO REZONANSO TYRIMUS, BE ELEKTRODŲ</t>
  </si>
  <si>
    <t>6.</t>
  </si>
  <si>
    <t>Biventrikulinis bipolis stimuliatorius, skirtas skilvelių darbą resinchronizuojančiai stimuliacijai (CRT-P), sertifikuotas atlikti viso kūno magnetinio rezonanso tyrimus, be elektrodų</t>
  </si>
  <si>
    <t>6.1.</t>
  </si>
  <si>
    <t>6.1.1.</t>
  </si>
  <si>
    <t>Stimuliacijos dažnio adaptacija fiziniam krūviui.</t>
  </si>
  <si>
    <t>6.1.2.</t>
  </si>
  <si>
    <t>Bipolė (IS-1) standarto jungtis kairiojo skilvelio elektrodui.</t>
  </si>
  <si>
    <t>6.1.3.</t>
  </si>
  <si>
    <t>Skilvelių stimuliacijos amplitudė 0,5–7,0 V ar platesnėse ribose, žingsnis ne daugiau 0,5  V .</t>
  </si>
  <si>
    <t>6.1.4.</t>
  </si>
  <si>
    <t>Prieširdžių stimuliacijos amplitudė 0,5–5,0 V ar platesnėse ribose, žingsnis 0,5 V .</t>
  </si>
  <si>
    <t>6.1.5.</t>
  </si>
  <si>
    <t>6.1.6.</t>
  </si>
  <si>
    <t>Stimuliacijos režimo perjungimas („auto mode switch“).</t>
  </si>
  <si>
    <t>6.1.7.</t>
  </si>
  <si>
    <t>Atskirai programuojamas automatiškai perjungto stimuliacijos DDIR režimo („auto mode switching“) bazinis dažnis;</t>
  </si>
  <si>
    <t>6.1.8.</t>
  </si>
  <si>
    <t>Masė mažesnė nei 25 g, tūris ≤ 15cm3.</t>
  </si>
  <si>
    <t>6.1.9.</t>
  </si>
  <si>
    <t>Atskirai reguliuojami kairiojo skilvelio ir dešiniojo skilvelio stimuliacijos kanalų parametrai.</t>
  </si>
  <si>
    <t>6.1.10.</t>
  </si>
  <si>
    <t>Įvykių registratorius, intrakardinės elektrogramos registravimo galimybė telemetrijos būdu, įvykių žymekliai.</t>
  </si>
  <si>
    <t>6.1.11.</t>
  </si>
  <si>
    <t>VV užlaikymo programavimo galimybė: vienu metu, pirma DS, pirma KS.</t>
  </si>
  <si>
    <t>6.1.12.</t>
  </si>
  <si>
    <t>Galimybė programuoti kairiojo skilvelio elektrodo stimuliacijos polių (distalinis, proksimalinis, kitos konfigūracijos).</t>
  </si>
  <si>
    <t>6.1.13.</t>
  </si>
  <si>
    <t>Biventrikulinės stimuliacijos % nustatymas.</t>
  </si>
  <si>
    <t>6.1.14.</t>
  </si>
  <si>
    <t>Saugomų elektrogramų trukmė ≥ 14 min, epizodų trukmė ≥ 20 sekundžių, dauginės EKG, žymekliai, registruojami įvykiai: didelis prieširdžių ir skilvelių dažnis.</t>
  </si>
  <si>
    <t>6.1.15.</t>
  </si>
  <si>
    <t>Stimuliacija ir jautrumas – vienpoliai arba bipoliai, programuojami nepriklausomai vienas nuo kito.</t>
  </si>
  <si>
    <t>6.1.16.</t>
  </si>
  <si>
    <t>6.1.17.</t>
  </si>
  <si>
    <t>Prietaiso darbo trukmė ≥7 metų (60 imp./min., 2,5 V, 0,4 ms, 500 Ω, 100% DDD-BiV stimuliacija, automatinė stimuliacijos amplitudes parinkimo ir kontrolės funkcija DP, DS, KS išjungta, saugomos EKG įjungta, 18 mėn. galiojimas iki implantacijos).</t>
  </si>
  <si>
    <t>6.1.18.</t>
  </si>
  <si>
    <t>Automatinis stimuliacijos impulso parinkimas ir reguliavimas skilveliuose su kiekvienu impulsu ir su 5 V atsargine stimuliacija.</t>
  </si>
  <si>
    <t>6.1.19.</t>
  </si>
  <si>
    <t>Nuotolinio stebėjimo ir valdymo galimybė. Nuotolinis stebėjimas ir valdymas: pilnai automatinis, telemetrijos funkcija, tiek GSM, tiek WLAN ryšio galimybės.</t>
  </si>
  <si>
    <t>6.1.20.</t>
  </si>
  <si>
    <t>Programuojami įspėjamieji signalai (ars oar vibracijos): prie ERI, skilvelių elektrodo varžos pokyčio, skilvelių stimuliacijos procento pokyčio, aukšto skilvelių ritmo dažnio.</t>
  </si>
  <si>
    <t>6.1.21.</t>
  </si>
  <si>
    <t>Prieširdinių aritmijų diagnostika: pradžia, trukmė, skilvelių dažnis, histograma; Prieširdinių aritmijų įspėjamieji signalai.</t>
  </si>
  <si>
    <t>6.1.22.</t>
  </si>
  <si>
    <t>Algoritmas AV ir VV intervalų optimizacijai.</t>
  </si>
  <si>
    <t>6.1.23.</t>
  </si>
  <si>
    <t>Plaučių pabrinkimo diagnostika, remiantis stimuliacijos varžos matavimais.</t>
  </si>
  <si>
    <t>6.1.24.</t>
  </si>
  <si>
    <t>7. DALIS</t>
  </si>
  <si>
    <t>BIVENTRIKULINIS KETURPOLIS STIMULIATORIUS, SKIRTAS SKILVELIŲ DARBĄ RESINCHRONIZUOJANČIAI STIMULIACIJAI (CRT-P), SERTIFIKUOTAS ATLIKTI VISO KŪNO MAGNETINIO REZONANSO TYRIMUS, KOMPLEKTE SU ELEKTRODAIS BEI ĮVEDIMO SISTEMA</t>
  </si>
  <si>
    <t>7.</t>
  </si>
  <si>
    <t>Biventrikulinis keturpolis stimuliatorius, skirtas skilvelių darbą resinchronizuojančiai stimuliacijai (CRT-P), sertifikuotas atlikti viso kūno magnetinio rezonanso tyrimus, komplekte su elektrodais bei įvedimo sistema</t>
  </si>
  <si>
    <t>7.1.</t>
  </si>
  <si>
    <t>7.1.1.</t>
  </si>
  <si>
    <t>7.1.2.</t>
  </si>
  <si>
    <t>DS amplitudė  0,25–7 V, keičiant po 0.5 V ar mažesniu žingsniu .</t>
  </si>
  <si>
    <t>7.1.3.</t>
  </si>
  <si>
    <t>DP amplitudė  0,25–5,0 V, keičiant po 0.5 V ar mažesniu žingsniu.</t>
  </si>
  <si>
    <t>7.1.4.</t>
  </si>
  <si>
    <t>7.1.5.</t>
  </si>
  <si>
    <t>7.1.6.</t>
  </si>
  <si>
    <t>Masė mažesnė nei 30 g, tūris ≤ 15 cm3.</t>
  </si>
  <si>
    <t>7.1.7.</t>
  </si>
  <si>
    <t>7.1.8.</t>
  </si>
  <si>
    <t>7.1.9.</t>
  </si>
  <si>
    <t>Skilvelių užlaikymo programavimo galimybė: vienu metu, pirma DS, pirma KS.</t>
  </si>
  <si>
    <t>7.1.10.</t>
  </si>
  <si>
    <t>Galimybė programuoti kairiojo skilvelio elektrodo stimuliacijos polių (distalinis, proksimalinis, įvairios vidurinių polių bei unipolinės konfigūracijos).</t>
  </si>
  <si>
    <t>7.1.11.</t>
  </si>
  <si>
    <t>7.1.12.</t>
  </si>
  <si>
    <t>Saugomų elektrogramų trukmė ≥ 14min., epizodų trukmė ≥ 20 sekundžių, dauginės EKG, žymekliai, registruojami įvykiai: didelis prieširdžių ir skilvelių dažnis.</t>
  </si>
  <si>
    <t>7.1.13.</t>
  </si>
  <si>
    <t>Stimuliacija ir jautrumas – vienpolis arba bipolis programuojami nepriklausomai vienas nuo kito.</t>
  </si>
  <si>
    <t>7.1.14.</t>
  </si>
  <si>
    <t>Keičiant poliškumą, automatiškai matuojama varža.</t>
  </si>
  <si>
    <t>7.1.15.</t>
  </si>
  <si>
    <t>Prietaiso darbo trukmė ≥ 7metų (60 imp./min., 2.5V, 0,4 ms, 500 Ω, 100% DDD-BiV stimuliacija, automatinė stimuliacijos amplitudės parinkimo ir kontrolės funkcija išjungta, saugomos EKG įjungta, 18 mėn. galiojimas iki implantacijos).</t>
  </si>
  <si>
    <t>7.1.16.</t>
  </si>
  <si>
    <t>Prekės gamintojo garantija ≥5 metai.</t>
  </si>
  <si>
    <t>7.1.17.</t>
  </si>
  <si>
    <t>Automatinis stimuliacijos amplitudės parinkimas ir reguliavimas visose širdies kamerose.</t>
  </si>
  <si>
    <t>7.1.18.</t>
  </si>
  <si>
    <t>KS stimuliacija keliuose taškuose: stimuliavimas vienu metu arba su užlaikymu tarp KS impulsų.</t>
  </si>
  <si>
    <t>7.1.19.</t>
  </si>
  <si>
    <t>Nuotolinio stebėjimo ir valdymo galimybė. Nuotolinis stebėjimas ir valdymas: pilnai automatinis, telemetrijos funkcija, tiek GSM , tiek WLAN ryšio galimybės.</t>
  </si>
  <si>
    <t>7.1.20.</t>
  </si>
  <si>
    <t>Programuojami įspėjamieji signalai (garso ar vibracijos): prie ERI, skilvelių elektrodo varžos pokyčio, skilvelių stimuliacijos procento pokyčio, aukšto skilvelių ritmo dažnio.</t>
  </si>
  <si>
    <t>7.1.21.</t>
  </si>
  <si>
    <t>Nuotolinio stebėjimo ir valdymo galimybė.</t>
  </si>
  <si>
    <t>7.1.22.</t>
  </si>
  <si>
    <t>Prieširdinių aritmijų diagnostika: pradžia, trukmė, skilvelių dažnis, histograma. Prieširdinių aritmijų įspėjamieji signalai.</t>
  </si>
  <si>
    <t>7.1.23.</t>
  </si>
  <si>
    <t>7.1.24.</t>
  </si>
  <si>
    <t>Plaučių edemos diagnostika, remiantis varžos matavimais.</t>
  </si>
  <si>
    <t>7.1.25.</t>
  </si>
  <si>
    <t>Keturpolė kairiojo skilvelio stimuliacijos technologija.</t>
  </si>
  <si>
    <t>7.1.26.</t>
  </si>
  <si>
    <t>Galimybė atlikti viso kūno mažiausiai 1,5T magnetinio rezonanso tyrimus (taip pat krūtinės ląstos ir širdies srityse).</t>
  </si>
  <si>
    <t>7.1.27.</t>
  </si>
  <si>
    <t>Komplekte: 1. Įvairaus ilgio (50–65) cm aktyvios fiksacijos skilveliniai elektrodai, išskiriantys gliukokortikoidus, sertifikuoti atlikti magneto rezonanso tyrimus, analogiškus generatoriaus specifikacijai2. Įvairaus ilgio (45–55) cm aktyvios fiksacijos tiesūs prieširdiniai elektrodai, išskiriantys gliukokortikoidus, sertifikuoti atlikti magneto rezonanso tyrimus, analogiškus generatoriaus specifikacijai3. Įvairaus ilgio (75–95 cm) kairiojo skilvelio stimuliacijos keturpoliai elektrodai – ≤5F diametro, atstumai tarp kontaktų ≥ 10mm, sertifikuoti atlikti magneto rezonanso tyrimus, pasirenkami linkiai mažiausiai S ir L formos.4. Sistema elektrodo įvedimui:a) introdiuseris koronarinio sinuso kaniuliavimui – pasirinktinai pjaustomas (komplekte peiliukas) arba plėšomas, įvairūs lenkimo kampai ir ilgiai;b) styga introdiuserio įvedimui 160–200 cm ilgio;c) plona viela KS  elektrodo įvedimui į koronarinio sinuso šaką, rentgenokontrastiniu galu.</t>
  </si>
  <si>
    <t>7.1.28.</t>
  </si>
  <si>
    <t>8. DALIS</t>
  </si>
  <si>
    <t>IMPLANTUOJAMAS RESINCHRONIZUOJANTIS KARDIOVERTERIS-DEFIBRILIATORIUS  (CRT-D) SU KETURPOLIAIS KAIRIOJO SKILVELIO ELEKTRODAIS, SERTIFIKUOTAS ATLIKTI VISO KŪNO MAGNETINIO REZONANSO TYRIMUS, SU ELEKTRODAIS IR ĮVEDIMO SISTEMA</t>
  </si>
  <si>
    <t>8.</t>
  </si>
  <si>
    <t>Implantuojamas resinchronizuojantis kardioverteris-defibriliatorius  (CRT-D) su keturpoliais kairiojo skilvelio elektrodais, sertifikuotas atlikti viso kūno magnetinio rezonanso tyrimus, su elektrodais ir įvedimo sistema</t>
  </si>
  <si>
    <t>8.1.</t>
  </si>
  <si>
    <t>Vnt.</t>
  </si>
  <si>
    <t>8.1.1.</t>
  </si>
  <si>
    <t xml:space="preserve"> Masė ≤ 80g, tūris ≤ 35cm3.</t>
  </si>
  <si>
    <t>8.1.2.</t>
  </si>
  <si>
    <t>Detekcijos kriterijai: dažnio, dažnio stabilumo, staigios pradžios, pradžios (prieširdžių ar skilvelių) nustatymo, prieširdžių- skilvelių santykių.</t>
  </si>
  <si>
    <t>8.1.3.</t>
  </si>
  <si>
    <t>Sugebėjimas skirti QRS kompleksų morfologiją.</t>
  </si>
  <si>
    <t>8.1.4.</t>
  </si>
  <si>
    <t>Galimybė programuoti 3 skirtingas terapijos zonas (tachikardija 1, tachikardija 2, virpėjimas).</t>
  </si>
  <si>
    <t>8.1.5.</t>
  </si>
  <si>
    <t>Antitachikardinės stimuliacijos funkcija: galimybė programuoti Burst, Ramp, Scan funkcijas.</t>
  </si>
  <si>
    <t>8.1.6.</t>
  </si>
  <si>
    <t>ATP terapija virpėjimo zonoje defibriliuojančio impulse įkrovos metu.</t>
  </si>
  <si>
    <t>8.1.7.</t>
  </si>
  <si>
    <t>ATP terapija virpėjimo zonoje prieš defibriliuojančio impulso įkrovą.</t>
  </si>
  <si>
    <t>8.1.8.</t>
  </si>
  <si>
    <t>Maksimali defibriliuojančio impulso energija ≥ 36 J.</t>
  </si>
  <si>
    <t>8.1.9.</t>
  </si>
  <si>
    <t>Defibriliuojančio impulso forma – bifazinė, su galimybe programuoti fazių trukmes, impulso formą.</t>
  </si>
  <si>
    <t>8.1.10.</t>
  </si>
  <si>
    <t>Antibradikardinė stimuliacija – DDD(R) režimas.</t>
  </si>
  <si>
    <t>8.1.11.</t>
  </si>
  <si>
    <t>Realaus laiko elektrogramos registravimas, įvykių žymekliai.</t>
  </si>
  <si>
    <t>8.1.12.</t>
  </si>
  <si>
    <t>Intrakardinės elektrogramos registravimo galimybė telemetrijos būdu, įvykių žymekliai.</t>
  </si>
  <si>
    <t>8.1.13.</t>
  </si>
  <si>
    <t>Įkrovos trukmė iki maks. defibriliuojančio impulso energijos iškrovos ≤ 8 sekundės.</t>
  </si>
  <si>
    <t>8.1.14.</t>
  </si>
  <si>
    <t>8.1.15.</t>
  </si>
  <si>
    <t>Saugomų elektrogramų trukmė ≥ 40 min, dauginės EKG, žymekliai, registruojami įvykiai, įvykių prioretizacijos galimybė.</t>
  </si>
  <si>
    <t>8.1.16.</t>
  </si>
  <si>
    <t>Paciento perspėjimas apie problemą sistemoje (elektrodo lūžimas, baterijos išsekimas ir kt.) garsiniu signalu arba vibracija.</t>
  </si>
  <si>
    <t>8.1.17.</t>
  </si>
  <si>
    <t>Automatinis stimuliacijos amplitudės parinkimas ir reguliavimas prieširdyje ir abiejuose skilveliuose.</t>
  </si>
  <si>
    <t>8.1.18.</t>
  </si>
  <si>
    <t>8.1.19.</t>
  </si>
  <si>
    <t>Atskirai reguliuojami kairio skilvelio ir dešinio skilvelio stimuliacijos kanalų parametrai.</t>
  </si>
  <si>
    <t>8.1.20.</t>
  </si>
  <si>
    <t>8.1.21.</t>
  </si>
  <si>
    <t>8.1.22.</t>
  </si>
  <si>
    <t>DS-KS matavimo algoritmas vėliausių KS sužadinimo taškų identifikavimui.</t>
  </si>
  <si>
    <t>8.1.23.</t>
  </si>
  <si>
    <t>8.1.24.</t>
  </si>
  <si>
    <t>8.1.25.</t>
  </si>
  <si>
    <t>8.1.26.</t>
  </si>
  <si>
    <t>Prietaiso darbo trukmė ≥ 7 metų (60 imp./min., 2,5 V, 0,4 ms, 500 Ω, 100% DDD-BiV stimuliacija, automatinė stimuliacijos amplitudės parinkimo ir kontrolės funkcija DP, DS, KS išjungta, saugomos EKG įjungta, 18 mėn. galiojimas iki implantacijos).</t>
  </si>
  <si>
    <t>8.1.27.</t>
  </si>
  <si>
    <t>8.1.28.</t>
  </si>
  <si>
    <t>Automatinis AV intervalo ilginimo (nuosavo AV laidumo “paieškos”) algoritmas užtikrinantis biventrikulinę stimuliaciją atitinkamai pagal paciento fizinį aktyvumą.</t>
  </si>
  <si>
    <t>8.1.29.</t>
  </si>
  <si>
    <t xml:space="preserve">Plaučių pabrinkimo diagnostika, remiantis stimuliacijos varžos matavimais. </t>
  </si>
  <si>
    <t>8.1.30.</t>
  </si>
  <si>
    <t xml:space="preserve">Programuojami įspėjamieji signalai (garso ar vibracijos): prie ERI, skilvelių elektrodo varžos pokyčio, skilvelių stimuliacijos procento pokyčio, aukšto skilvelių ritmo dažnio. </t>
  </si>
  <si>
    <t>8.1.31.</t>
  </si>
  <si>
    <t>Galimybė atlikti viso kūno 1,5T magnetinio rezonanso tyrimus (nebūtinai krūtinės ląstos ir širdies srityse).</t>
  </si>
  <si>
    <t>8.1.32.</t>
  </si>
  <si>
    <t>Komplekte:1. defibriliacijos elektrodas: aktyvios fiksacijos, 60-90 cm ilgio, išskiriantis gliukokortikoidus, su viena ar dviem aukštos įtampos spiralėmis, introdiuserio diametras ne daugiau 8F.2. Prieširdinis elektrodas: aktyvios fiksacijos, tiesus, 40-55 cm ilgio.3. Įvairaus ilgio (75–95 cm) kairiojo skilvelio stimuliacijos keturpolis elektrodas, ≤5F diametro, atstumai tarp elektrodų ≥ 10 mm. Elektrodo distalinė dalis turi pasirenkamus linkius, padedančius fiksuoti elektrodą vainikinio ančio šakelėse.4. Sistema elektrodo įvedimui:a) introdiuseris koronarinio sinuso kaniuliavimui – pasirinktinai pjaustomas (komplekte peiliukas) arba plėšomas, įvairūs lenkimo kampai ir ilgiai.b) viela introdiuserio įvedimui 160-200 cm ilgioc) plona viela KS  elektrodo įvedimui į koronarinio sinuso šaką, rentgenokontrastiniu galu.</t>
  </si>
  <si>
    <t>8.1.33.</t>
  </si>
  <si>
    <t>9. DALIS</t>
  </si>
  <si>
    <t>IMPLANTUOJAMAS RESINCHRONIZUOJANTIS KARDIOVERTERIS-DEFIBRILIATORIUS (CRT-D) SU BIPOLIAIS KAIRIOJO SKILVELIO ELEKTRODAIS, SERTIFIKUOTAS ATLIKTI VISO KŪNO MAGNETINIO REZONANSO TYRIMUS, BE ELEKTRODŲ</t>
  </si>
  <si>
    <t>9.</t>
  </si>
  <si>
    <t>Implantuojamas resinchronizuojantis kardioverteris-defibriliatorius (CRT-D) su bipoliais kairiojo skilvelio elektrodais, sertifikuotas atlikti viso kūno magnetinio rezonanso tyrimus, be elektrodų</t>
  </si>
  <si>
    <t>9.1.</t>
  </si>
  <si>
    <t>9.1.1.</t>
  </si>
  <si>
    <t>Masė ≤ 80g, tūris ≤ 40cm3.</t>
  </si>
  <si>
    <t>9.1.2.</t>
  </si>
  <si>
    <t>9.1.3.</t>
  </si>
  <si>
    <t>9.1.4.</t>
  </si>
  <si>
    <t>9.1.5.</t>
  </si>
  <si>
    <t>9.1.6.</t>
  </si>
  <si>
    <t>ATP terapija virpėjimo zonoje defibriliuojančio impulso įkrovos metu.</t>
  </si>
  <si>
    <t>9.1.7.</t>
  </si>
  <si>
    <t>9.1.8.</t>
  </si>
  <si>
    <t>Maksimali defibriliuojančio impulso energija ≥ 40 J.</t>
  </si>
  <si>
    <t>9.1.9.</t>
  </si>
  <si>
    <t>9.1.10.</t>
  </si>
  <si>
    <t>9.1.11.</t>
  </si>
  <si>
    <t>9.1.12.</t>
  </si>
  <si>
    <t>9.1.13.</t>
  </si>
  <si>
    <t>9.1.14.</t>
  </si>
  <si>
    <t>9.1.15.</t>
  </si>
  <si>
    <t>9.1.16.</t>
  </si>
  <si>
    <t>9.1.17.</t>
  </si>
  <si>
    <t>Automatinis stimuliacijos amplitudės parinkimas ir reguliavimas prieširdyje ir abiejuose skilveliuose su 5V atsargine stimuliacija.</t>
  </si>
  <si>
    <t>9.1.18.</t>
  </si>
  <si>
    <t>9.1.19.</t>
  </si>
  <si>
    <t>9.1.20.</t>
  </si>
  <si>
    <t>9.1.21.</t>
  </si>
  <si>
    <t>9.1.22.</t>
  </si>
  <si>
    <t>9.1.23.</t>
  </si>
  <si>
    <t>9.1.24.</t>
  </si>
  <si>
    <t>9.1.25.</t>
  </si>
  <si>
    <t>Prietaiso veikimo trukmė ≥ 7 metų (60 imp./min., 2,5 V, 0,4 ms, 500 Ω, 100% DDD-BiV stimuliacija, automatinė stimuliacijos amplitudės parinkimo ir kontrolės funkcija DP, DS, KS išjungta, saugomos EKG įjungta).</t>
  </si>
  <si>
    <t>9.1.26.</t>
  </si>
  <si>
    <t>9.1.27.</t>
  </si>
  <si>
    <t>9.1.28.</t>
  </si>
  <si>
    <t>9.1.29.</t>
  </si>
  <si>
    <t>9.1.30.</t>
  </si>
  <si>
    <t>10. DALIS</t>
  </si>
  <si>
    <t>IMPLANTUOJAMAS KARDIOVERTERIS DEFIBRILIATORIUS SU VIENKAMERINĖS STIMULIACIJOS FUNKCIJA (ICD-VR) IR ŠIRDIES NEPAKANKAMUMO BŪSENOS SEKIMO SISTEMA, SERTIFIKUOTAS ATLIKTI VISO KŪNO MAGNETINIO REZONANSO TYRIMUS</t>
  </si>
  <si>
    <t>10.</t>
  </si>
  <si>
    <t>Implantuojamas kardioverteris defibriliatorius su vienkamerinės stimuliacijos funkcija (ICD-VR) ir širdies nepakankamumo būsenos sekimo sistema, sertifikuotas atlikti viso kūno magnetinio rezonanso tyrimus</t>
  </si>
  <si>
    <t>10.1.</t>
  </si>
  <si>
    <t>10.1.1.</t>
  </si>
  <si>
    <t>Korpuso tūris - ne daugiau 40 cm3.</t>
  </si>
  <si>
    <t>10.1.2.</t>
  </si>
  <si>
    <t>Svoris - ne daugiau 80 gramų.</t>
  </si>
  <si>
    <t>10.1.3.</t>
  </si>
  <si>
    <t>Antibradikardinė stimuliacija - VVIR režimas (arba sudėtingesnis).</t>
  </si>
  <si>
    <t>10.1.4.</t>
  </si>
  <si>
    <t>Skilvelių stimuliacijos dažnio adaptacija fiziniam krūviui – būtina.</t>
  </si>
  <si>
    <t>10.1.5.</t>
  </si>
  <si>
    <t>Maks. impulso amplitudė – ne mažiau 6 V.</t>
  </si>
  <si>
    <t>10.1.6.</t>
  </si>
  <si>
    <t>10.1.7.</t>
  </si>
  <si>
    <t>Jautrumas vidiniam signalui skilveliuose – ≤ 0,5 mV.</t>
  </si>
  <si>
    <t>10.1.8.</t>
  </si>
  <si>
    <t>10.1.9.</t>
  </si>
  <si>
    <t>10.1.10.</t>
  </si>
  <si>
    <t>10.1.11.</t>
  </si>
  <si>
    <t>10.1.12.</t>
  </si>
  <si>
    <t>Skilvelinių tachiaritmijų detekcijos kriterijai: dažnio, dažnio stabilumo, staigios pradžios – būtini.</t>
  </si>
  <si>
    <t>10.1.13.</t>
  </si>
  <si>
    <t>Sugebėjimas skirti QRS kompleksų morfologiją – būtinas.</t>
  </si>
  <si>
    <t>10.1.14.</t>
  </si>
  <si>
    <t>Antitachikardinės stimuliacijos funkcija – būtina.</t>
  </si>
  <si>
    <t>10.1.15.</t>
  </si>
  <si>
    <t>Maksimali defibriliuojančio impulso energija - ne mažiau 35 J.</t>
  </si>
  <si>
    <t>10.1.16.</t>
  </si>
  <si>
    <t>Skilvelinių tachiaritmijų elektrogramų registracija į prietaiso atmintį, jei epizodas baigėsi terapine intervencija – būtina.</t>
  </si>
  <si>
    <t>10.1.17.</t>
  </si>
  <si>
    <t>Skilvelinių tachiaritmijų elektrogramų registracija į prietaiso atmintį, jei epizodas nesibaigė terapine intervencija – būtina.</t>
  </si>
  <si>
    <t>10.1.18.</t>
  </si>
  <si>
    <t>Neinvazinė programuota stimuliacija – būtina.</t>
  </si>
  <si>
    <t>10.1.19.</t>
  </si>
  <si>
    <t>Veikimo trukmė (nestimuliuojant) - ne mažiau 6 metų.</t>
  </si>
  <si>
    <t>10.1.20.</t>
  </si>
  <si>
    <t>Šiam punktui turi būti siūlomi du modeliai - su DF1 ir DF4 jungtimi.Komplekte pateikiamas vienas defibriliacinis elektrodas: keturpolinis, aktyvios fiksacijos, išskiriantis gliukokortikoidus, 60 - 70cm ilgio, &lt;9F.</t>
  </si>
  <si>
    <t>10.1.21.</t>
  </si>
  <si>
    <t>11. DALIS</t>
  </si>
  <si>
    <t>NEDIDELIŲ MATMENŲ IMPLANTUOJAMAS KARDIOVERTERIS DEFIBRILIATORIUS SU VIENKAMERINĖS STIMULIACIJOS FUNKCIJA (ICD - VR),SERTIFIKUOTAS ATLIKTI VISO KŪNO MAGNETINIO REZONANSO TYRIMUS</t>
  </si>
  <si>
    <t>11.</t>
  </si>
  <si>
    <t>Nedidelių matmenų implantuojamas kardioverteris defibriliatorius su vienkamerinės stimuliacijos funkcija (ICD - VR),sertifikuotas atlikti viso kūno magnetinio rezonanso tyrimus</t>
  </si>
  <si>
    <t>11.1.</t>
  </si>
  <si>
    <t>11.1.1.</t>
  </si>
  <si>
    <t>Korpuso tūris ne daugiau 30 cm3.</t>
  </si>
  <si>
    <t>11.1.2.</t>
  </si>
  <si>
    <t>Svoris ne daugiau 65 gramų.</t>
  </si>
  <si>
    <t>11.1.3.</t>
  </si>
  <si>
    <t>DF4 jungtis defibriliacijos elektrodui.</t>
  </si>
  <si>
    <t>11.1.4.</t>
  </si>
  <si>
    <t>Sertifikuotas atlikti viso kūno magnetinio rezonanso tyrimus.</t>
  </si>
  <si>
    <t>11.1.5.</t>
  </si>
  <si>
    <t>Stimuliacijos dažnio adaptacija fiziniam krūviui – būtina.</t>
  </si>
  <si>
    <t>11.1.6.</t>
  </si>
  <si>
    <t>Baterijos veikimo trukmė ne mažiau 8 metų.</t>
  </si>
  <si>
    <t>11.1.7.</t>
  </si>
  <si>
    <t>Komplekte pateikiamas vienas defibriliacinis elektrodas: keturpolinis, aktyvios fiksacijos, išskiriantis gliukokortikoidus, 60 - 70cm ilgio, &lt;9F.</t>
  </si>
  <si>
    <t>11.1.8.</t>
  </si>
  <si>
    <t>12. DALIS</t>
  </si>
  <si>
    <t>IMPLANTUOJAMAS KARDIOVERTERIS DEFIBRILIATORIUS SU DVIKAMERINĖS STIMULIACIJOS FUNKCIJA (ICD-DR) IR ŠIRDIES NEPAKANKAMUMO BŪSENOS SEKIMO SISTEMA, SERTIFIKUOTAS ATLIKTI VISO KŪNO MAGNETINIO REZONANSO TYRIMUS</t>
  </si>
  <si>
    <t>12.</t>
  </si>
  <si>
    <t>Implantuojamas kardioverteris defibriliatorius su dvikamerinės stimuliacijos funkcija (ICD-DR) ir širdies nepakankamumo būsenos sekimo sistema, sertifikuotas atlikti viso kūno magnetinio rezonanso tyrimus</t>
  </si>
  <si>
    <t>12.1.</t>
  </si>
  <si>
    <t>12.1.1.</t>
  </si>
  <si>
    <t>12.1.2.</t>
  </si>
  <si>
    <t>12.1.3.</t>
  </si>
  <si>
    <t>Antibradikardinė stimuliacija - DDDR režimas.</t>
  </si>
  <si>
    <t>12.1.4.</t>
  </si>
  <si>
    <t>12.1.5.</t>
  </si>
  <si>
    <t>Maks. impulso amplitudė - ne mažiau 6 V.</t>
  </si>
  <si>
    <t>12.1.6.</t>
  </si>
  <si>
    <t>12.1.7.</t>
  </si>
  <si>
    <t>12.1.8.</t>
  </si>
  <si>
    <t>12.1.9.</t>
  </si>
  <si>
    <t>Stimuliatoriaus veiklos kanalo („marker channel“).</t>
  </si>
  <si>
    <t>12.1.10.</t>
  </si>
  <si>
    <t>Registracija programavimo metu realiame laike – būtina.</t>
  </si>
  <si>
    <t>12.1.11.</t>
  </si>
  <si>
    <t>12.1.12.</t>
  </si>
  <si>
    <t>12.1.13.</t>
  </si>
  <si>
    <t>12.1.14.</t>
  </si>
  <si>
    <t>12.1.15.</t>
  </si>
  <si>
    <t>12.1.16.</t>
  </si>
  <si>
    <t>12.1.17.</t>
  </si>
  <si>
    <t>12.1.18.</t>
  </si>
  <si>
    <t>12.1.19.</t>
  </si>
  <si>
    <t>12.1.20.</t>
  </si>
  <si>
    <t>Darbo trukmė (nestimuliuojant) – ne mažiau 6 metų.</t>
  </si>
  <si>
    <t>12.1.21.</t>
  </si>
  <si>
    <t>Galimybė vertinti širdies nepakankamumo būklę pagal plaučių ir krūtinės ląstos impedansą – būtina.</t>
  </si>
  <si>
    <t>12.1.22.</t>
  </si>
  <si>
    <t>Šiam punktui turi būti siūlomi du modeliai - su DF1 ir DF4 jungtimi.Komplekte su kardioverteriu - defibriliatoriumi pateikiamas vienas defibriliacinis ir vienas stimuliacinis elektrodas. Defibriliacinis elektrodas - keturpolinis, aktyvios fiksacijos, išskiriantis gliukokortikoidus, 60 - 70cm ilgio, &lt;9F. Stimuliacinis elektrodas - bipolinis, aktyvios fiksacijos, išskiriantis gliukokortikoidus, 46-58 cm ilgio.</t>
  </si>
  <si>
    <t>12.1.23.</t>
  </si>
  <si>
    <t>13. DALIS</t>
  </si>
  <si>
    <t>NEDIDELIŲ MATMENŲ IMPLANTUOJAMAS KARDIOVERTERIS DEFIBRILIATORIUS SU DVIKAMERINĖS STIMULIACIJOS FUNKCIJA (ICD-DR), SERTIFIKUOTAS ATLIKTI VISO KŪNO MAGNETINIO REZONANSO TYRIMUS</t>
  </si>
  <si>
    <t>13.</t>
  </si>
  <si>
    <t>Nedidelių matmenų implantuojamas kardioverteris defibriliatorius su dvikamerinės stimuliacijos funkcija (ICD-DR), sertifikuotas atlikti viso kūno magnetinio rezonanso tyrimus</t>
  </si>
  <si>
    <t>13.1.</t>
  </si>
  <si>
    <t>13.1.1.</t>
  </si>
  <si>
    <t>13.1.2.</t>
  </si>
  <si>
    <t>13.1.3.</t>
  </si>
  <si>
    <t>13.1.4.</t>
  </si>
  <si>
    <t>13.1.5.</t>
  </si>
  <si>
    <t>13.1.6.</t>
  </si>
  <si>
    <t>Baterijos veikimo trukmė ne mažiau 7 metų.</t>
  </si>
  <si>
    <t>13.1.7.</t>
  </si>
  <si>
    <t>Komplekte su kardioverteriu - defibriliatoriumi pateikiamas vienas defibriliacinis ir vienas stimuliacinis elektrodas. Defibriliacinis elektrodas - keturpolinis, aktyvios fiksacijos, išskiriantis gliukokortikoidus, 60 - 70cm ilgio, &lt;9F. Stimuliacinis elektrodas - bipolinis, aktyvios fiksacijos, išskiriantis gliukokortikoidus, 46-58 cm ilgio.</t>
  </si>
  <si>
    <t>13.1.8.</t>
  </si>
  <si>
    <t>14. DALIS</t>
  </si>
  <si>
    <t>IMPLANTUOJAMAS KARDIOVERTERIS DEFIBRILIATORIUS SU DVIKAMERINĖS STIMULIACIJOS FUNKCIJA (ICD-DR), SERTIFIKUOTAS ATLIKTI VISO KŪNO MAGNETINIO REZONANSO TYRIMUS, SU PROGRAMUOJAMA DEFIBRILIACIJOS IMPULSO FAZIŲ TRUKME BEI FORMA</t>
  </si>
  <si>
    <t>14.</t>
  </si>
  <si>
    <t>Implantuojamas kardioverteris defibriliatorius su dvikamerinės stimuliacijos funkcija (ICD-DR), sertifikuotas atlikti viso kūno magnetinio rezonanso tyrimus, su programuojama defibriliacijos impulso fazių trukme bei forma</t>
  </si>
  <si>
    <t>14.1.</t>
  </si>
  <si>
    <t>14.1.1.</t>
  </si>
  <si>
    <t>Masė ≤ 72g, tūris ≤ 32cm3.</t>
  </si>
  <si>
    <t>14.1.2.</t>
  </si>
  <si>
    <t>DF1 ir DF4 variantai.</t>
  </si>
  <si>
    <t>14.1.3.</t>
  </si>
  <si>
    <t>Detekcijos kriterijai: dažnio, dažnio stabilumo, staigios pradžios, pradžios (prieširdžių ar skilvelių) nustatymo, prieširdžių-skilvelių santykio.</t>
  </si>
  <si>
    <t>14.1.4.</t>
  </si>
  <si>
    <t>14.1.5.</t>
  </si>
  <si>
    <t>14.1.6.</t>
  </si>
  <si>
    <t>14.1.7.</t>
  </si>
  <si>
    <t>14.1.8.</t>
  </si>
  <si>
    <t>14.1.9.</t>
  </si>
  <si>
    <t>14.1.10.</t>
  </si>
  <si>
    <t>14.1.11.</t>
  </si>
  <si>
    <t>14.1.12.</t>
  </si>
  <si>
    <t>14.1.13.</t>
  </si>
  <si>
    <t>14.1.14.</t>
  </si>
  <si>
    <t>Įspėjimai apie visas aritmijų terapijas/ galimybė jas registruoti nuotoline stebėjimo sistema.</t>
  </si>
  <si>
    <t>14.1.15.</t>
  </si>
  <si>
    <t>14.1.16.</t>
  </si>
  <si>
    <t>Saugomų elektrogramų trukmė ≥ 25 min, dauginės EKG, žymekliai, registruojami įvykiai, įvykių prioretizacijos galimybė.</t>
  </si>
  <si>
    <t>14.1.17.</t>
  </si>
  <si>
    <t>14.1.18.</t>
  </si>
  <si>
    <t>14.1.19.</t>
  </si>
  <si>
    <t>Automatinis stimuliacijos amplitudės parinkimas ir reguliavimas prieširdžiuose.</t>
  </si>
  <si>
    <t>14.1.20.</t>
  </si>
  <si>
    <t>14.1.21.</t>
  </si>
  <si>
    <t>Automatiniai AV intervalo ilginimo (nuosavo AV laidumo „paieškos“) algoritmai.</t>
  </si>
  <si>
    <t>14.1.22.</t>
  </si>
  <si>
    <t>Algoritmas AV optimizacijai.</t>
  </si>
  <si>
    <t>14.1.23.</t>
  </si>
  <si>
    <t>14.1.24.</t>
  </si>
  <si>
    <t>Prieširdinių aritmijų valdymo/prevencijos algoritmas.</t>
  </si>
  <si>
    <t>14.1.25.</t>
  </si>
  <si>
    <t>14.1.26.</t>
  </si>
  <si>
    <t>Prietaiso darbo trukmė ≥ 10 metų (60 imp/min., 2,0 V DP, 1,0 V DP, 0,4 ms, 500 Ω, 50% DDD stimuliacija, automatinė stimuliacijos amplitudės parinkimo ir kontrolės funkcija įjungta, saugomos EKG įjungta, maks. 4 iškrovos/metus).</t>
  </si>
  <si>
    <t>14.1.27.</t>
  </si>
  <si>
    <t>14.1.28.</t>
  </si>
  <si>
    <t>14.1.29.</t>
  </si>
  <si>
    <t>Turi būti pateikti komplekte: 1. Defibriliacijos elektrodas, aktyvios fiksacijos 60cm, 65cm, 75cm ilgio, išskiriantis gliukokortikoidus, su viena arba dviem aukštos įtampos spiralėmis, introdiuserio diametras ≤7F, sertifikuotas atlikti magneto rezonanso tyrimus. 2. Prieširdinis elektrodas, aktyvios fiksacijos, 46cm, 52cm, 58 sm ilgio, sertifikuotas atlikti magneto rezonanso tyrimus.</t>
  </si>
  <si>
    <t>14.1.30.</t>
  </si>
  <si>
    <t>15. DALIS</t>
  </si>
  <si>
    <t xml:space="preserve">KAIRIOJO SKILVELIO KETURPOLIS STIMULIACIJOS ELEKTRODAS </t>
  </si>
  <si>
    <t>15.</t>
  </si>
  <si>
    <t xml:space="preserve">Kairiojo skilvelio keturpolis stimuliacijos elektrodas </t>
  </si>
  <si>
    <t>15.1.</t>
  </si>
  <si>
    <t>15.1.1.</t>
  </si>
  <si>
    <t>Ilgis 75-95 cm, diametras ne daugiau 5 F, atstumas tarp polių &gt;10 mm.</t>
  </si>
  <si>
    <t>15.1.2.</t>
  </si>
  <si>
    <t>Elektrodo distalinė dalis turi linkius, padedančius fiksuoti elektrodą vainikinio ančio šakelėse. Linkiai yra „S“ ir „L“ formos, nekreipiantys elektrodo į vieną pusę.</t>
  </si>
  <si>
    <t>15.1.3.</t>
  </si>
  <si>
    <t xml:space="preserve"> Elektrodai sertifikuoti atlikti 1,5T magnetinio rezonanso tyrimus.</t>
  </si>
  <si>
    <t>15.1.4.</t>
  </si>
  <si>
    <t>16. DALIS</t>
  </si>
  <si>
    <t>DEŠINIOJO SKILVELIO ENDOKARDINIS DEFIBRILIACIJOS ELEKTRODAS</t>
  </si>
  <si>
    <t>16.</t>
  </si>
  <si>
    <t>Dešiniojo skilvelio endokardinis defibriliacijos elektrodas</t>
  </si>
  <si>
    <t>16.1.</t>
  </si>
  <si>
    <t>16.1.1.</t>
  </si>
  <si>
    <t>Aktyvios fiksacijos 52-65cm ilgio, išskiriantys gliukokortikoidus, su viena arba dviem aukštos įtampos spiralėmis pasirinktinai (turi būti pasiūlyti abu variantai), introdiuserio diametras ≤7F, sertifikuoti atlikti magneto rezonanso tyrimus.</t>
  </si>
  <si>
    <t>16.1.2.</t>
  </si>
  <si>
    <t>17. DALIS</t>
  </si>
  <si>
    <t>INTRODIUSERIS KORONARINIO SINUSO KANIULIAVIMUI BEI ELEKTRODO ĮVEDIMUI</t>
  </si>
  <si>
    <t>17.</t>
  </si>
  <si>
    <t>Introdiuseris koronarinio sinuso kaniuliavimui bei elektrodo įvedimui</t>
  </si>
  <si>
    <t>17.1.</t>
  </si>
  <si>
    <t>17.1.1.</t>
  </si>
  <si>
    <t>Įvairios formos (lenkimai) – bent 90, 115, 135 ir kt. laipsnio kampo lenkimai, įvairūs ilgiai, pasirenkamai pjaustomas (komplekte su peiliuku) arba plėšomas.</t>
  </si>
  <si>
    <t>17.1.2.</t>
  </si>
  <si>
    <t>Su pjaustomu introdiuseriu pateikiamas peiliukas</t>
  </si>
  <si>
    <t>17.1.3.</t>
  </si>
  <si>
    <t>18. DALIS</t>
  </si>
  <si>
    <t>INTRODIUSERIS (KREIPIKLIS) SUBSELEKTORIUS KORONARINIO SINUSO ŠAKOMS KANIULIUOTI</t>
  </si>
  <si>
    <t>18.</t>
  </si>
  <si>
    <t>Introdiuseris (kreipiklis) subselektorius koronarinio sinuso šakoms kaniuliuoti</t>
  </si>
  <si>
    <t>18.1.</t>
  </si>
  <si>
    <t>18.1.1.</t>
  </si>
  <si>
    <t>Turi susiderinti su koronarinio sinuso introdiuseriu-kreipikliu (teleskopinės sistemos principu), arba būti pateikiamas kartu su atskiru koronarinio sinuso introdiuseriu-kreipikliu. Trijų-keturių formų pasirinkimas – aštraus, tiesaus, buko kampo, retrogradinės eigos.</t>
  </si>
  <si>
    <t>18.1.2.</t>
  </si>
  <si>
    <t>19. DALIS</t>
  </si>
  <si>
    <t>ANGIOGRAFINIS KATETERIS SU BALIONU KORONARINIO SINUSO OBTURACIJAI IR RETROGRADINIAM KONTRASTAVIMUI</t>
  </si>
  <si>
    <t>19.</t>
  </si>
  <si>
    <t>Angiografinis kateteris su balionu koronarinio sinuso obturacijai ir retrogradiniam kontrastavimui</t>
  </si>
  <si>
    <t>19.1.</t>
  </si>
  <si>
    <t>19.1.1.</t>
  </si>
  <si>
    <t>Kateteris su išpučiamu balionu, obturuojančiu koronarinį sinusą jo angiografijos metu, ilgis 110 - 120 cm, diametras ne daugiau 7F.Į komplektą turi įeiti specialus dozuoto tūrio švirkštas angiografinio baliono išpūtimui.</t>
  </si>
  <si>
    <t>19.1.2.</t>
  </si>
  <si>
    <t>20. DALIS</t>
  </si>
  <si>
    <t>STYGOS PRAVEDĖJAI</t>
  </si>
  <si>
    <t>20.</t>
  </si>
  <si>
    <t>Stygos pravedėjai</t>
  </si>
  <si>
    <t>20.1.</t>
  </si>
  <si>
    <t>20.1.1.</t>
  </si>
  <si>
    <t>Ilgis &gt;130 cm, diametras 0,038 colio, distalinis galas minkštas, J formos, distalinio minkšto galo ilgis 5 – 10 cm, toliau styga yra pakankamai stangri, atliekanti nukreipiančią funkciją. Turi būti pasiūlyti mažiausiai 3 skirtingų ilgių variantai</t>
  </si>
  <si>
    <t>20.1.2.</t>
  </si>
  <si>
    <t>21. DALIS</t>
  </si>
  <si>
    <t>HIDROFILINĖS STYGOS PRAVEDĖJAI</t>
  </si>
  <si>
    <t>21.</t>
  </si>
  <si>
    <t>Hidrofilinės stygos pravedėjai</t>
  </si>
  <si>
    <t>21.1.</t>
  </si>
  <si>
    <t>21.1.1.</t>
  </si>
  <si>
    <t>Styga hidrofilinė, sudrėkus slidi, diametras – 0,035 colio, distalinis galas minkštas, J formos, distalinio minkšto galo ilgis 5 – 10 cm, toliau styga yra pakankamai stangri, atliekanti nukreipiančią funkciją. Turi būti pasiūlyti mažiausiai 3 ilgių variantai 80-250 cm intervale</t>
  </si>
  <si>
    <t>21.1.2.</t>
  </si>
  <si>
    <t>22. DALIS</t>
  </si>
  <si>
    <t>VIELOS KAIRIOJO SKILVELIO (KORONARINIO SINUSO) STIMULIACIJOS ELEKTRODUI ĮVESTI</t>
  </si>
  <si>
    <t>22.</t>
  </si>
  <si>
    <t>Vielos kairiojo skilvelio (koronarinio sinuso) stimuliacijos elektrodui įvesti</t>
  </si>
  <si>
    <t>22.1.</t>
  </si>
  <si>
    <t>22.1.1.</t>
  </si>
  <si>
    <t>Diametras 0,014 colio, ilgis 180-200 cm. Hidrofilinis padengimas. Turi būti ryškiai rentgenokontrastiniu galu. Turi būti pasiūlytos mažiausiai trijų kietumo variantų vielos (minkšta, vidutinio kietumo, kieta).</t>
  </si>
  <si>
    <t>22.1.2.</t>
  </si>
  <si>
    <t>23. DALIS</t>
  </si>
  <si>
    <t>AKLĖ IS-1 STANDARTO</t>
  </si>
  <si>
    <t>23.</t>
  </si>
  <si>
    <t>Aklė IS-1 standarto</t>
  </si>
  <si>
    <t>23.1.</t>
  </si>
  <si>
    <t>23.1.1.</t>
  </si>
  <si>
    <t>Kištukas IS-1kontakto kanalo užkimšimui ir izoliavimui. Turi būti pasiūlytas variantas standartinio bipolio ir biventrikulinio EKS keturpolio elektrodui lizdams izoliuoti</t>
  </si>
  <si>
    <t>23.1.2.</t>
  </si>
  <si>
    <t>24. DALIS</t>
  </si>
  <si>
    <t>AKLĖ DF-1 STANDARTO</t>
  </si>
  <si>
    <t>24.</t>
  </si>
  <si>
    <t>Aklė DF-1 standarto</t>
  </si>
  <si>
    <t>24.1.</t>
  </si>
  <si>
    <t>24.1.1.</t>
  </si>
  <si>
    <t>Kištukas DF-1 kontakto kanalo užkimšimui ir izoliavimui</t>
  </si>
  <si>
    <t>24.1.2.</t>
  </si>
  <si>
    <t>25. DALIS</t>
  </si>
  <si>
    <t>MINKŠTA ĮMAUTĖ (AKLĖ) ELEKTRODUI IZOLIUOTI</t>
  </si>
  <si>
    <t>25.</t>
  </si>
  <si>
    <t>Minkšta įmautė (aklė) elektrodui izoliuoti</t>
  </si>
  <si>
    <t>25.1.</t>
  </si>
  <si>
    <t>25.1.1.</t>
  </si>
  <si>
    <t>1,5−3 mm diametro elektrodui</t>
  </si>
  <si>
    <t>25.1.2.</t>
  </si>
  <si>
    <t>26. DALIS</t>
  </si>
  <si>
    <t>ATSUKTUVAS ELEKTRODO-STIMULIATORIAUS JUNGČIAI</t>
  </si>
  <si>
    <t>26.</t>
  </si>
  <si>
    <t>Atsuktuvas elektrodo-stimuliatoriaus jungčiai</t>
  </si>
  <si>
    <t>26.1.</t>
  </si>
  <si>
    <t>26.1.1.</t>
  </si>
  <si>
    <t>Sterilus atsuktuvas IS-1 ar DF-1 lizdo varžtui</t>
  </si>
  <si>
    <t>26.1.2.</t>
  </si>
  <si>
    <t>27. DALIS</t>
  </si>
  <si>
    <t>SUPLĖŠOMAS („PEEL-AWAY“) INTRODIUSERIS STIMULIACIJOS ELEKTRODO ĮVEDIMUI</t>
  </si>
  <si>
    <t>27.</t>
  </si>
  <si>
    <t>Suplėšomas („peel-away“) introdiuseris stimuliacijos elektrodo įvedimui</t>
  </si>
  <si>
    <t>27.1.</t>
  </si>
  <si>
    <t>27.1.1.</t>
  </si>
  <si>
    <t>Ilgis 12-14 cm, diametras 6, 7, 8, 9, 10F. Rinkinyje 0,038 colio diametro viela (tiesus ir lenktas galai, ilgis 50 cm) ir adata punkcijai. Pateikiami dvigubame steriliame įpakavime: išorinis – minkštas, prasiskleidžiantis pagal užklijavimo liniją, o vidinis – kietas, visi punkcinės sistemos elementai yra nejudriai fiksuoti vidinėje kietoje sterilioje plastikinėje dėžutėje.</t>
  </si>
  <si>
    <t>27.1.2.</t>
  </si>
  <si>
    <t>28. DALIS</t>
  </si>
  <si>
    <t>SUPLĖŠOMAS („PEEL-AWAY“) ILGAS INTRODIUSERIS STIMULIACIJOS ELEKTRODO ĮVEDIMUI</t>
  </si>
  <si>
    <t>28.</t>
  </si>
  <si>
    <t>Suplėšomas („peel-away“) ilgas introdiuseris stimuliacijos elektrodo įvedimui</t>
  </si>
  <si>
    <t>28.1.</t>
  </si>
  <si>
    <t>28.1.1.</t>
  </si>
  <si>
    <t>Ilgis 20-25 cm, diametras 6, 7, 8, 9, 10 F. Rinkinyje 0,038 colio diametro viela (tiesus ir lenktas galai, ilgis 80 cm) ir adata punkcijai.</t>
  </si>
  <si>
    <t>28.1.2.</t>
  </si>
  <si>
    <t>29. DALIS</t>
  </si>
  <si>
    <t>RESTERILIZUOJAMAS LAIDAS PRAILGINTUVAS MATAVIMAMS STIMULIATORIAUS IMPLANTAVIMO OPERACIJOS METU</t>
  </si>
  <si>
    <t>29.</t>
  </si>
  <si>
    <t>Resterilizuojamas laidas prailgintuvas matavimams stimuliatoriaus implantavimo operacijos metu</t>
  </si>
  <si>
    <t>29.1.</t>
  </si>
  <si>
    <t>29.1.1.</t>
  </si>
  <si>
    <t>Laido ilgis 2,5-4,0 m, jungtis Merlin stimuliatorių programavimo prietaisui viename gale ir gnybtai kitame. Trys laidų poros – dešiniojo prieširdžio, dešiniojo skilvelio, kairiojo skilvelio stimuliacijai. Turi būti suderinamas su St. Jude Medical stimuliacijos parametrų nustatymo prietaisu Merlin.</t>
  </si>
  <si>
    <t>29.1.2.</t>
  </si>
  <si>
    <t>30. DALIS</t>
  </si>
  <si>
    <t>VIENKARTINIS STERILUS LAIDAS PRAILGINTUVAS MATAVIMAMS STIMULIATORIAUS IMPLANTAVIMO OPERACIJOS METU</t>
  </si>
  <si>
    <t>30.</t>
  </si>
  <si>
    <t>Vienkartinis sterilus laidas prailgintuvas matavimams stimuliatoriaus implantavimo operacijos metu</t>
  </si>
  <si>
    <t>30.1.</t>
  </si>
  <si>
    <t>30.1.1.</t>
  </si>
  <si>
    <t>Laido ilgis 2,5-4,0 m. sudarytas iš dviejų izoliuotų gijų,  piršteliai, tinkami pajungti į elektrofiziologinių signalo registravimo sistemą, viename gale, gnybtai kitame gale.</t>
  </si>
  <si>
    <t>30.1.2.</t>
  </si>
  <si>
    <t>31. DALIS</t>
  </si>
  <si>
    <t>VAMZDELIŲ RINKINYS IMPLANTUOTAM ELEKTRODUI ATPALAIDUOTI NUO SĄAUGŲ</t>
  </si>
  <si>
    <t>31.</t>
  </si>
  <si>
    <t>Vamzdelių rinkinys implantuotam elektrodui atpalaiduoti nuo sąaugų</t>
  </si>
  <si>
    <t>31.1.</t>
  </si>
  <si>
    <t>31.1.1.</t>
  </si>
  <si>
    <t>Šalinamų elektrodų diametras 4-9 F (keli diametrų variantai), ilgis 30-40 cm, galimybė atpalaiduoti nuo sąaugų preparuojant buku arba smailu vamzdelio galu. Pasirinktinai kietesnė (polipropileno kietumo lygio) medžiaga, ar minkštesnė (fluoro plasto kietumo lygio) medžiaga.</t>
  </si>
  <si>
    <t>31.1.2.</t>
  </si>
  <si>
    <t>32. DALIS</t>
  </si>
  <si>
    <t>POLIMERINIS AUDINIŲ STABILIZAVIMO VAMZDELIS METALINIU GALU, SKIRTAS ATPALAIDUOTI ELEKTRODĄ NUO SĄAUGŲ</t>
  </si>
  <si>
    <t>32.</t>
  </si>
  <si>
    <t>Polimerinis audinių stabilizavimo vamzdelis metaliniu galu, skirtas atpalaiduoti elektrodą nuo sąaugų</t>
  </si>
  <si>
    <t>32.1.</t>
  </si>
  <si>
    <t>32.1.1.</t>
  </si>
  <si>
    <t>Polimerinis vamzdelis metaliniu galu, skirtas elektrodui atpalaiduoti nuo sąaugų, per kurio vidinį diametrą galima pravesti sistemą, skirtą elektrodui atpalaiduoti nuo sąaugų.</t>
  </si>
  <si>
    <t>32.1.2.</t>
  </si>
  <si>
    <t>33. DALIS</t>
  </si>
  <si>
    <t>LŪŽUSIO ELEKTRODO ILGINIMO VIELA ŠALINIMO OPERACIJOS METU</t>
  </si>
  <si>
    <t>33.</t>
  </si>
  <si>
    <t>Lūžusio elektrodo ilginimo viela šalinimo operacijos metu</t>
  </si>
  <si>
    <t>33.1.</t>
  </si>
  <si>
    <t>33.1.1.</t>
  </si>
  <si>
    <t>Ilgis 50-80 cm. Galimybė fiksuoti ir tokiu būdu prailginti lūžusį stimuliatoriaus arba kardiovereterio-defibriliatoriaus laidą šalinimo procedūros metu, tilpti į 7F preperavimo vamzdelį.</t>
  </si>
  <si>
    <t>33.1.2.</t>
  </si>
  <si>
    <t>34. DALIS</t>
  </si>
  <si>
    <t>SISTEMA IMPLANTUOTAM ELEKTRODUI ATPALAIDUOTI NUO SĄAUGŲ</t>
  </si>
  <si>
    <t>34.</t>
  </si>
  <si>
    <t>Sistema implantuotam elektrodui atpalaiduoti nuo sąaugų</t>
  </si>
  <si>
    <t>34.1.</t>
  </si>
  <si>
    <t>34.1.1.</t>
  </si>
  <si>
    <t>Sistema sterili, sudaryta iš sterilios plastikinės rankenos, per sukamąjį mechanizmą sujungta su laidų šalinimo vamzdeliu, gale turinčiu atvirą metalinį pjaunantį elementą. Mechanizmas suka pjaunantį laidų šalinimo vamzdelį dviem arba viena kryptimis priklausomai nuo rankenos spaudimo būdo. Šalinamų elektrodų diametras 4-9 F (pasirenka pirkėjas), ilgis 20-70 cm.</t>
  </si>
  <si>
    <t>34.1.2.</t>
  </si>
  <si>
    <t>35. DALIS</t>
  </si>
  <si>
    <t>VIELINIS ŠALINAMŲ EKS LAIDŲ SUSPAUDĖJAS</t>
  </si>
  <si>
    <t>35.</t>
  </si>
  <si>
    <t>Vielinis šalinamų EKS laidų suspaudėjas</t>
  </si>
  <si>
    <t>35.1.</t>
  </si>
  <si>
    <t>35.1.1.</t>
  </si>
  <si>
    <t>Sterilios vielytės su dviem nuimamais laikikliais galuose, pagamintos iš tvirto ir plastiško metalo, skirtos šalinamų elektrokardiostimuliatorių laidų suspaudimui su izoliacija.</t>
  </si>
  <si>
    <t>35.1.2.</t>
  </si>
  <si>
    <t>36. DALIS</t>
  </si>
  <si>
    <t>KATETERIS SU KOMBINUOTA KILPA GAUDYKLE SVETIMKŪNIŲ ŠALINIMUI</t>
  </si>
  <si>
    <t>36.</t>
  </si>
  <si>
    <t>Kateteris su kombinuota kilpa gaudykle svetimkūnių šalinimui</t>
  </si>
  <si>
    <t>36.1.</t>
  </si>
  <si>
    <t>36.1.1.</t>
  </si>
  <si>
    <t>Diametras 8-15 F, ilgis 90-130cm. Galimybė griebti ne tik šalinimo objekto galą, bet ir per vidurį.</t>
  </si>
  <si>
    <t>36.1.2.</t>
  </si>
  <si>
    <t>37. DALIS</t>
  </si>
  <si>
    <t>IMPLANTUOJAMAS EKG ĮVYKIŲ REGISTRAVIMO PRIETAISAS</t>
  </si>
  <si>
    <t>37.</t>
  </si>
  <si>
    <t>Implantuojamas EKG įvykių registravimo prietaisas</t>
  </si>
  <si>
    <t>37.1.</t>
  </si>
  <si>
    <t>37.1.1.</t>
  </si>
  <si>
    <t>Darbo trukmė ne mažiau  72 mėn.</t>
  </si>
  <si>
    <t>37.1.2.</t>
  </si>
  <si>
    <t xml:space="preserve">Svoris ≤ 4 g, tūris ≤2 cm3. </t>
  </si>
  <si>
    <t>37.1.3.</t>
  </si>
  <si>
    <t xml:space="preserve">Telemetrija – Bluetooth low energy. </t>
  </si>
  <si>
    <t>37.1.4.</t>
  </si>
  <si>
    <t>Automatinė EKG įrašo aktyvacija, esant bradikardijai, tachikardijai ar asistolijai. Prieširdžių virpėjimo/prieširdinių tachiaritmijų automatinio atpažinimo ir kiekybinio įvertinimo galimybė.</t>
  </si>
  <si>
    <t>37.1.5.</t>
  </si>
  <si>
    <t>Galima automatinė adaptacinė jautrumo kontrolė prieširdžiuose ir skilveliuose.</t>
  </si>
  <si>
    <t>37.1.6.</t>
  </si>
  <si>
    <t xml:space="preserve">Saugomų elektrogramų trukmė ≥ 60 min., epizodų trukmė ≥ 10-60 sekundžių (PV epizodų trukmė &gt; 60 sekundžių). </t>
  </si>
  <si>
    <t>37.1.7.</t>
  </si>
  <si>
    <t>Galimybė programuoti gaunamų registuotų epizodų kiekį pasirinktinai, priklausomai nuo kiekvieno paciento klinikinės situacijos.</t>
  </si>
  <si>
    <t>37.1.8.</t>
  </si>
  <si>
    <t>Galimybė pasirinktinai programuoti registruotus epizodus pagal pirmumą.</t>
  </si>
  <si>
    <t>37.1.9.</t>
  </si>
  <si>
    <t xml:space="preserve">Sertifikuotas 3T magnetinio rezonanso tyrimams atlikti. </t>
  </si>
  <si>
    <t>37.1.10.</t>
  </si>
  <si>
    <t>Komplekte su įvykių registratoriumi pateikiamas jo įsodinimo į paodę įrenginys, leidžiantis įstumti implantuojamą prietaisą pro mažesnį nei 1 cm ilgio pjūvį.</t>
  </si>
  <si>
    <t>37.1.11.</t>
  </si>
  <si>
    <t>38. DALIS</t>
  </si>
  <si>
    <t xml:space="preserve">STERILUS PERIKARDO DRENAVIMO RINKINYS </t>
  </si>
  <si>
    <t>38.</t>
  </si>
  <si>
    <t xml:space="preserve">Sterilus perikardo drenavimo rinkinys </t>
  </si>
  <si>
    <t>38.1.</t>
  </si>
  <si>
    <t>38.1.1.</t>
  </si>
  <si>
    <t>Rinkinio sudėtyje turi būti: perikardo drenavimo kateteris su šoninėmis angomis, kurio diametras 8 – 8,5 F, ilgis 40 + 2 cm; dilatatorius kurio diametras 8,5 – 9 F, ilgis 20 – 25 cm; viela – pravedėjas abiem minkštais galais, ilgis 80 + 5 cm; dvi 18G punkcinės adatos (9 ir 15 cm ilgio), vienkartinis skalpelis Nr. 11, ne mažiau kaip du švirkštai (10 ml ir 60 ml), 1000 ml talpos drenavimo maišelis su išleidimo galimybe, trišakis didelio diametro kraniukas surinkimo maišeliui prijungti prie dreno, siūlas dreno fiksavimui (3.0 netirpstantis siūlas su lenkta pjaunančia adata).</t>
  </si>
  <si>
    <t>38.1.2.</t>
  </si>
  <si>
    <t>39. DALIS</t>
  </si>
  <si>
    <t>INTRODIUSERIS NUKREIPĖJAS TARPPRIEŠIRDINĖS PERTVAROS PUNKCIJAI IR ABLIACIJAI</t>
  </si>
  <si>
    <t>39.</t>
  </si>
  <si>
    <t>Introdiuseris nukreipėjas tarpprieširdinės pertvaros punkcijai ir abliacijai</t>
  </si>
  <si>
    <t>39.1.</t>
  </si>
  <si>
    <t>39.1.1.</t>
  </si>
  <si>
    <t>Diametras 8-11F, ilgis 60-63cm, su atšaka plovimui, dilatatoriumi ir viela (J-formos ir tiesus galai), rentgenokontrastinis žiedas kateterio gale, turi būti galimybė rinktis iš bent 3 skirtingos formos bei kampo distalinių linkių įskaitant SL1 tipą.</t>
  </si>
  <si>
    <t>39.1.2.</t>
  </si>
  <si>
    <t>40. DALIS</t>
  </si>
  <si>
    <t>INTRODIUSERIS NUKREIPĖJAS RADIODAŽNINEI ABLIACIJAI</t>
  </si>
  <si>
    <t>40.</t>
  </si>
  <si>
    <t>Introdiuseris nukreipėjas radiodažninei abliacijai</t>
  </si>
  <si>
    <t>40.1.</t>
  </si>
  <si>
    <t>40.1.1.</t>
  </si>
  <si>
    <t>Diametras 8-10F, ilgis 60-63cm, su atšaka plovimui, dilatatoriumi ir viela (J-formos ir tiesus galai), rentgenokontrastinis žiedas kateterio gale, turi būti galimybė rinktis iš bent 3 skirtingos formos bei kampo distalinių linkių, įskaitant SR0, SR1 tipo.</t>
  </si>
  <si>
    <t>40.1.2.</t>
  </si>
  <si>
    <t>41. DALIS</t>
  </si>
  <si>
    <t>BROCKENBROUGH TIPO ARBA LYGIAVERTĖS ADATOS PRIEŠIRDŽIŲ PERTVAROS PUNKCIJAI</t>
  </si>
  <si>
    <t>41.</t>
  </si>
  <si>
    <t>Brockenbrough tipo arba lygiavertės adatos prieširdžių pertvaros punkcijai</t>
  </si>
  <si>
    <t>41.1.</t>
  </si>
  <si>
    <t>41.1.1.</t>
  </si>
  <si>
    <t>Ilgis 56, 71, 89 arba 98 cm, pateikiama pagal pirkėjo pageidavimus, diametras 18 G, įvairių linkių (įskaitant SL1 tipo), su hermetizuojančiu kraniuku proksimaliniame gale.</t>
  </si>
  <si>
    <t>41.1.2.</t>
  </si>
  <si>
    <t>42. DALIS</t>
  </si>
  <si>
    <t>INTRODIUSERIAI ELEKTROFIZIOLOGINIAMS TYRIMAMS</t>
  </si>
  <si>
    <t>42.</t>
  </si>
  <si>
    <t>Introdiuseriai elektrofiziologiniams tyrimams</t>
  </si>
  <si>
    <t>42.1.</t>
  </si>
  <si>
    <t>42.1.1.</t>
  </si>
  <si>
    <t>11 – 14 cm ilgio;</t>
  </si>
  <si>
    <t>42.1.2.</t>
  </si>
  <si>
    <t>6, 7, 8, 10, 11, 13 F diametro;</t>
  </si>
  <si>
    <t>42.1.3.</t>
  </si>
  <si>
    <t xml:space="preserve">lengvai įvedami, mažai traumuojantys, su atšaka plovimui ir sklende, diliatatoriumi; </t>
  </si>
  <si>
    <t>42.1.4.</t>
  </si>
  <si>
    <t>su geru hemostatiniu vožtuvu;</t>
  </si>
  <si>
    <t>42.1.5.</t>
  </si>
  <si>
    <t>distalinis galas sukietintas, nupjauto kūgio formos;</t>
  </si>
  <si>
    <t>42.1.6.</t>
  </si>
  <si>
    <t>didelės rezistencijos užlinkimui;</t>
  </si>
  <si>
    <t>42.1.7.</t>
  </si>
  <si>
    <t>plėtiklis užsirakinantis išoriniame vamzdelyje;</t>
  </si>
  <si>
    <t>42.1.8.</t>
  </si>
  <si>
    <t>su specialia danga, pagerinančia slydimą;</t>
  </si>
  <si>
    <t>42.1.9.</t>
  </si>
  <si>
    <t>su  viela pravedėju;</t>
  </si>
  <si>
    <t>42.1.10.</t>
  </si>
  <si>
    <t>hemostatinis vožtuvas su ne mažiau 5 žvaigždės formos įpjovų (ne cirkuliarinis), pasižymintis maža trintimi, leidžiantis lengvai manipuliuoti įvestu kateteriu ar elektrodu.</t>
  </si>
  <si>
    <t>42.1.11.</t>
  </si>
  <si>
    <t>43. DALIS</t>
  </si>
  <si>
    <t>INFUZIJOS LINIJA ABLIACIJAI NAUDOJANT ST. JUDE MEDICAL/ABBOTT COOL POINT POMPĄ</t>
  </si>
  <si>
    <t>43.</t>
  </si>
  <si>
    <t>Infuzijos linija abliacijai naudojant St. Jude Medical/Abbott Cool Point pompą</t>
  </si>
  <si>
    <t>43.1.</t>
  </si>
  <si>
    <t>43.1.1.</t>
  </si>
  <si>
    <t>Tinkama  St. Jude Medical/Abbott Cool Point abliacijos pompai</t>
  </si>
  <si>
    <t>43.1.2.</t>
  </si>
  <si>
    <t>44. DALIS</t>
  </si>
  <si>
    <t>INFUZIJOS LINIJA ABLIACIJAI NAUDOJANT BOSTON SCIENTIFIC POMPĄ</t>
  </si>
  <si>
    <t>44.</t>
  </si>
  <si>
    <t>Infuzijos linija abliacijai naudojant Boston Scientific pompą</t>
  </si>
  <si>
    <t>44.1.</t>
  </si>
  <si>
    <t>44.1.1.</t>
  </si>
  <si>
    <t>Tinkama  Boston Scientific abliacijos pompai</t>
  </si>
  <si>
    <t>44.1.2.</t>
  </si>
  <si>
    <t>45. DALIS</t>
  </si>
  <si>
    <t>INFUZIJOS LINIJA ABLIACIJAI NAUDOJANT BIOSENSE WEBSTER POMPĄ</t>
  </si>
  <si>
    <t>45.</t>
  </si>
  <si>
    <t>Infuzijos linija abliacijai naudojant Biosense Webster pompą</t>
  </si>
  <si>
    <t>45.1.</t>
  </si>
  <si>
    <t>45.1.1.</t>
  </si>
  <si>
    <t>Tinkama Biosense Webster abliacijos pompai</t>
  </si>
  <si>
    <t>45.1.2.</t>
  </si>
  <si>
    <t>46. DALIS</t>
  </si>
  <si>
    <t>46.</t>
  </si>
  <si>
    <t>46.1.</t>
  </si>
  <si>
    <t>46.1.1.</t>
  </si>
  <si>
    <t>Ilgis &gt;130 cm, diametras 0,032 colio, distalinis galas minkštas, J formos, distalinio minkšto galo ilgis 5 – 10 cm, toliau styga yra pakankamai stangri, atliekanti nukreipiančią funkciją. Turi būti pasiūlyti mažiausiai 3 skirtingų ilgių variantai.</t>
  </si>
  <si>
    <t>46.1.2.</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</si>
  <si>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</si>
  <si>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</si>
  <si>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</si>
  <si>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</si>
  <si>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</si>
  <si>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</si>
  <si>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</si>
  <si>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</si>
  <si>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</si>
  <si>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</si>
  <si>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</si>
  <si>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</si>
  <si>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</si>
  <si>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</si>
  <si>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</si>
  <si>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</si>
  <si>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</si>
  <si>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</si>
  <si>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</si>
  <si>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</si>
  <si>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2510 2025-02-20 12:48:01</t>
  </si>
  <si>
    <t>SMARTABLATE™ System Irrigation Tubing Set, Johnson and Johnson, SAT001</t>
  </si>
  <si>
    <t>Tinkama Biosense Webster ablieacijos pompai, iki 3 metrų ilgio.</t>
  </si>
  <si>
    <t>Katalogas prisegamas, SAT001, psl. 20</t>
  </si>
  <si>
    <t>Ne</t>
  </si>
  <si>
    <t>POA Sandrai</t>
  </si>
  <si>
    <t>Taip</t>
  </si>
  <si>
    <t>Katalogas</t>
  </si>
  <si>
    <t>CE, sertifikatai</t>
  </si>
  <si>
    <t>Deklaracijos</t>
  </si>
  <si>
    <t>Viešųjų pirkimų speciaistė</t>
  </si>
  <si>
    <t>Sandra Čaikė</t>
  </si>
  <si>
    <t>Vilnius</t>
  </si>
  <si>
    <t>Viešųjų pirkimų specialistė Sandra Čaikė</t>
  </si>
  <si>
    <t>066594243, scaike@its.jnj.com</t>
  </si>
  <si>
    <t>Jurgita Bakaniene, JKielait@its.jnj.com, 068745000</t>
  </si>
  <si>
    <t>Kęstutis Česevičius, Laura Saar, Kairit Sildre</t>
  </si>
  <si>
    <t>UAB "Johnson &amp; Johnson"</t>
  </si>
  <si>
    <t>Konstitucijos pr. 21C, LT-08130 Vilnius</t>
  </si>
  <si>
    <t>LT117784515</t>
  </si>
  <si>
    <t>A.s. LT09 2140 0300 0398 3081
AB Luminor bankas, b. k. 21400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</si>
</sst>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6"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7">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93">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center"/>
    </xf>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3" fillId="4" borderId="0" xfId="0" applyFont="1" applyFill="1"/>
    <xf numFmtId="0" fontId="2" fillId="5" borderId="1" xfId="0" applyFont="1" applyFill="1" applyBorder="1" applyProtection="1">
      <protection locked="0"/>
    </xf>
    <xf numFmtId="0" fontId="2" fillId="4" borderId="0" xfId="0" applyFont="1" applyFill="1"/>
    <xf numFmtId="0" fontId="2" fillId="5" borderId="0" xfId="0" applyFont="1" applyFill="1" applyProtection="1">
      <protection locked="0"/>
    </xf>
    <xf numFmtId="0" fontId="3" fillId="4" borderId="23" xfId="0" applyFont="1" applyFill="1" applyBorder="1"/>
    <xf numFmtId="0" fontId="2" fillId="4" borderId="23" xfId="0" applyFont="1" applyFill="1" applyBorder="1"/>
    <xf numFmtId="0" fontId="2" fillId="6" borderId="23" xfId="0" applyFont="1" applyFill="1" applyBorder="1" applyProtection="1">
      <protection locked="0"/>
    </xf>
    <xf numFmtId="0" fontId="2" fillId="5" borderId="23"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3" borderId="11"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8" xfId="0" applyFont="1" applyFill="1" applyBorder="1" applyAlignment="1" applyProtection="1">
      <alignment horizontal="center" vertical="center" wrapText="1"/>
      <protection locked="0"/>
    </xf>
    <xf numFmtId="0" fontId="3" fillId="4" borderId="23" xfId="0" applyFont="1" applyFill="1" applyBorder="1" applyAlignment="1">
      <alignment wrapText="1"/>
    </xf>
    <xf numFmtId="0" fontId="3" fillId="4" borderId="23" xfId="0" applyFont="1" applyFill="1" applyBorder="1" applyAlignment="1">
      <alignment vertical="top" wrapText="1"/>
    </xf>
    <xf numFmtId="0" fontId="3" fillId="4" borderId="23" xfId="0" applyFont="1" applyFill="1" applyBorder="1" applyAlignment="1">
      <alignment horizontal="center" vertical="top" wrapText="1"/>
    </xf>
    <xf numFmtId="0" fontId="3" fillId="4" borderId="23" xfId="0" applyFont="1" applyFill="1" applyBorder="1" applyAlignment="1">
      <alignment horizontal="center" vertical="top"/>
    </xf>
    <xf numFmtId="0" fontId="2" fillId="4" borderId="23" xfId="0" applyFont="1" applyFill="1" applyBorder="1" applyAlignment="1">
      <alignment wrapText="1"/>
    </xf>
    <xf numFmtId="0" fontId="2" fillId="4" borderId="23" xfId="0" applyFont="1" applyFill="1" applyBorder="1" applyAlignment="1">
      <alignment horizontal="center" wrapText="1"/>
    </xf>
    <xf numFmtId="0" fontId="2" fillId="6" borderId="23" xfId="0" applyFont="1" applyFill="1" applyBorder="1" applyAlignment="1" applyProtection="1">
      <alignment wrapText="1"/>
      <protection locked="0"/>
    </xf>
    <xf numFmtId="0" fontId="2" fillId="5" borderId="23" xfId="0" applyFont="1" applyFill="1" applyBorder="1" applyAlignment="1" applyProtection="1">
      <alignment wrapText="1"/>
      <protection locked="0"/>
    </xf>
    <xf numFmtId="0" fontId="2" fillId="4" borderId="23" xfId="0" applyFont="1" applyFill="1" applyBorder="1" applyAlignment="1">
      <alignment vertical="top" wrapText="1"/>
    </xf>
    <xf numFmtId="0" fontId="2" fillId="6" borderId="23" xfId="0" applyFont="1" applyFill="1" applyBorder="1" applyAlignment="1" applyProtection="1">
      <alignment vertical="top" wrapText="1"/>
      <protection locked="0"/>
    </xf>
    <xf numFmtId="0" fontId="2" fillId="5" borderId="23" xfId="0" applyFont="1" applyFill="1" applyBorder="1" applyAlignment="1" applyProtection="1">
      <alignment vertical="top" wrapText="1"/>
      <protection locked="0"/>
    </xf>
    <xf numFmtId="0" fontId="2" fillId="4" borderId="23" xfId="0" applyFont="1" applyFill="1" applyBorder="1" applyAlignment="1">
      <alignment horizontal="center" vertical="top" wrapText="1"/>
    </xf>
    <xf numFmtId="0" fontId="2" fillId="2" borderId="0" xfId="0" applyFont="1" applyFill="1" applyAlignment="1">
      <alignment wrapText="1"/>
    </xf>
    <xf numFmtId="0" fontId="2" fillId="2" borderId="0" xfId="0" applyFont="1" applyFill="1" applyAlignment="1">
      <alignment vertical="top" wrapText="1"/>
    </xf>
    <xf numFmtId="0" fontId="2" fillId="4" borderId="0" xfId="0" applyFont="1" applyFill="1" applyAlignment="1">
      <alignment vertical="top"/>
    </xf>
    <xf numFmtId="0" fontId="3" fillId="4" borderId="23" xfId="0" applyFont="1" applyFill="1" applyBorder="1" applyAlignment="1">
      <alignment vertical="top"/>
    </xf>
    <xf numFmtId="0" fontId="1" fillId="5" borderId="23" xfId="0" applyFont="1" applyFill="1" applyBorder="1" applyAlignment="1" applyProtection="1">
      <alignment vertical="top" wrapText="1"/>
      <protection locked="0"/>
    </xf>
    <xf numFmtId="14" fontId="2" fillId="5" borderId="1" xfId="0" applyNumberFormat="1" applyFont="1" applyFill="1" applyBorder="1" applyProtection="1">
      <protection locked="0"/>
    </xf>
    <xf numFmtId="0" fontId="1" fillId="5" borderId="1" xfId="0" applyFont="1" applyFill="1" applyBorder="1" applyProtection="1">
      <protection locked="0"/>
    </xf>
    <xf numFmtId="0" fontId="2" fillId="2" borderId="0" xfId="0" applyFont="1" applyFill="1"/>
    <xf numFmtId="0" fontId="1" fillId="5"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2" fillId="5" borderId="1" xfId="0" applyFont="1" applyFill="1" applyBorder="1" applyAlignment="1" applyProtection="1">
      <alignment horizontal="center" vertical="center" wrapText="1"/>
      <protection locked="0"/>
    </xf>
    <xf numFmtId="49" fontId="4" fillId="2" borderId="2" xfId="0" applyNumberFormat="1" applyFont="1" applyFill="1" applyBorder="1" applyAlignment="1">
      <alignment horizontal="left" vertical="center" wrapText="1"/>
    </xf>
    <xf numFmtId="0" fontId="0" fillId="0" borderId="22" xfId="0" applyBorder="1"/>
    <xf numFmtId="0" fontId="3" fillId="2" borderId="0" xfId="0" applyFont="1" applyFill="1"/>
    <xf numFmtId="0" fontId="2" fillId="2" borderId="1" xfId="0" applyFont="1" applyFill="1" applyBorder="1" applyAlignment="1">
      <alignment vertical="center" wrapText="1"/>
    </xf>
    <xf numFmtId="0" fontId="0" fillId="0" borderId="15" xfId="0" applyBorder="1"/>
    <xf numFmtId="0" fontId="2" fillId="4" borderId="0" xfId="0" applyFont="1" applyFill="1" applyAlignment="1">
      <alignment horizontal="left" vertical="top" wrapText="1"/>
    </xf>
    <xf numFmtId="0" fontId="2" fillId="4" borderId="23" xfId="0" applyFont="1" applyFill="1" applyBorder="1" applyAlignment="1">
      <alignment vertical="center" wrapText="1"/>
    </xf>
    <xf numFmtId="0" fontId="0" fillId="0" borderId="23"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1" fillId="5" borderId="23" xfId="0" applyFont="1" applyFill="1" applyBorder="1" applyAlignment="1" applyProtection="1">
      <alignment horizontal="center" vertical="center" wrapText="1"/>
      <protection locked="0"/>
    </xf>
    <xf numFmtId="0" fontId="0" fillId="0" borderId="23" xfId="0" applyBorder="1" applyProtection="1">
      <protection locked="0"/>
    </xf>
    <xf numFmtId="0" fontId="2" fillId="3" borderId="1" xfId="0" applyFont="1" applyFill="1" applyBorder="1" applyAlignment="1" applyProtection="1">
      <alignment horizontal="center" vertical="center" wrapText="1"/>
      <protection locked="0"/>
    </xf>
    <xf numFmtId="0" fontId="0" fillId="0" borderId="16" xfId="0" applyBorder="1"/>
    <xf numFmtId="0" fontId="2" fillId="3" borderId="7" xfId="0" applyFont="1" applyFill="1" applyBorder="1" applyAlignment="1" applyProtection="1">
      <alignment horizontal="center" vertical="center" wrapText="1"/>
      <protection locked="0"/>
    </xf>
    <xf numFmtId="0" fontId="2" fillId="2" borderId="5" xfId="0" applyFont="1" applyFill="1" applyBorder="1" applyAlignment="1">
      <alignment horizontal="center" vertical="center" wrapText="1"/>
    </xf>
    <xf numFmtId="0" fontId="0" fillId="0" borderId="13" xfId="0" applyBorder="1"/>
    <xf numFmtId="0" fontId="0" fillId="0" borderId="12" xfId="0" applyBorder="1"/>
    <xf numFmtId="0" fontId="2" fillId="3" borderId="8" xfId="0" applyFont="1" applyFill="1" applyBorder="1" applyAlignment="1" applyProtection="1">
      <alignment horizontal="center" vertical="center" wrapText="1"/>
      <protection locked="0"/>
    </xf>
    <xf numFmtId="0" fontId="0" fillId="0" borderId="17" xfId="0" applyBorder="1"/>
    <xf numFmtId="0" fontId="2" fillId="3" borderId="10" xfId="0" applyFont="1" applyFill="1" applyBorder="1" applyAlignment="1" applyProtection="1">
      <alignment horizontal="center" vertical="center" wrapText="1"/>
      <protection locked="0"/>
    </xf>
    <xf numFmtId="0" fontId="0" fillId="0" borderId="19" xfId="0" applyBorder="1"/>
    <xf numFmtId="0" fontId="0" fillId="0" borderId="20" xfId="0" applyBorder="1"/>
    <xf numFmtId="0" fontId="2" fillId="2" borderId="4" xfId="0" applyFont="1" applyFill="1" applyBorder="1" applyAlignment="1">
      <alignment horizontal="center" vertical="center" wrapText="1"/>
    </xf>
    <xf numFmtId="0" fontId="3" fillId="2" borderId="0" xfId="0" applyFont="1" applyFill="1" applyAlignment="1">
      <alignment horizontal="left"/>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2" fillId="2" borderId="6" xfId="0" applyFont="1" applyFill="1" applyBorder="1" applyAlignment="1">
      <alignment horizontal="center" vertical="center" wrapText="1"/>
    </xf>
    <xf numFmtId="0" fontId="0" fillId="0" borderId="14" xfId="0" applyBorder="1"/>
    <xf numFmtId="0" fontId="2" fillId="3" borderId="9" xfId="0" applyFont="1" applyFill="1" applyBorder="1" applyAlignment="1" applyProtection="1">
      <alignment horizontal="center" vertical="center" wrapText="1"/>
      <protection locked="0"/>
    </xf>
    <xf numFmtId="0" fontId="1" fillId="5" borderId="17" xfId="0" applyFont="1" applyFill="1" applyBorder="1" applyAlignment="1" applyProtection="1">
      <alignment horizontal="center" vertical="center" wrapText="1"/>
      <protection locked="0"/>
    </xf>
    <xf numFmtId="0" fontId="2" fillId="2" borderId="12" xfId="0" applyFont="1" applyFill="1" applyBorder="1" applyAlignment="1">
      <alignment horizontal="center" vertical="center" wrapText="1"/>
    </xf>
    <xf numFmtId="0" fontId="2" fillId="2" borderId="14" xfId="0" applyFont="1" applyFill="1" applyBorder="1" applyAlignment="1">
      <alignment horizontal="center" vertical="center" wrapText="1"/>
    </xf>
    <xf numFmtId="0" fontId="5" fillId="2" borderId="0" xfId="0" applyFont="1" applyFill="1" applyAlignment="1">
      <alignment horizontal="left" vertical="top" wrapText="1"/>
    </xf>
    <xf numFmtId="0" fontId="2" fillId="5" borderId="10" xfId="0" applyFont="1" applyFill="1" applyBorder="1" applyAlignment="1" applyProtection="1">
      <alignment horizontal="left" vertical="center" wrapText="1"/>
      <protection locked="0"/>
    </xf>
    <xf numFmtId="0" fontId="2"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right"/>
    </xf>
    <xf numFmtId="0" fontId="2" fillId="5" borderId="1" xfId="0" applyFont="1" applyFill="1" applyBorder="1" applyAlignment="1" applyProtection="1">
      <alignment horizontal="left" vertical="center" wrapText="1"/>
      <protection locked="0"/>
    </xf>
    <xf numFmtId="0" fontId="2" fillId="5" borderId="17" xfId="0" applyFont="1" applyFill="1" applyBorder="1" applyAlignment="1" applyProtection="1">
      <alignment horizontal="center" vertical="center" wrapText="1"/>
      <protection locked="0"/>
    </xf>
    <xf numFmtId="0" fontId="2" fillId="4" borderId="1" xfId="0" applyFont="1" applyFill="1" applyBorder="1" applyAlignment="1">
      <alignment horizontal="left" vertical="center" wrapText="1"/>
    </xf>
    <xf numFmtId="0" fontId="3" fillId="2" borderId="0" xfId="0" applyFont="1" applyFill="1" applyAlignment="1">
      <alignment horizontal="left" vertical="center" wrapText="1"/>
    </xf>
    <xf numFmtId="0" fontId="3"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I980"/>
  <sheetViews>
    <sheetView tabSelected="1" topLeftCell="A959" zoomScale="55" zoomScaleNormal="55" workbookViewId="0">
      <selection activeCell="G966" sqref="G966"/>
    </sheetView>
  </sheetViews>
  <sheetFormatPr defaultColWidth="10.875" defaultRowHeight="15" x14ac:dyDescent="0.25"/>
  <cols>
    <col min="1" max="1" width="9.125" style="1" customWidth="1"/>
    <col min="2" max="2" width="51.75" style="1" customWidth="1"/>
    <col min="3" max="3" width="19.625" style="1" customWidth="1"/>
    <col min="4" max="4" width="18.25" style="1" customWidth="1"/>
    <col min="5" max="5" width="23.625" style="1" customWidth="1"/>
    <col min="6" max="6" width="24.5" style="1" customWidth="1"/>
    <col min="7" max="7" width="20.5" style="1" customWidth="1"/>
    <col min="8" max="8" width="26.5" style="1" customWidth="1"/>
    <col min="9" max="15" width="25" style="1" customWidth="1"/>
    <col min="16" max="16" width="10.875" style="1" customWidth="1"/>
    <col min="17" max="16384" width="10.875" style="1"/>
  </cols>
  <sheetData>
    <row r="2" spans="1:6" x14ac:dyDescent="0.25">
      <c r="A2" s="12" t="s">
        <v>0</v>
      </c>
      <c r="B2" s="2"/>
    </row>
    <row r="3" spans="1:6" x14ac:dyDescent="0.25">
      <c r="B3" s="3"/>
    </row>
    <row r="4" spans="1:6" x14ac:dyDescent="0.25">
      <c r="A4" s="12" t="s">
        <v>1</v>
      </c>
      <c r="B4" s="2"/>
    </row>
    <row r="5" spans="1:6" x14ac:dyDescent="0.25">
      <c r="A5" s="2"/>
      <c r="B5" s="2"/>
    </row>
    <row r="6" spans="1:6" x14ac:dyDescent="0.25">
      <c r="A6" s="1" t="s">
        <v>2</v>
      </c>
      <c r="B6" s="12" t="s">
        <v>3</v>
      </c>
    </row>
    <row r="7" spans="1:6" x14ac:dyDescent="0.25">
      <c r="B7" s="2"/>
    </row>
    <row r="8" spans="1:6" x14ac:dyDescent="0.25">
      <c r="A8" s="4" t="s">
        <v>4</v>
      </c>
      <c r="B8" s="42">
        <v>45756</v>
      </c>
    </row>
    <row r="9" spans="1:6" x14ac:dyDescent="0.25">
      <c r="A9" s="4" t="s">
        <v>5</v>
      </c>
      <c r="B9" s="13">
        <v>1</v>
      </c>
    </row>
    <row r="10" spans="1:6" x14ac:dyDescent="0.25">
      <c r="A10" s="4" t="s">
        <v>6</v>
      </c>
      <c r="B10" s="43" t="s">
        <v>948</v>
      </c>
    </row>
    <row r="12" spans="1:6" ht="15.75" x14ac:dyDescent="0.25">
      <c r="A12" s="52" t="s">
        <v>7</v>
      </c>
      <c r="B12" s="53"/>
      <c r="C12" s="45" t="s">
        <v>953</v>
      </c>
      <c r="D12" s="46"/>
      <c r="E12" s="46"/>
      <c r="F12" s="47"/>
    </row>
    <row r="13" spans="1:6" ht="15.95" customHeight="1" x14ac:dyDescent="0.25">
      <c r="A13" s="58" t="s">
        <v>8</v>
      </c>
      <c r="B13" s="50"/>
      <c r="C13" s="48">
        <v>111778459</v>
      </c>
      <c r="D13" s="46"/>
      <c r="E13" s="46"/>
      <c r="F13" s="47"/>
    </row>
    <row r="14" spans="1:6" ht="15.95" customHeight="1" x14ac:dyDescent="0.25">
      <c r="A14" s="58" t="s">
        <v>9</v>
      </c>
      <c r="B14" s="50"/>
      <c r="C14" s="45" t="s">
        <v>954</v>
      </c>
      <c r="D14" s="46"/>
      <c r="E14" s="46"/>
      <c r="F14" s="47"/>
    </row>
    <row r="15" spans="1:6" ht="15.95" customHeight="1" x14ac:dyDescent="0.25">
      <c r="A15" s="52" t="s">
        <v>10</v>
      </c>
      <c r="B15" s="53"/>
      <c r="C15" s="45" t="s">
        <v>955</v>
      </c>
      <c r="D15" s="46"/>
      <c r="E15" s="46"/>
      <c r="F15" s="47"/>
    </row>
    <row r="16" spans="1:6" ht="63" customHeight="1" x14ac:dyDescent="0.25">
      <c r="A16" s="49" t="s">
        <v>11</v>
      </c>
      <c r="B16" s="50"/>
      <c r="C16" s="45" t="s">
        <v>956</v>
      </c>
      <c r="D16" s="46"/>
      <c r="E16" s="46"/>
      <c r="F16" s="47"/>
    </row>
    <row r="17" spans="1:7" ht="15.95" customHeight="1" x14ac:dyDescent="0.25">
      <c r="A17" s="52" t="s">
        <v>12</v>
      </c>
      <c r="B17" s="53"/>
      <c r="C17" s="45" t="s">
        <v>947</v>
      </c>
      <c r="D17" s="46"/>
      <c r="E17" s="46"/>
      <c r="F17" s="47"/>
    </row>
    <row r="18" spans="1:7" ht="15.95" customHeight="1" x14ac:dyDescent="0.25">
      <c r="A18" s="52" t="s">
        <v>13</v>
      </c>
      <c r="B18" s="53"/>
      <c r="C18" s="45" t="s">
        <v>950</v>
      </c>
      <c r="D18" s="46"/>
      <c r="E18" s="46"/>
      <c r="F18" s="47"/>
    </row>
    <row r="19" spans="1:7" ht="48" customHeight="1" x14ac:dyDescent="0.25">
      <c r="A19" s="52" t="s">
        <v>14</v>
      </c>
      <c r="B19" s="53"/>
      <c r="C19" s="45" t="s">
        <v>949</v>
      </c>
      <c r="D19" s="46"/>
      <c r="E19" s="46"/>
      <c r="F19" s="47"/>
    </row>
    <row r="20" spans="1:7" ht="54.95" customHeight="1" x14ac:dyDescent="0.25">
      <c r="A20" s="52" t="s">
        <v>15</v>
      </c>
      <c r="B20" s="53"/>
      <c r="C20" s="45" t="s">
        <v>951</v>
      </c>
      <c r="D20" s="46"/>
      <c r="E20" s="46"/>
      <c r="F20" s="47"/>
    </row>
    <row r="21" spans="1:7" ht="71.099999999999994" customHeight="1" x14ac:dyDescent="0.25">
      <c r="A21" s="55" t="s">
        <v>16</v>
      </c>
      <c r="B21" s="56"/>
      <c r="C21" s="59" t="s">
        <v>952</v>
      </c>
      <c r="D21" s="60"/>
      <c r="E21" s="60"/>
      <c r="F21" s="60"/>
      <c r="G21" s="14" t="str">
        <f>IF((SUMPRODUCT(--(C21=""))&gt;0), "Privaloma užpildyti, kai taikomi pašalinimo pagrindai", "")</f>
        <v/>
      </c>
    </row>
    <row r="22" spans="1:7" ht="18" customHeight="1" x14ac:dyDescent="0.25">
      <c r="A22" s="5"/>
      <c r="B22" s="5"/>
      <c r="C22" s="6"/>
      <c r="D22" s="6"/>
      <c r="E22" s="6"/>
      <c r="F22" s="6"/>
    </row>
    <row r="23" spans="1:7" x14ac:dyDescent="0.25">
      <c r="A23" s="51" t="s">
        <v>17</v>
      </c>
      <c r="B23" s="44"/>
      <c r="C23" s="44"/>
      <c r="D23" s="44"/>
      <c r="E23" s="44"/>
      <c r="F23" s="44"/>
    </row>
    <row r="24" spans="1:7" x14ac:dyDescent="0.25">
      <c r="A24" s="44" t="s">
        <v>18</v>
      </c>
      <c r="B24" s="44"/>
      <c r="C24" s="44"/>
      <c r="D24" s="44"/>
      <c r="E24" s="44"/>
      <c r="F24" s="44"/>
    </row>
    <row r="25" spans="1:7" x14ac:dyDescent="0.25">
      <c r="A25" s="44" t="s">
        <v>19</v>
      </c>
      <c r="B25" s="44"/>
      <c r="C25" s="44"/>
      <c r="D25" s="44"/>
      <c r="E25" s="44"/>
      <c r="F25" s="44"/>
    </row>
    <row r="26" spans="1:7" x14ac:dyDescent="0.25">
      <c r="A26" s="44" t="s">
        <v>20</v>
      </c>
      <c r="B26" s="44"/>
      <c r="C26" s="44"/>
      <c r="D26" s="44"/>
      <c r="E26" s="44"/>
      <c r="F26" s="44"/>
    </row>
    <row r="27" spans="1:7" x14ac:dyDescent="0.25">
      <c r="A27" s="44" t="s">
        <v>21</v>
      </c>
      <c r="B27" s="44"/>
      <c r="C27" s="44"/>
      <c r="D27" s="44"/>
      <c r="E27" s="44"/>
      <c r="F27" s="44"/>
    </row>
    <row r="28" spans="1:7" ht="32.1" customHeight="1" x14ac:dyDescent="0.25">
      <c r="A28" s="57" t="s">
        <v>22</v>
      </c>
      <c r="B28" s="44"/>
      <c r="C28" s="44"/>
      <c r="D28" s="44"/>
      <c r="E28" s="44"/>
      <c r="F28" s="44"/>
    </row>
    <row r="29" spans="1:7" x14ac:dyDescent="0.25">
      <c r="A29" s="44" t="s">
        <v>23</v>
      </c>
      <c r="B29" s="44"/>
      <c r="C29" s="44"/>
      <c r="D29" s="44"/>
      <c r="E29" s="44"/>
      <c r="F29" s="44"/>
    </row>
    <row r="30" spans="1:7" ht="34.5" customHeight="1" x14ac:dyDescent="0.25">
      <c r="A30" s="54" t="s">
        <v>24</v>
      </c>
      <c r="B30" s="54"/>
      <c r="C30" s="54"/>
      <c r="D30" s="15"/>
    </row>
    <row r="31" spans="1:7" x14ac:dyDescent="0.25">
      <c r="A31" s="14" t="s">
        <v>25</v>
      </c>
    </row>
    <row r="32" spans="1:7" x14ac:dyDescent="0.25">
      <c r="A32" s="12" t="s">
        <v>26</v>
      </c>
      <c r="B32" s="12" t="s">
        <v>27</v>
      </c>
    </row>
    <row r="34" spans="1:9" x14ac:dyDescent="0.25">
      <c r="A34" s="12" t="s">
        <v>28</v>
      </c>
    </row>
    <row r="35" spans="1:9" ht="165" x14ac:dyDescent="0.25">
      <c r="A35" s="28" t="s">
        <v>29</v>
      </c>
      <c r="B35" s="27" t="s">
        <v>30</v>
      </c>
      <c r="C35" s="27" t="s">
        <v>31</v>
      </c>
      <c r="D35" s="27" t="s">
        <v>32</v>
      </c>
      <c r="E35" s="27" t="s">
        <v>33</v>
      </c>
      <c r="F35" s="27" t="s">
        <v>34</v>
      </c>
      <c r="G35" s="27" t="s">
        <v>35</v>
      </c>
      <c r="H35" s="27" t="s">
        <v>36</v>
      </c>
      <c r="I35" s="27" t="s">
        <v>37</v>
      </c>
    </row>
    <row r="36" spans="1:9" ht="60" x14ac:dyDescent="0.25">
      <c r="A36" s="25" t="s">
        <v>38</v>
      </c>
      <c r="B36" s="25" t="s">
        <v>39</v>
      </c>
      <c r="C36" s="29"/>
      <c r="D36" s="29"/>
      <c r="E36" s="29"/>
      <c r="F36" s="29"/>
      <c r="G36" s="29"/>
      <c r="H36" s="29"/>
      <c r="I36" s="29"/>
    </row>
    <row r="37" spans="1:9" ht="60" x14ac:dyDescent="0.25">
      <c r="A37" s="29" t="s">
        <v>40</v>
      </c>
      <c r="B37" s="29" t="s">
        <v>39</v>
      </c>
      <c r="C37" s="30">
        <v>450</v>
      </c>
      <c r="D37" s="30" t="s">
        <v>41</v>
      </c>
      <c r="E37" s="31"/>
      <c r="F37" s="29" t="str">
        <f>IF(ISBLANK(E37),"", PRODUCT(C37,E37))</f>
        <v/>
      </c>
      <c r="G37" s="32"/>
      <c r="H37" s="29"/>
      <c r="I37" s="29"/>
    </row>
    <row r="38" spans="1:9" ht="30" x14ac:dyDescent="0.25">
      <c r="A38" s="29" t="s">
        <v>42</v>
      </c>
      <c r="B38" s="29" t="s">
        <v>43</v>
      </c>
      <c r="C38" s="29"/>
      <c r="D38" s="29"/>
      <c r="E38" s="29"/>
      <c r="F38" s="29"/>
      <c r="G38" s="29"/>
      <c r="H38" s="32"/>
      <c r="I38" s="32"/>
    </row>
    <row r="39" spans="1:9" x14ac:dyDescent="0.25">
      <c r="A39" s="29" t="s">
        <v>44</v>
      </c>
      <c r="B39" s="29" t="s">
        <v>45</v>
      </c>
      <c r="C39" s="29"/>
      <c r="D39" s="29"/>
      <c r="E39" s="29"/>
      <c r="F39" s="29"/>
      <c r="G39" s="29"/>
      <c r="H39" s="32"/>
      <c r="I39" s="32"/>
    </row>
    <row r="40" spans="1:9" x14ac:dyDescent="0.25">
      <c r="A40" s="29" t="s">
        <v>46</v>
      </c>
      <c r="B40" s="29" t="s">
        <v>47</v>
      </c>
      <c r="C40" s="29"/>
      <c r="D40" s="29"/>
      <c r="E40" s="29"/>
      <c r="F40" s="29"/>
      <c r="G40" s="29"/>
      <c r="H40" s="32"/>
      <c r="I40" s="32"/>
    </row>
    <row r="41" spans="1:9" ht="30" x14ac:dyDescent="0.25">
      <c r="A41" s="29" t="s">
        <v>48</v>
      </c>
      <c r="B41" s="29" t="s">
        <v>49</v>
      </c>
      <c r="C41" s="29"/>
      <c r="D41" s="29"/>
      <c r="E41" s="29"/>
      <c r="F41" s="29"/>
      <c r="G41" s="29"/>
      <c r="H41" s="32"/>
      <c r="I41" s="32"/>
    </row>
    <row r="42" spans="1:9" x14ac:dyDescent="0.25">
      <c r="A42" s="29" t="s">
        <v>50</v>
      </c>
      <c r="B42" s="29" t="s">
        <v>51</v>
      </c>
      <c r="C42" s="29"/>
      <c r="D42" s="29"/>
      <c r="E42" s="29"/>
      <c r="F42" s="29"/>
      <c r="G42" s="29"/>
      <c r="H42" s="32"/>
      <c r="I42" s="32"/>
    </row>
    <row r="43" spans="1:9" x14ac:dyDescent="0.25">
      <c r="A43" s="29" t="s">
        <v>52</v>
      </c>
      <c r="B43" s="29" t="s">
        <v>53</v>
      </c>
      <c r="C43" s="29"/>
      <c r="D43" s="29"/>
      <c r="E43" s="29"/>
      <c r="F43" s="29"/>
      <c r="G43" s="29"/>
      <c r="H43" s="32"/>
      <c r="I43" s="32"/>
    </row>
    <row r="44" spans="1:9" ht="30" x14ac:dyDescent="0.25">
      <c r="A44" s="29" t="s">
        <v>54</v>
      </c>
      <c r="B44" s="29" t="s">
        <v>55</v>
      </c>
      <c r="C44" s="29"/>
      <c r="D44" s="29"/>
      <c r="E44" s="29"/>
      <c r="F44" s="29"/>
      <c r="G44" s="29"/>
      <c r="H44" s="32"/>
      <c r="I44" s="32"/>
    </row>
    <row r="45" spans="1:9" ht="30" x14ac:dyDescent="0.25">
      <c r="A45" s="29" t="s">
        <v>56</v>
      </c>
      <c r="B45" s="29" t="s">
        <v>57</v>
      </c>
      <c r="C45" s="29"/>
      <c r="D45" s="29"/>
      <c r="E45" s="29"/>
      <c r="F45" s="29"/>
      <c r="G45" s="29"/>
      <c r="H45" s="32"/>
      <c r="I45" s="32"/>
    </row>
    <row r="46" spans="1:9" ht="45" x14ac:dyDescent="0.25">
      <c r="A46" s="29" t="s">
        <v>58</v>
      </c>
      <c r="B46" s="29" t="s">
        <v>59</v>
      </c>
      <c r="C46" s="29"/>
      <c r="D46" s="29"/>
      <c r="E46" s="29"/>
      <c r="F46" s="29"/>
      <c r="G46" s="29"/>
      <c r="H46" s="32"/>
      <c r="I46" s="32"/>
    </row>
    <row r="47" spans="1:9" ht="30" x14ac:dyDescent="0.25">
      <c r="A47" s="29" t="s">
        <v>60</v>
      </c>
      <c r="B47" s="29" t="s">
        <v>61</v>
      </c>
      <c r="C47" s="29"/>
      <c r="D47" s="29"/>
      <c r="E47" s="29"/>
      <c r="F47" s="29"/>
      <c r="G47" s="29"/>
      <c r="H47" s="32"/>
      <c r="I47" s="32"/>
    </row>
    <row r="48" spans="1:9" ht="30" x14ac:dyDescent="0.25">
      <c r="A48" s="29" t="s">
        <v>62</v>
      </c>
      <c r="B48" s="29" t="s">
        <v>63</v>
      </c>
      <c r="C48" s="29"/>
      <c r="D48" s="29"/>
      <c r="E48" s="29"/>
      <c r="F48" s="29"/>
      <c r="G48" s="29"/>
      <c r="H48" s="32"/>
      <c r="I48" s="32"/>
    </row>
    <row r="49" spans="1:9" ht="30" x14ac:dyDescent="0.25">
      <c r="A49" s="29" t="s">
        <v>64</v>
      </c>
      <c r="B49" s="29" t="s">
        <v>65</v>
      </c>
      <c r="C49" s="29"/>
      <c r="D49" s="29"/>
      <c r="E49" s="29"/>
      <c r="F49" s="29"/>
      <c r="G49" s="29"/>
      <c r="H49" s="32"/>
      <c r="I49" s="32"/>
    </row>
    <row r="50" spans="1:9" x14ac:dyDescent="0.25">
      <c r="A50" s="29" t="s">
        <v>66</v>
      </c>
      <c r="B50" s="29" t="s">
        <v>67</v>
      </c>
      <c r="C50" s="29"/>
      <c r="D50" s="29"/>
      <c r="E50" s="29"/>
      <c r="F50" s="29"/>
      <c r="G50" s="29"/>
      <c r="H50" s="32"/>
      <c r="I50" s="32"/>
    </row>
    <row r="51" spans="1:9" ht="30" x14ac:dyDescent="0.25">
      <c r="A51" s="29" t="s">
        <v>68</v>
      </c>
      <c r="B51" s="29" t="s">
        <v>69</v>
      </c>
      <c r="C51" s="29"/>
      <c r="D51" s="29"/>
      <c r="E51" s="29"/>
      <c r="F51" s="29"/>
      <c r="G51" s="29"/>
      <c r="H51" s="32"/>
      <c r="I51" s="32"/>
    </row>
    <row r="52" spans="1:9" ht="30" x14ac:dyDescent="0.25">
      <c r="A52" s="29" t="s">
        <v>70</v>
      </c>
      <c r="B52" s="29" t="s">
        <v>71</v>
      </c>
      <c r="C52" s="29"/>
      <c r="D52" s="29"/>
      <c r="E52" s="29"/>
      <c r="F52" s="29"/>
      <c r="G52" s="29"/>
      <c r="H52" s="32"/>
      <c r="I52" s="32"/>
    </row>
    <row r="53" spans="1:9" ht="45" x14ac:dyDescent="0.25">
      <c r="A53" s="29" t="s">
        <v>72</v>
      </c>
      <c r="B53" s="29" t="s">
        <v>73</v>
      </c>
      <c r="C53" s="29"/>
      <c r="D53" s="29"/>
      <c r="E53" s="29"/>
      <c r="F53" s="29"/>
      <c r="G53" s="29"/>
      <c r="H53" s="32"/>
      <c r="I53" s="32"/>
    </row>
    <row r="54" spans="1:9" ht="30" x14ac:dyDescent="0.25">
      <c r="A54" s="29" t="s">
        <v>74</v>
      </c>
      <c r="B54" s="29" t="s">
        <v>75</v>
      </c>
      <c r="C54" s="29"/>
      <c r="D54" s="29"/>
      <c r="E54" s="29"/>
      <c r="F54" s="29"/>
      <c r="G54" s="29"/>
      <c r="H54" s="32"/>
      <c r="I54" s="32"/>
    </row>
    <row r="55" spans="1:9" ht="45" x14ac:dyDescent="0.25">
      <c r="A55" s="29" t="s">
        <v>76</v>
      </c>
      <c r="B55" s="29" t="s">
        <v>77</v>
      </c>
      <c r="C55" s="29"/>
      <c r="D55" s="29"/>
      <c r="E55" s="29"/>
      <c r="F55" s="29"/>
      <c r="G55" s="29"/>
      <c r="H55" s="32"/>
      <c r="I55" s="32"/>
    </row>
    <row r="56" spans="1:9" ht="45" x14ac:dyDescent="0.25">
      <c r="A56" s="29" t="s">
        <v>78</v>
      </c>
      <c r="B56" s="29" t="s">
        <v>79</v>
      </c>
      <c r="C56" s="29"/>
      <c r="D56" s="29"/>
      <c r="E56" s="29"/>
      <c r="F56" s="29"/>
      <c r="G56" s="29"/>
      <c r="H56" s="32"/>
      <c r="I56" s="32"/>
    </row>
    <row r="57" spans="1:9" ht="45" x14ac:dyDescent="0.25">
      <c r="A57" s="29" t="s">
        <v>80</v>
      </c>
      <c r="B57" s="29" t="s">
        <v>81</v>
      </c>
      <c r="C57" s="29"/>
      <c r="D57" s="29"/>
      <c r="E57" s="29"/>
      <c r="F57" s="29"/>
      <c r="G57" s="29"/>
      <c r="H57" s="32"/>
      <c r="I57" s="32"/>
    </row>
    <row r="58" spans="1:9" ht="30" x14ac:dyDescent="0.25">
      <c r="A58" s="29" t="s">
        <v>82</v>
      </c>
      <c r="B58" s="29" t="s">
        <v>83</v>
      </c>
      <c r="C58" s="29"/>
      <c r="D58" s="29"/>
      <c r="E58" s="29"/>
      <c r="F58" s="29"/>
      <c r="G58" s="29"/>
      <c r="H58" s="32"/>
      <c r="I58" s="32"/>
    </row>
    <row r="59" spans="1:9" ht="60" x14ac:dyDescent="0.25">
      <c r="A59" s="29" t="s">
        <v>84</v>
      </c>
      <c r="B59" s="29" t="s">
        <v>85</v>
      </c>
      <c r="C59" s="29"/>
      <c r="D59" s="29"/>
      <c r="E59" s="29"/>
      <c r="F59" s="29"/>
      <c r="G59" s="29"/>
      <c r="H59" s="32"/>
      <c r="I59" s="32"/>
    </row>
    <row r="60" spans="1:9" ht="60" x14ac:dyDescent="0.25">
      <c r="A60" s="29" t="s">
        <v>86</v>
      </c>
      <c r="B60" s="29" t="s">
        <v>87</v>
      </c>
      <c r="C60" s="29"/>
      <c r="D60" s="29"/>
      <c r="E60" s="29"/>
      <c r="F60" s="29"/>
      <c r="G60" s="29"/>
      <c r="H60" s="32"/>
      <c r="I60" s="32"/>
    </row>
    <row r="61" spans="1:9" ht="30" x14ac:dyDescent="0.25">
      <c r="A61" s="29" t="s">
        <v>88</v>
      </c>
      <c r="B61" s="29" t="s">
        <v>89</v>
      </c>
      <c r="C61" s="29"/>
      <c r="D61" s="29"/>
      <c r="E61" s="29"/>
      <c r="F61" s="29"/>
      <c r="G61" s="29"/>
      <c r="H61" s="32"/>
      <c r="I61" s="32"/>
    </row>
    <row r="62" spans="1:9" x14ac:dyDescent="0.25">
      <c r="E62" s="16" t="s">
        <v>90</v>
      </c>
      <c r="F62" s="16" t="str">
        <f>IF((COUNT(C37:C61)&lt;&gt;COUNT(F37:F61)),"", ROUND(SUM(F37:F61),2))</f>
        <v/>
      </c>
      <c r="G62" s="14" t="str">
        <f>IF((COUNT(C37:C61)&lt;&gt;COUNT(F37:F61)),"Neužpildytos visų objektų kainos", "")</f>
        <v>Neužpildytos visų objektų kainos</v>
      </c>
    </row>
    <row r="63" spans="1:9" x14ac:dyDescent="0.25">
      <c r="C63" s="16" t="s">
        <v>91</v>
      </c>
      <c r="D63" s="19"/>
      <c r="E63" s="16" t="s">
        <v>92</v>
      </c>
      <c r="F63" s="16" t="str">
        <f>IF(OR(F62="",D63=""),"", ROUND(PRODUCT(D63,F62)/100,2))</f>
        <v/>
      </c>
      <c r="G63" s="14" t="str">
        <f>IF(D63="", "Nurodykite taikomą PVM dydį", "")</f>
        <v>Nurodykite taikomą PVM dydį</v>
      </c>
    </row>
    <row r="64" spans="1:9" x14ac:dyDescent="0.25">
      <c r="E64" s="16" t="s">
        <v>93</v>
      </c>
      <c r="F64" s="16">
        <f>IF(ISBLANK(F63), "", ROUND(SUM(F62:F63),2))</f>
        <v>0</v>
      </c>
    </row>
    <row r="68" spans="1:9" x14ac:dyDescent="0.25">
      <c r="A68" s="12" t="s">
        <v>94</v>
      </c>
      <c r="B68" s="12" t="s">
        <v>95</v>
      </c>
    </row>
    <row r="70" spans="1:9" x14ac:dyDescent="0.25">
      <c r="A70" s="12" t="s">
        <v>28</v>
      </c>
    </row>
    <row r="71" spans="1:9" ht="165" x14ac:dyDescent="0.25">
      <c r="A71" s="27" t="s">
        <v>29</v>
      </c>
      <c r="B71" s="27" t="s">
        <v>30</v>
      </c>
      <c r="C71" s="27" t="s">
        <v>31</v>
      </c>
      <c r="D71" s="27" t="s">
        <v>32</v>
      </c>
      <c r="E71" s="27" t="s">
        <v>33</v>
      </c>
      <c r="F71" s="27" t="s">
        <v>34</v>
      </c>
      <c r="G71" s="27" t="s">
        <v>35</v>
      </c>
      <c r="H71" s="27" t="s">
        <v>36</v>
      </c>
      <c r="I71" s="27" t="s">
        <v>37</v>
      </c>
    </row>
    <row r="72" spans="1:9" ht="45" x14ac:dyDescent="0.25">
      <c r="A72" s="26" t="s">
        <v>96</v>
      </c>
      <c r="B72" s="26" t="s">
        <v>97</v>
      </c>
      <c r="C72" s="33"/>
      <c r="D72" s="33"/>
      <c r="E72" s="33"/>
      <c r="F72" s="33"/>
      <c r="G72" s="33"/>
      <c r="H72" s="33"/>
      <c r="I72" s="33"/>
    </row>
    <row r="73" spans="1:9" ht="45" x14ac:dyDescent="0.25">
      <c r="A73" s="33" t="s">
        <v>98</v>
      </c>
      <c r="B73" s="33" t="s">
        <v>97</v>
      </c>
      <c r="C73" s="36">
        <v>3000</v>
      </c>
      <c r="D73" s="36" t="s">
        <v>41</v>
      </c>
      <c r="E73" s="34"/>
      <c r="F73" s="33" t="str">
        <f>IF(ISBLANK(E73),"", PRODUCT(C73,E73))</f>
        <v/>
      </c>
      <c r="G73" s="35"/>
      <c r="H73" s="33"/>
      <c r="I73" s="33"/>
    </row>
    <row r="74" spans="1:9" ht="30" x14ac:dyDescent="0.25">
      <c r="A74" s="33" t="s">
        <v>99</v>
      </c>
      <c r="B74" s="33" t="s">
        <v>100</v>
      </c>
      <c r="C74" s="33"/>
      <c r="D74" s="33"/>
      <c r="E74" s="33"/>
      <c r="F74" s="33"/>
      <c r="G74" s="33"/>
      <c r="H74" s="35"/>
      <c r="I74" s="35"/>
    </row>
    <row r="75" spans="1:9" x14ac:dyDescent="0.25">
      <c r="A75" s="33" t="s">
        <v>101</v>
      </c>
      <c r="B75" s="33" t="s">
        <v>102</v>
      </c>
      <c r="C75" s="33"/>
      <c r="D75" s="33"/>
      <c r="E75" s="33"/>
      <c r="F75" s="33"/>
      <c r="G75" s="33"/>
      <c r="H75" s="35"/>
      <c r="I75" s="35"/>
    </row>
    <row r="76" spans="1:9" x14ac:dyDescent="0.25">
      <c r="A76" s="33" t="s">
        <v>103</v>
      </c>
      <c r="B76" s="33" t="s">
        <v>104</v>
      </c>
      <c r="C76" s="33"/>
      <c r="D76" s="33"/>
      <c r="E76" s="33"/>
      <c r="F76" s="33"/>
      <c r="G76" s="33"/>
      <c r="H76" s="35"/>
      <c r="I76" s="35"/>
    </row>
    <row r="77" spans="1:9" x14ac:dyDescent="0.25">
      <c r="A77" s="33" t="s">
        <v>105</v>
      </c>
      <c r="B77" s="33" t="s">
        <v>106</v>
      </c>
      <c r="C77" s="33"/>
      <c r="D77" s="33"/>
      <c r="E77" s="33"/>
      <c r="F77" s="33"/>
      <c r="G77" s="33"/>
      <c r="H77" s="35"/>
      <c r="I77" s="35"/>
    </row>
    <row r="78" spans="1:9" x14ac:dyDescent="0.25">
      <c r="A78" s="33" t="s">
        <v>107</v>
      </c>
      <c r="B78" s="33" t="s">
        <v>108</v>
      </c>
      <c r="C78" s="33"/>
      <c r="D78" s="33"/>
      <c r="E78" s="33"/>
      <c r="F78" s="33"/>
      <c r="G78" s="33"/>
      <c r="H78" s="35"/>
      <c r="I78" s="35"/>
    </row>
    <row r="79" spans="1:9" x14ac:dyDescent="0.25">
      <c r="A79" s="33" t="s">
        <v>109</v>
      </c>
      <c r="B79" s="33" t="s">
        <v>110</v>
      </c>
      <c r="C79" s="33"/>
      <c r="D79" s="33"/>
      <c r="E79" s="33"/>
      <c r="F79" s="33"/>
      <c r="G79" s="33"/>
      <c r="H79" s="35"/>
      <c r="I79" s="35"/>
    </row>
    <row r="80" spans="1:9" ht="30" x14ac:dyDescent="0.25">
      <c r="A80" s="33" t="s">
        <v>111</v>
      </c>
      <c r="B80" s="33" t="s">
        <v>112</v>
      </c>
      <c r="C80" s="33"/>
      <c r="D80" s="33"/>
      <c r="E80" s="33"/>
      <c r="F80" s="33"/>
      <c r="G80" s="33"/>
      <c r="H80" s="35"/>
      <c r="I80" s="35"/>
    </row>
    <row r="81" spans="1:9" ht="30" x14ac:dyDescent="0.25">
      <c r="A81" s="33" t="s">
        <v>113</v>
      </c>
      <c r="B81" s="33" t="s">
        <v>114</v>
      </c>
      <c r="C81" s="33"/>
      <c r="D81" s="33"/>
      <c r="E81" s="33"/>
      <c r="F81" s="33"/>
      <c r="G81" s="33"/>
      <c r="H81" s="35"/>
      <c r="I81" s="35"/>
    </row>
    <row r="82" spans="1:9" ht="30" x14ac:dyDescent="0.25">
      <c r="A82" s="33" t="s">
        <v>115</v>
      </c>
      <c r="B82" s="33" t="s">
        <v>116</v>
      </c>
      <c r="C82" s="33"/>
      <c r="D82" s="33"/>
      <c r="E82" s="33"/>
      <c r="F82" s="33"/>
      <c r="G82" s="33"/>
      <c r="H82" s="35"/>
      <c r="I82" s="35"/>
    </row>
    <row r="83" spans="1:9" x14ac:dyDescent="0.25">
      <c r="A83" s="33" t="s">
        <v>117</v>
      </c>
      <c r="B83" s="33" t="s">
        <v>118</v>
      </c>
      <c r="C83" s="33"/>
      <c r="D83" s="33"/>
      <c r="E83" s="33"/>
      <c r="F83" s="33"/>
      <c r="G83" s="33"/>
      <c r="H83" s="35"/>
      <c r="I83" s="35"/>
    </row>
    <row r="84" spans="1:9" x14ac:dyDescent="0.25">
      <c r="A84" s="33" t="s">
        <v>119</v>
      </c>
      <c r="B84" s="33" t="s">
        <v>120</v>
      </c>
      <c r="C84" s="33"/>
      <c r="D84" s="33"/>
      <c r="E84" s="33"/>
      <c r="F84" s="33"/>
      <c r="G84" s="33"/>
      <c r="H84" s="35"/>
      <c r="I84" s="35"/>
    </row>
    <row r="85" spans="1:9" ht="30" x14ac:dyDescent="0.25">
      <c r="A85" s="33" t="s">
        <v>121</v>
      </c>
      <c r="B85" s="33" t="s">
        <v>122</v>
      </c>
      <c r="C85" s="33"/>
      <c r="D85" s="33"/>
      <c r="E85" s="33"/>
      <c r="F85" s="33"/>
      <c r="G85" s="33"/>
      <c r="H85" s="35"/>
      <c r="I85" s="35"/>
    </row>
    <row r="86" spans="1:9" ht="30" x14ac:dyDescent="0.25">
      <c r="A86" s="33" t="s">
        <v>123</v>
      </c>
      <c r="B86" s="33" t="s">
        <v>124</v>
      </c>
      <c r="C86" s="33"/>
      <c r="D86" s="33"/>
      <c r="E86" s="33"/>
      <c r="F86" s="33"/>
      <c r="G86" s="33"/>
      <c r="H86" s="35"/>
      <c r="I86" s="35"/>
    </row>
    <row r="87" spans="1:9" x14ac:dyDescent="0.25">
      <c r="A87" s="33" t="s">
        <v>125</v>
      </c>
      <c r="B87" s="33" t="s">
        <v>126</v>
      </c>
      <c r="C87" s="33"/>
      <c r="D87" s="33"/>
      <c r="E87" s="33"/>
      <c r="F87" s="33"/>
      <c r="G87" s="33"/>
      <c r="H87" s="35"/>
      <c r="I87" s="35"/>
    </row>
    <row r="88" spans="1:9" ht="30" x14ac:dyDescent="0.25">
      <c r="A88" s="33" t="s">
        <v>127</v>
      </c>
      <c r="B88" s="33" t="s">
        <v>128</v>
      </c>
      <c r="C88" s="33"/>
      <c r="D88" s="33"/>
      <c r="E88" s="33"/>
      <c r="F88" s="33"/>
      <c r="G88" s="33"/>
      <c r="H88" s="35"/>
      <c r="I88" s="35"/>
    </row>
    <row r="89" spans="1:9" ht="30" x14ac:dyDescent="0.25">
      <c r="A89" s="33" t="s">
        <v>129</v>
      </c>
      <c r="B89" s="33" t="s">
        <v>130</v>
      </c>
      <c r="C89" s="33"/>
      <c r="D89" s="33"/>
      <c r="E89" s="33"/>
      <c r="F89" s="33"/>
      <c r="G89" s="33"/>
      <c r="H89" s="35"/>
      <c r="I89" s="35"/>
    </row>
    <row r="90" spans="1:9" ht="30" x14ac:dyDescent="0.25">
      <c r="A90" s="33" t="s">
        <v>131</v>
      </c>
      <c r="B90" s="33" t="s">
        <v>132</v>
      </c>
      <c r="C90" s="33"/>
      <c r="D90" s="33"/>
      <c r="E90" s="33"/>
      <c r="F90" s="33"/>
      <c r="G90" s="33"/>
      <c r="H90" s="35"/>
      <c r="I90" s="35"/>
    </row>
    <row r="91" spans="1:9" ht="30" x14ac:dyDescent="0.25">
      <c r="A91" s="33" t="s">
        <v>133</v>
      </c>
      <c r="B91" s="33" t="s">
        <v>89</v>
      </c>
      <c r="C91" s="33"/>
      <c r="D91" s="33"/>
      <c r="E91" s="33"/>
      <c r="F91" s="33"/>
      <c r="G91" s="33"/>
      <c r="H91" s="35"/>
      <c r="I91" s="35"/>
    </row>
    <row r="92" spans="1:9" x14ac:dyDescent="0.25">
      <c r="E92" s="16" t="s">
        <v>90</v>
      </c>
      <c r="F92" s="16" t="str">
        <f>IF((COUNT(C73:C91)&lt;&gt;COUNT(F73:F91)),"", ROUND(SUM(F73:F91),2))</f>
        <v/>
      </c>
      <c r="G92" s="14" t="str">
        <f>IF((COUNT(C73:C91)&lt;&gt;COUNT(F73:F91)),"Neužpildytos visų objektų kainos", "")</f>
        <v>Neužpildytos visų objektų kainos</v>
      </c>
    </row>
    <row r="93" spans="1:9" x14ac:dyDescent="0.25">
      <c r="C93" s="16" t="s">
        <v>91</v>
      </c>
      <c r="D93" s="19"/>
      <c r="E93" s="16" t="s">
        <v>92</v>
      </c>
      <c r="F93" s="16" t="str">
        <f>IF(OR(F92="",D93=""),"", ROUND(PRODUCT(D93,F92)/100,2))</f>
        <v/>
      </c>
      <c r="G93" s="14" t="str">
        <f>IF(D93="", "Nurodykite taikomą PVM dydį", "")</f>
        <v>Nurodykite taikomą PVM dydį</v>
      </c>
    </row>
    <row r="94" spans="1:9" x14ac:dyDescent="0.25">
      <c r="E94" s="16" t="s">
        <v>93</v>
      </c>
      <c r="F94" s="16">
        <f>IF(ISBLANK(F93), "", ROUND(SUM(F92:F93),2))</f>
        <v>0</v>
      </c>
    </row>
    <row r="98" spans="1:9" x14ac:dyDescent="0.25">
      <c r="A98" s="12" t="s">
        <v>134</v>
      </c>
      <c r="B98" s="12" t="s">
        <v>135</v>
      </c>
    </row>
    <row r="100" spans="1:9" x14ac:dyDescent="0.25">
      <c r="A100" s="12" t="s">
        <v>28</v>
      </c>
    </row>
    <row r="101" spans="1:9" ht="165" x14ac:dyDescent="0.25">
      <c r="A101" s="27" t="s">
        <v>29</v>
      </c>
      <c r="B101" s="27" t="s">
        <v>30</v>
      </c>
      <c r="C101" s="27" t="s">
        <v>31</v>
      </c>
      <c r="D101" s="27" t="s">
        <v>32</v>
      </c>
      <c r="E101" s="27" t="s">
        <v>33</v>
      </c>
      <c r="F101" s="27" t="s">
        <v>34</v>
      </c>
      <c r="G101" s="27" t="s">
        <v>35</v>
      </c>
      <c r="H101" s="27" t="s">
        <v>36</v>
      </c>
      <c r="I101" s="27" t="s">
        <v>37</v>
      </c>
    </row>
    <row r="102" spans="1:9" ht="45" x14ac:dyDescent="0.25">
      <c r="A102" s="26" t="s">
        <v>136</v>
      </c>
      <c r="B102" s="26" t="s">
        <v>137</v>
      </c>
      <c r="C102" s="33"/>
      <c r="D102" s="33"/>
      <c r="E102" s="33"/>
      <c r="F102" s="33"/>
      <c r="G102" s="33"/>
      <c r="H102" s="33"/>
      <c r="I102" s="33"/>
    </row>
    <row r="103" spans="1:9" ht="45" x14ac:dyDescent="0.25">
      <c r="A103" s="33" t="s">
        <v>138</v>
      </c>
      <c r="B103" s="33" t="s">
        <v>137</v>
      </c>
      <c r="C103" s="36">
        <v>60</v>
      </c>
      <c r="D103" s="36" t="s">
        <v>41</v>
      </c>
      <c r="E103" s="34"/>
      <c r="F103" s="33" t="str">
        <f>IF(ISBLANK(E103),"", PRODUCT(C103,E103))</f>
        <v/>
      </c>
      <c r="G103" s="35"/>
      <c r="H103" s="33"/>
      <c r="I103" s="33"/>
    </row>
    <row r="104" spans="1:9" x14ac:dyDescent="0.25">
      <c r="A104" s="33" t="s">
        <v>139</v>
      </c>
      <c r="B104" s="33" t="s">
        <v>140</v>
      </c>
      <c r="C104" s="33"/>
      <c r="D104" s="33"/>
      <c r="E104" s="33"/>
      <c r="F104" s="33"/>
      <c r="G104" s="33"/>
      <c r="H104" s="35"/>
      <c r="I104" s="35"/>
    </row>
    <row r="105" spans="1:9" x14ac:dyDescent="0.25">
      <c r="A105" s="33" t="s">
        <v>141</v>
      </c>
      <c r="B105" s="33" t="s">
        <v>142</v>
      </c>
      <c r="C105" s="33"/>
      <c r="D105" s="33"/>
      <c r="E105" s="33"/>
      <c r="F105" s="33"/>
      <c r="G105" s="33"/>
      <c r="H105" s="35"/>
      <c r="I105" s="35"/>
    </row>
    <row r="106" spans="1:9" x14ac:dyDescent="0.25">
      <c r="A106" s="33" t="s">
        <v>143</v>
      </c>
      <c r="B106" s="33" t="s">
        <v>144</v>
      </c>
      <c r="C106" s="33"/>
      <c r="D106" s="33"/>
      <c r="E106" s="33"/>
      <c r="F106" s="33"/>
      <c r="G106" s="33"/>
      <c r="H106" s="35"/>
      <c r="I106" s="35"/>
    </row>
    <row r="107" spans="1:9" x14ac:dyDescent="0.25">
      <c r="A107" s="33" t="s">
        <v>145</v>
      </c>
      <c r="B107" s="33" t="s">
        <v>146</v>
      </c>
      <c r="C107" s="33"/>
      <c r="D107" s="33"/>
      <c r="E107" s="33"/>
      <c r="F107" s="33"/>
      <c r="G107" s="33"/>
      <c r="H107" s="35"/>
      <c r="I107" s="35"/>
    </row>
    <row r="108" spans="1:9" ht="30" x14ac:dyDescent="0.25">
      <c r="A108" s="33" t="s">
        <v>147</v>
      </c>
      <c r="B108" s="33" t="s">
        <v>83</v>
      </c>
      <c r="C108" s="33"/>
      <c r="D108" s="33"/>
      <c r="E108" s="33"/>
      <c r="F108" s="33"/>
      <c r="G108" s="33"/>
      <c r="H108" s="35"/>
      <c r="I108" s="35"/>
    </row>
    <row r="109" spans="1:9" ht="30" x14ac:dyDescent="0.25">
      <c r="A109" s="33" t="s">
        <v>148</v>
      </c>
      <c r="B109" s="33" t="s">
        <v>149</v>
      </c>
      <c r="C109" s="33"/>
      <c r="D109" s="33"/>
      <c r="E109" s="33"/>
      <c r="F109" s="33"/>
      <c r="G109" s="33"/>
      <c r="H109" s="35"/>
      <c r="I109" s="35"/>
    </row>
    <row r="110" spans="1:9" ht="30" x14ac:dyDescent="0.25">
      <c r="A110" s="33" t="s">
        <v>150</v>
      </c>
      <c r="B110" s="33" t="s">
        <v>151</v>
      </c>
      <c r="C110" s="33"/>
      <c r="D110" s="33"/>
      <c r="E110" s="33"/>
      <c r="F110" s="33"/>
      <c r="G110" s="33"/>
      <c r="H110" s="35"/>
      <c r="I110" s="35"/>
    </row>
    <row r="111" spans="1:9" x14ac:dyDescent="0.25">
      <c r="A111" s="33" t="s">
        <v>152</v>
      </c>
      <c r="B111" s="33" t="s">
        <v>153</v>
      </c>
      <c r="C111" s="33"/>
      <c r="D111" s="33"/>
      <c r="E111" s="33"/>
      <c r="F111" s="33"/>
      <c r="G111" s="33"/>
      <c r="H111" s="35"/>
      <c r="I111" s="35"/>
    </row>
    <row r="112" spans="1:9" x14ac:dyDescent="0.25">
      <c r="A112" s="33" t="s">
        <v>154</v>
      </c>
      <c r="B112" s="33" t="s">
        <v>155</v>
      </c>
      <c r="C112" s="33"/>
      <c r="D112" s="33"/>
      <c r="E112" s="33"/>
      <c r="F112" s="33"/>
      <c r="G112" s="33"/>
      <c r="H112" s="35"/>
      <c r="I112" s="35"/>
    </row>
    <row r="113" spans="1:9" ht="30" x14ac:dyDescent="0.25">
      <c r="A113" s="33" t="s">
        <v>156</v>
      </c>
      <c r="B113" s="33" t="s">
        <v>157</v>
      </c>
      <c r="C113" s="33"/>
      <c r="D113" s="33"/>
      <c r="E113" s="33"/>
      <c r="F113" s="33"/>
      <c r="G113" s="33"/>
      <c r="H113" s="35"/>
      <c r="I113" s="35"/>
    </row>
    <row r="114" spans="1:9" ht="30" x14ac:dyDescent="0.25">
      <c r="A114" s="33" t="s">
        <v>158</v>
      </c>
      <c r="B114" s="33" t="s">
        <v>116</v>
      </c>
      <c r="C114" s="33"/>
      <c r="D114" s="33"/>
      <c r="E114" s="33"/>
      <c r="F114" s="33"/>
      <c r="G114" s="33"/>
      <c r="H114" s="35"/>
      <c r="I114" s="35"/>
    </row>
    <row r="115" spans="1:9" ht="30" x14ac:dyDescent="0.25">
      <c r="A115" s="33" t="s">
        <v>159</v>
      </c>
      <c r="B115" s="33" t="s">
        <v>122</v>
      </c>
      <c r="C115" s="33"/>
      <c r="D115" s="33"/>
      <c r="E115" s="33"/>
      <c r="F115" s="33"/>
      <c r="G115" s="33"/>
      <c r="H115" s="35"/>
      <c r="I115" s="35"/>
    </row>
    <row r="116" spans="1:9" x14ac:dyDescent="0.25">
      <c r="A116" s="33" t="s">
        <v>160</v>
      </c>
      <c r="B116" s="33" t="s">
        <v>120</v>
      </c>
      <c r="C116" s="33"/>
      <c r="D116" s="33"/>
      <c r="E116" s="33"/>
      <c r="F116" s="33"/>
      <c r="G116" s="33"/>
      <c r="H116" s="35"/>
      <c r="I116" s="35"/>
    </row>
    <row r="117" spans="1:9" x14ac:dyDescent="0.25">
      <c r="A117" s="33" t="s">
        <v>161</v>
      </c>
      <c r="B117" s="33" t="s">
        <v>162</v>
      </c>
      <c r="C117" s="33"/>
      <c r="D117" s="33"/>
      <c r="E117" s="33"/>
      <c r="F117" s="33"/>
      <c r="G117" s="33"/>
      <c r="H117" s="35"/>
      <c r="I117" s="35"/>
    </row>
    <row r="118" spans="1:9" ht="30" x14ac:dyDescent="0.25">
      <c r="A118" s="33" t="s">
        <v>163</v>
      </c>
      <c r="B118" s="33" t="s">
        <v>124</v>
      </c>
      <c r="C118" s="33"/>
      <c r="D118" s="33"/>
      <c r="E118" s="33"/>
      <c r="F118" s="33"/>
      <c r="G118" s="33"/>
      <c r="H118" s="35"/>
      <c r="I118" s="35"/>
    </row>
    <row r="119" spans="1:9" x14ac:dyDescent="0.25">
      <c r="A119" s="33" t="s">
        <v>164</v>
      </c>
      <c r="B119" s="33" t="s">
        <v>126</v>
      </c>
      <c r="C119" s="33"/>
      <c r="D119" s="33"/>
      <c r="E119" s="33"/>
      <c r="F119" s="33"/>
      <c r="G119" s="33"/>
      <c r="H119" s="35"/>
      <c r="I119" s="35"/>
    </row>
    <row r="120" spans="1:9" ht="30" x14ac:dyDescent="0.25">
      <c r="A120" s="33" t="s">
        <v>165</v>
      </c>
      <c r="B120" s="33" t="s">
        <v>128</v>
      </c>
      <c r="C120" s="33"/>
      <c r="D120" s="33"/>
      <c r="E120" s="33"/>
      <c r="F120" s="33"/>
      <c r="G120" s="33"/>
      <c r="H120" s="35"/>
      <c r="I120" s="35"/>
    </row>
    <row r="121" spans="1:9" ht="30" x14ac:dyDescent="0.25">
      <c r="A121" s="33" t="s">
        <v>166</v>
      </c>
      <c r="B121" s="33" t="s">
        <v>167</v>
      </c>
      <c r="C121" s="33"/>
      <c r="D121" s="33"/>
      <c r="E121" s="33"/>
      <c r="F121" s="33"/>
      <c r="G121" s="33"/>
      <c r="H121" s="35"/>
      <c r="I121" s="35"/>
    </row>
    <row r="122" spans="1:9" x14ac:dyDescent="0.25">
      <c r="A122" s="33" t="s">
        <v>168</v>
      </c>
      <c r="B122" s="33" t="s">
        <v>169</v>
      </c>
      <c r="C122" s="33"/>
      <c r="D122" s="33"/>
      <c r="E122" s="33"/>
      <c r="F122" s="33"/>
      <c r="G122" s="33"/>
      <c r="H122" s="35"/>
      <c r="I122" s="35"/>
    </row>
    <row r="123" spans="1:9" x14ac:dyDescent="0.25">
      <c r="A123" s="33" t="s">
        <v>170</v>
      </c>
      <c r="B123" s="33" t="s">
        <v>171</v>
      </c>
      <c r="C123" s="33"/>
      <c r="D123" s="33"/>
      <c r="E123" s="33"/>
      <c r="F123" s="33"/>
      <c r="G123" s="33"/>
      <c r="H123" s="35"/>
      <c r="I123" s="35"/>
    </row>
    <row r="124" spans="1:9" ht="60" x14ac:dyDescent="0.25">
      <c r="A124" s="33" t="s">
        <v>172</v>
      </c>
      <c r="B124" s="33" t="s">
        <v>173</v>
      </c>
      <c r="C124" s="33"/>
      <c r="D124" s="33"/>
      <c r="E124" s="33"/>
      <c r="F124" s="33"/>
      <c r="G124" s="33"/>
      <c r="H124" s="35"/>
      <c r="I124" s="35"/>
    </row>
    <row r="125" spans="1:9" ht="30" x14ac:dyDescent="0.25">
      <c r="A125" s="33" t="s">
        <v>174</v>
      </c>
      <c r="B125" s="33" t="s">
        <v>89</v>
      </c>
      <c r="C125" s="33"/>
      <c r="D125" s="33"/>
      <c r="E125" s="33"/>
      <c r="F125" s="33"/>
      <c r="G125" s="33"/>
      <c r="H125" s="35"/>
      <c r="I125" s="35"/>
    </row>
    <row r="126" spans="1:9" x14ac:dyDescent="0.25">
      <c r="E126" s="16" t="s">
        <v>90</v>
      </c>
      <c r="F126" s="16" t="str">
        <f>IF((COUNT(C103:C125)&lt;&gt;COUNT(F103:F125)),"", ROUND(SUM(F103:F125),2))</f>
        <v/>
      </c>
      <c r="G126" s="14" t="str">
        <f>IF((COUNT(C103:C125)&lt;&gt;COUNT(F103:F125)),"Neužpildytos visų objektų kainos", "")</f>
        <v>Neužpildytos visų objektų kainos</v>
      </c>
    </row>
    <row r="127" spans="1:9" x14ac:dyDescent="0.25">
      <c r="C127" s="16" t="s">
        <v>91</v>
      </c>
      <c r="D127" s="19"/>
      <c r="E127" s="16" t="s">
        <v>92</v>
      </c>
      <c r="F127" s="16" t="str">
        <f>IF(OR(F126="",D127=""),"", ROUND(PRODUCT(D127,F126)/100,2))</f>
        <v/>
      </c>
      <c r="G127" s="14" t="str">
        <f>IF(D127="", "Nurodykite taikomą PVM dydį", "")</f>
        <v>Nurodykite taikomą PVM dydį</v>
      </c>
    </row>
    <row r="128" spans="1:9" x14ac:dyDescent="0.25">
      <c r="E128" s="16" t="s">
        <v>93</v>
      </c>
      <c r="F128" s="16">
        <f>IF(ISBLANK(F127), "", ROUND(SUM(F126:F127),2))</f>
        <v>0</v>
      </c>
    </row>
    <row r="132" spans="1:9" x14ac:dyDescent="0.25">
      <c r="A132" s="12" t="s">
        <v>175</v>
      </c>
      <c r="B132" s="12" t="s">
        <v>176</v>
      </c>
    </row>
    <row r="134" spans="1:9" x14ac:dyDescent="0.25">
      <c r="A134" s="12" t="s">
        <v>28</v>
      </c>
    </row>
    <row r="135" spans="1:9" ht="165" x14ac:dyDescent="0.25">
      <c r="A135" s="27" t="s">
        <v>29</v>
      </c>
      <c r="B135" s="27" t="s">
        <v>30</v>
      </c>
      <c r="C135" s="27" t="s">
        <v>31</v>
      </c>
      <c r="D135" s="27" t="s">
        <v>32</v>
      </c>
      <c r="E135" s="27" t="s">
        <v>33</v>
      </c>
      <c r="F135" s="27" t="s">
        <v>34</v>
      </c>
      <c r="G135" s="27" t="s">
        <v>35</v>
      </c>
      <c r="H135" s="27" t="s">
        <v>36</v>
      </c>
      <c r="I135" s="27" t="s">
        <v>37</v>
      </c>
    </row>
    <row r="136" spans="1:9" ht="45" x14ac:dyDescent="0.25">
      <c r="A136" s="26" t="s">
        <v>177</v>
      </c>
      <c r="B136" s="26" t="s">
        <v>178</v>
      </c>
      <c r="C136" s="33"/>
      <c r="D136" s="33"/>
      <c r="E136" s="33"/>
      <c r="F136" s="33"/>
      <c r="G136" s="33"/>
      <c r="H136" s="33"/>
      <c r="I136" s="33"/>
    </row>
    <row r="137" spans="1:9" ht="45" x14ac:dyDescent="0.25">
      <c r="A137" s="33" t="s">
        <v>179</v>
      </c>
      <c r="B137" s="33" t="s">
        <v>178</v>
      </c>
      <c r="C137" s="36">
        <v>1500</v>
      </c>
      <c r="D137" s="36" t="s">
        <v>41</v>
      </c>
      <c r="E137" s="34"/>
      <c r="F137" s="33" t="str">
        <f>IF(ISBLANK(E137),"", PRODUCT(C137,E137))</f>
        <v/>
      </c>
      <c r="G137" s="35"/>
      <c r="H137" s="33"/>
      <c r="I137" s="33"/>
    </row>
    <row r="138" spans="1:9" ht="30" x14ac:dyDescent="0.25">
      <c r="A138" s="33" t="s">
        <v>180</v>
      </c>
      <c r="B138" s="33" t="s">
        <v>181</v>
      </c>
      <c r="C138" s="33"/>
      <c r="D138" s="33"/>
      <c r="E138" s="33"/>
      <c r="F138" s="33"/>
      <c r="G138" s="33"/>
      <c r="H138" s="35"/>
      <c r="I138" s="35"/>
    </row>
    <row r="139" spans="1:9" x14ac:dyDescent="0.25">
      <c r="A139" s="33" t="s">
        <v>182</v>
      </c>
      <c r="B139" s="33" t="s">
        <v>47</v>
      </c>
      <c r="C139" s="33"/>
      <c r="D139" s="33"/>
      <c r="E139" s="33"/>
      <c r="F139" s="33"/>
      <c r="G139" s="33"/>
      <c r="H139" s="35"/>
      <c r="I139" s="35"/>
    </row>
    <row r="140" spans="1:9" ht="30" x14ac:dyDescent="0.25">
      <c r="A140" s="33" t="s">
        <v>183</v>
      </c>
      <c r="B140" s="33" t="s">
        <v>184</v>
      </c>
      <c r="C140" s="33"/>
      <c r="D140" s="33"/>
      <c r="E140" s="33"/>
      <c r="F140" s="33"/>
      <c r="G140" s="33"/>
      <c r="H140" s="35"/>
      <c r="I140" s="35"/>
    </row>
    <row r="141" spans="1:9" x14ac:dyDescent="0.25">
      <c r="A141" s="33" t="s">
        <v>185</v>
      </c>
      <c r="B141" s="33" t="s">
        <v>186</v>
      </c>
      <c r="C141" s="33"/>
      <c r="D141" s="33"/>
      <c r="E141" s="33"/>
      <c r="F141" s="33"/>
      <c r="G141" s="33"/>
      <c r="H141" s="35"/>
      <c r="I141" s="35"/>
    </row>
    <row r="142" spans="1:9" ht="30" x14ac:dyDescent="0.25">
      <c r="A142" s="33" t="s">
        <v>187</v>
      </c>
      <c r="B142" s="33" t="s">
        <v>188</v>
      </c>
      <c r="C142" s="33"/>
      <c r="D142" s="33"/>
      <c r="E142" s="33"/>
      <c r="F142" s="33"/>
      <c r="G142" s="33"/>
      <c r="H142" s="35"/>
      <c r="I142" s="35"/>
    </row>
    <row r="143" spans="1:9" ht="30" x14ac:dyDescent="0.25">
      <c r="A143" s="33" t="s">
        <v>189</v>
      </c>
      <c r="B143" s="33" t="s">
        <v>190</v>
      </c>
      <c r="C143" s="33"/>
      <c r="D143" s="33"/>
      <c r="E143" s="33"/>
      <c r="F143" s="33"/>
      <c r="G143" s="33"/>
      <c r="H143" s="35"/>
      <c r="I143" s="35"/>
    </row>
    <row r="144" spans="1:9" ht="45" x14ac:dyDescent="0.25">
      <c r="A144" s="33" t="s">
        <v>191</v>
      </c>
      <c r="B144" s="33" t="s">
        <v>59</v>
      </c>
      <c r="C144" s="33"/>
      <c r="D144" s="33"/>
      <c r="E144" s="33"/>
      <c r="F144" s="33"/>
      <c r="G144" s="33"/>
      <c r="H144" s="35"/>
      <c r="I144" s="35"/>
    </row>
    <row r="145" spans="1:9" ht="30" x14ac:dyDescent="0.25">
      <c r="A145" s="33" t="s">
        <v>192</v>
      </c>
      <c r="B145" s="33" t="s">
        <v>193</v>
      </c>
      <c r="C145" s="33"/>
      <c r="D145" s="33"/>
      <c r="E145" s="33"/>
      <c r="F145" s="33"/>
      <c r="G145" s="33"/>
      <c r="H145" s="35"/>
      <c r="I145" s="35"/>
    </row>
    <row r="146" spans="1:9" ht="30" x14ac:dyDescent="0.25">
      <c r="A146" s="33" t="s">
        <v>194</v>
      </c>
      <c r="B146" s="33" t="s">
        <v>195</v>
      </c>
      <c r="C146" s="33"/>
      <c r="D146" s="33"/>
      <c r="E146" s="33"/>
      <c r="F146" s="33"/>
      <c r="G146" s="33"/>
      <c r="H146" s="35"/>
      <c r="I146" s="35"/>
    </row>
    <row r="147" spans="1:9" ht="30" x14ac:dyDescent="0.25">
      <c r="A147" s="33" t="s">
        <v>196</v>
      </c>
      <c r="B147" s="33" t="s">
        <v>197</v>
      </c>
      <c r="C147" s="33"/>
      <c r="D147" s="33"/>
      <c r="E147" s="33"/>
      <c r="F147" s="33"/>
      <c r="G147" s="33"/>
      <c r="H147" s="35"/>
      <c r="I147" s="35"/>
    </row>
    <row r="148" spans="1:9" x14ac:dyDescent="0.25">
      <c r="A148" s="33" t="s">
        <v>198</v>
      </c>
      <c r="B148" s="33" t="s">
        <v>67</v>
      </c>
      <c r="C148" s="33"/>
      <c r="D148" s="33"/>
      <c r="E148" s="33"/>
      <c r="F148" s="33"/>
      <c r="G148" s="33"/>
      <c r="H148" s="35"/>
      <c r="I148" s="35"/>
    </row>
    <row r="149" spans="1:9" ht="30" x14ac:dyDescent="0.25">
      <c r="A149" s="33" t="s">
        <v>199</v>
      </c>
      <c r="B149" s="33" t="s">
        <v>69</v>
      </c>
      <c r="C149" s="33"/>
      <c r="D149" s="33"/>
      <c r="E149" s="33"/>
      <c r="F149" s="33"/>
      <c r="G149" s="33"/>
      <c r="H149" s="35"/>
      <c r="I149" s="35"/>
    </row>
    <row r="150" spans="1:9" ht="30" x14ac:dyDescent="0.25">
      <c r="A150" s="33" t="s">
        <v>200</v>
      </c>
      <c r="B150" s="33" t="s">
        <v>71</v>
      </c>
      <c r="C150" s="33"/>
      <c r="D150" s="33"/>
      <c r="E150" s="33"/>
      <c r="F150" s="33"/>
      <c r="G150" s="33"/>
      <c r="H150" s="35"/>
      <c r="I150" s="35"/>
    </row>
    <row r="151" spans="1:9" ht="45" x14ac:dyDescent="0.25">
      <c r="A151" s="33" t="s">
        <v>201</v>
      </c>
      <c r="B151" s="33" t="s">
        <v>202</v>
      </c>
      <c r="C151" s="33"/>
      <c r="D151" s="33"/>
      <c r="E151" s="33"/>
      <c r="F151" s="33"/>
      <c r="G151" s="33"/>
      <c r="H151" s="35"/>
      <c r="I151" s="35"/>
    </row>
    <row r="152" spans="1:9" ht="45" x14ac:dyDescent="0.25">
      <c r="A152" s="33" t="s">
        <v>203</v>
      </c>
      <c r="B152" s="33" t="s">
        <v>204</v>
      </c>
      <c r="C152" s="33"/>
      <c r="D152" s="33"/>
      <c r="E152" s="33"/>
      <c r="F152" s="33"/>
      <c r="G152" s="33"/>
      <c r="H152" s="35"/>
      <c r="I152" s="35"/>
    </row>
    <row r="153" spans="1:9" ht="45" x14ac:dyDescent="0.25">
      <c r="A153" s="33" t="s">
        <v>205</v>
      </c>
      <c r="B153" s="33" t="s">
        <v>206</v>
      </c>
      <c r="C153" s="33"/>
      <c r="D153" s="33"/>
      <c r="E153" s="33"/>
      <c r="F153" s="33"/>
      <c r="G153" s="33"/>
      <c r="H153" s="35"/>
      <c r="I153" s="35"/>
    </row>
    <row r="154" spans="1:9" x14ac:dyDescent="0.25">
      <c r="A154" s="33" t="s">
        <v>207</v>
      </c>
      <c r="B154" s="33" t="s">
        <v>208</v>
      </c>
      <c r="C154" s="33"/>
      <c r="D154" s="33"/>
      <c r="E154" s="33"/>
      <c r="F154" s="33"/>
      <c r="G154" s="33"/>
      <c r="H154" s="35"/>
      <c r="I154" s="35"/>
    </row>
    <row r="155" spans="1:9" ht="30" x14ac:dyDescent="0.25">
      <c r="A155" s="33" t="s">
        <v>209</v>
      </c>
      <c r="B155" s="33" t="s">
        <v>210</v>
      </c>
      <c r="C155" s="33"/>
      <c r="D155" s="33"/>
      <c r="E155" s="33"/>
      <c r="F155" s="33"/>
      <c r="G155" s="33"/>
      <c r="H155" s="35"/>
      <c r="I155" s="35"/>
    </row>
    <row r="156" spans="1:9" ht="30" x14ac:dyDescent="0.25">
      <c r="A156" s="33" t="s">
        <v>211</v>
      </c>
      <c r="B156" s="33" t="s">
        <v>212</v>
      </c>
      <c r="C156" s="33"/>
      <c r="D156" s="33"/>
      <c r="E156" s="33"/>
      <c r="F156" s="33"/>
      <c r="G156" s="33"/>
      <c r="H156" s="35"/>
      <c r="I156" s="35"/>
    </row>
    <row r="157" spans="1:9" ht="45" x14ac:dyDescent="0.25">
      <c r="A157" s="33" t="s">
        <v>213</v>
      </c>
      <c r="B157" s="33" t="s">
        <v>81</v>
      </c>
      <c r="C157" s="33"/>
      <c r="D157" s="33"/>
      <c r="E157" s="33"/>
      <c r="F157" s="33"/>
      <c r="G157" s="33"/>
      <c r="H157" s="35"/>
      <c r="I157" s="35"/>
    </row>
    <row r="158" spans="1:9" ht="30" x14ac:dyDescent="0.25">
      <c r="A158" s="33" t="s">
        <v>214</v>
      </c>
      <c r="B158" s="33" t="s">
        <v>215</v>
      </c>
      <c r="C158" s="33"/>
      <c r="D158" s="33"/>
      <c r="E158" s="33"/>
      <c r="F158" s="33"/>
      <c r="G158" s="33"/>
      <c r="H158" s="35"/>
      <c r="I158" s="35"/>
    </row>
    <row r="159" spans="1:9" ht="30" x14ac:dyDescent="0.25">
      <c r="A159" s="33" t="s">
        <v>216</v>
      </c>
      <c r="B159" s="33" t="s">
        <v>83</v>
      </c>
      <c r="C159" s="33"/>
      <c r="D159" s="33"/>
      <c r="E159" s="33"/>
      <c r="F159" s="33"/>
      <c r="G159" s="33"/>
      <c r="H159" s="35"/>
      <c r="I159" s="35"/>
    </row>
    <row r="160" spans="1:9" ht="120" x14ac:dyDescent="0.25">
      <c r="A160" s="33" t="s">
        <v>217</v>
      </c>
      <c r="B160" s="33" t="s">
        <v>218</v>
      </c>
      <c r="C160" s="33"/>
      <c r="D160" s="33"/>
      <c r="E160" s="33"/>
      <c r="F160" s="33"/>
      <c r="G160" s="33"/>
      <c r="H160" s="35"/>
      <c r="I160" s="35"/>
    </row>
    <row r="161" spans="1:9" ht="30" x14ac:dyDescent="0.25">
      <c r="A161" s="33" t="s">
        <v>219</v>
      </c>
      <c r="B161" s="33" t="s">
        <v>89</v>
      </c>
      <c r="C161" s="33"/>
      <c r="D161" s="33"/>
      <c r="E161" s="33"/>
      <c r="F161" s="33"/>
      <c r="G161" s="33"/>
      <c r="H161" s="35"/>
      <c r="I161" s="35"/>
    </row>
    <row r="162" spans="1:9" x14ac:dyDescent="0.25">
      <c r="E162" s="16" t="s">
        <v>90</v>
      </c>
      <c r="F162" s="16" t="str">
        <f>IF((COUNT(C137:C161)&lt;&gt;COUNT(F137:F161)),"", ROUND(SUM(F137:F161),2))</f>
        <v/>
      </c>
      <c r="G162" s="14" t="str">
        <f>IF((COUNT(C137:C161)&lt;&gt;COUNT(F137:F161)),"Neužpildytos visų objektų kainos", "")</f>
        <v>Neužpildytos visų objektų kainos</v>
      </c>
    </row>
    <row r="163" spans="1:9" x14ac:dyDescent="0.25">
      <c r="C163" s="16" t="s">
        <v>91</v>
      </c>
      <c r="D163" s="19"/>
      <c r="E163" s="16" t="s">
        <v>92</v>
      </c>
      <c r="F163" s="16" t="str">
        <f>IF(OR(F162="",D163=""),"", ROUND(PRODUCT(D163,F162)/100,2))</f>
        <v/>
      </c>
      <c r="G163" s="14" t="str">
        <f>IF(D163="", "Nurodykite taikomą PVM dydį", "")</f>
        <v>Nurodykite taikomą PVM dydį</v>
      </c>
    </row>
    <row r="164" spans="1:9" x14ac:dyDescent="0.25">
      <c r="E164" s="16" t="s">
        <v>93</v>
      </c>
      <c r="F164" s="16">
        <f>IF(ISBLANK(F163), "", ROUND(SUM(F162:F163),2))</f>
        <v>0</v>
      </c>
    </row>
    <row r="168" spans="1:9" x14ac:dyDescent="0.25">
      <c r="A168" s="12" t="s">
        <v>220</v>
      </c>
      <c r="B168" s="12" t="s">
        <v>221</v>
      </c>
    </row>
    <row r="170" spans="1:9" x14ac:dyDescent="0.25">
      <c r="A170" s="12" t="s">
        <v>28</v>
      </c>
    </row>
    <row r="171" spans="1:9" ht="165" x14ac:dyDescent="0.25">
      <c r="A171" s="27" t="s">
        <v>29</v>
      </c>
      <c r="B171" s="27" t="s">
        <v>30</v>
      </c>
      <c r="C171" s="27" t="s">
        <v>31</v>
      </c>
      <c r="D171" s="27" t="s">
        <v>32</v>
      </c>
      <c r="E171" s="27" t="s">
        <v>33</v>
      </c>
      <c r="F171" s="27" t="s">
        <v>34</v>
      </c>
      <c r="G171" s="27" t="s">
        <v>35</v>
      </c>
      <c r="H171" s="27" t="s">
        <v>36</v>
      </c>
      <c r="I171" s="27" t="s">
        <v>37</v>
      </c>
    </row>
    <row r="172" spans="1:9" ht="45" x14ac:dyDescent="0.25">
      <c r="A172" s="26" t="s">
        <v>222</v>
      </c>
      <c r="B172" s="26" t="s">
        <v>223</v>
      </c>
      <c r="C172" s="33"/>
      <c r="D172" s="33"/>
      <c r="E172" s="33"/>
      <c r="F172" s="33"/>
      <c r="G172" s="33"/>
      <c r="H172" s="33"/>
      <c r="I172" s="33"/>
    </row>
    <row r="173" spans="1:9" ht="45" x14ac:dyDescent="0.25">
      <c r="A173" s="33" t="s">
        <v>224</v>
      </c>
      <c r="B173" s="33" t="s">
        <v>223</v>
      </c>
      <c r="C173" s="36">
        <v>150</v>
      </c>
      <c r="D173" s="36" t="s">
        <v>225</v>
      </c>
      <c r="E173" s="34"/>
      <c r="F173" s="33" t="str">
        <f>IF(ISBLANK(E173),"", PRODUCT(C173,E173))</f>
        <v/>
      </c>
      <c r="G173" s="35"/>
      <c r="H173" s="33"/>
      <c r="I173" s="33"/>
    </row>
    <row r="174" spans="1:9" x14ac:dyDescent="0.25">
      <c r="A174" s="33" t="s">
        <v>226</v>
      </c>
      <c r="B174" s="33" t="s">
        <v>227</v>
      </c>
      <c r="C174" s="33"/>
      <c r="D174" s="33"/>
      <c r="E174" s="33"/>
      <c r="F174" s="33"/>
      <c r="G174" s="33"/>
      <c r="H174" s="35"/>
      <c r="I174" s="35"/>
    </row>
    <row r="175" spans="1:9" x14ac:dyDescent="0.25">
      <c r="A175" s="33" t="s">
        <v>228</v>
      </c>
      <c r="B175" s="33" t="s">
        <v>229</v>
      </c>
      <c r="C175" s="33"/>
      <c r="D175" s="33"/>
      <c r="E175" s="33"/>
      <c r="F175" s="33"/>
      <c r="G175" s="33"/>
      <c r="H175" s="35"/>
      <c r="I175" s="35"/>
    </row>
    <row r="176" spans="1:9" x14ac:dyDescent="0.25">
      <c r="A176" s="33" t="s">
        <v>230</v>
      </c>
      <c r="B176" s="33" t="s">
        <v>231</v>
      </c>
      <c r="C176" s="33"/>
      <c r="D176" s="33"/>
      <c r="E176" s="33"/>
      <c r="F176" s="33"/>
      <c r="G176" s="33"/>
      <c r="H176" s="35"/>
      <c r="I176" s="35"/>
    </row>
    <row r="177" spans="1:9" x14ac:dyDescent="0.25">
      <c r="A177" s="33" t="s">
        <v>232</v>
      </c>
      <c r="B177" s="33" t="s">
        <v>233</v>
      </c>
      <c r="C177" s="33"/>
      <c r="D177" s="33"/>
      <c r="E177" s="33"/>
      <c r="F177" s="33"/>
      <c r="G177" s="33"/>
      <c r="H177" s="35"/>
      <c r="I177" s="35"/>
    </row>
    <row r="178" spans="1:9" x14ac:dyDescent="0.25">
      <c r="A178" s="33" t="s">
        <v>234</v>
      </c>
      <c r="B178" s="33" t="s">
        <v>235</v>
      </c>
      <c r="C178" s="33"/>
      <c r="D178" s="33"/>
      <c r="E178" s="33"/>
      <c r="F178" s="33"/>
      <c r="G178" s="33"/>
      <c r="H178" s="35"/>
      <c r="I178" s="35"/>
    </row>
    <row r="179" spans="1:9" ht="30" x14ac:dyDescent="0.25">
      <c r="A179" s="33" t="s">
        <v>236</v>
      </c>
      <c r="B179" s="33" t="s">
        <v>237</v>
      </c>
      <c r="C179" s="33"/>
      <c r="D179" s="33"/>
      <c r="E179" s="33"/>
      <c r="F179" s="33"/>
      <c r="G179" s="33"/>
      <c r="H179" s="35"/>
      <c r="I179" s="35"/>
    </row>
    <row r="180" spans="1:9" ht="30" x14ac:dyDescent="0.25">
      <c r="A180" s="33" t="s">
        <v>238</v>
      </c>
      <c r="B180" s="33" t="s">
        <v>100</v>
      </c>
      <c r="C180" s="33"/>
      <c r="D180" s="33"/>
      <c r="E180" s="33"/>
      <c r="F180" s="33"/>
      <c r="G180" s="33"/>
      <c r="H180" s="35"/>
      <c r="I180" s="35"/>
    </row>
    <row r="181" spans="1:9" x14ac:dyDescent="0.25">
      <c r="A181" s="33" t="s">
        <v>239</v>
      </c>
      <c r="B181" s="33" t="s">
        <v>153</v>
      </c>
      <c r="C181" s="33"/>
      <c r="D181" s="33"/>
      <c r="E181" s="33"/>
      <c r="F181" s="33"/>
      <c r="G181" s="33"/>
      <c r="H181" s="35"/>
      <c r="I181" s="35"/>
    </row>
    <row r="182" spans="1:9" x14ac:dyDescent="0.25">
      <c r="A182" s="33" t="s">
        <v>240</v>
      </c>
      <c r="B182" s="33" t="s">
        <v>155</v>
      </c>
      <c r="C182" s="33"/>
      <c r="D182" s="33"/>
      <c r="E182" s="33"/>
      <c r="F182" s="33"/>
      <c r="G182" s="33"/>
      <c r="H182" s="35"/>
      <c r="I182" s="35"/>
    </row>
    <row r="183" spans="1:9" ht="30" x14ac:dyDescent="0.25">
      <c r="A183" s="33" t="s">
        <v>241</v>
      </c>
      <c r="B183" s="33" t="s">
        <v>157</v>
      </c>
      <c r="C183" s="33"/>
      <c r="D183" s="33"/>
      <c r="E183" s="33"/>
      <c r="F183" s="33"/>
      <c r="G183" s="33"/>
      <c r="H183" s="35"/>
      <c r="I183" s="35"/>
    </row>
    <row r="184" spans="1:9" ht="30" x14ac:dyDescent="0.25">
      <c r="A184" s="33" t="s">
        <v>242</v>
      </c>
      <c r="B184" s="33" t="s">
        <v>116</v>
      </c>
      <c r="C184" s="33"/>
      <c r="D184" s="33"/>
      <c r="E184" s="33"/>
      <c r="F184" s="33"/>
      <c r="G184" s="33"/>
      <c r="H184" s="35"/>
      <c r="I184" s="35"/>
    </row>
    <row r="185" spans="1:9" ht="30" x14ac:dyDescent="0.25">
      <c r="A185" s="33" t="s">
        <v>243</v>
      </c>
      <c r="B185" s="33" t="s">
        <v>244</v>
      </c>
      <c r="C185" s="33"/>
      <c r="D185" s="33"/>
      <c r="E185" s="33"/>
      <c r="F185" s="33"/>
      <c r="G185" s="33"/>
      <c r="H185" s="35"/>
      <c r="I185" s="35"/>
    </row>
    <row r="186" spans="1:9" x14ac:dyDescent="0.25">
      <c r="A186" s="33" t="s">
        <v>245</v>
      </c>
      <c r="B186" s="33" t="s">
        <v>120</v>
      </c>
      <c r="C186" s="33"/>
      <c r="D186" s="33"/>
      <c r="E186" s="33"/>
      <c r="F186" s="33"/>
      <c r="G186" s="33"/>
      <c r="H186" s="35"/>
      <c r="I186" s="35"/>
    </row>
    <row r="187" spans="1:9" x14ac:dyDescent="0.25">
      <c r="A187" s="33" t="s">
        <v>246</v>
      </c>
      <c r="B187" s="33" t="s">
        <v>162</v>
      </c>
      <c r="C187" s="33"/>
      <c r="D187" s="33"/>
      <c r="E187" s="33"/>
      <c r="F187" s="33"/>
      <c r="G187" s="33"/>
      <c r="H187" s="35"/>
      <c r="I187" s="35"/>
    </row>
    <row r="188" spans="1:9" ht="30" x14ac:dyDescent="0.25">
      <c r="A188" s="33" t="s">
        <v>247</v>
      </c>
      <c r="B188" s="33" t="s">
        <v>124</v>
      </c>
      <c r="C188" s="33"/>
      <c r="D188" s="33"/>
      <c r="E188" s="33"/>
      <c r="F188" s="33"/>
      <c r="G188" s="33"/>
      <c r="H188" s="35"/>
      <c r="I188" s="35"/>
    </row>
    <row r="189" spans="1:9" x14ac:dyDescent="0.25">
      <c r="A189" s="33" t="s">
        <v>248</v>
      </c>
      <c r="B189" s="33" t="s">
        <v>126</v>
      </c>
      <c r="C189" s="33"/>
      <c r="D189" s="33"/>
      <c r="E189" s="33"/>
      <c r="F189" s="33"/>
      <c r="G189" s="33"/>
      <c r="H189" s="35"/>
      <c r="I189" s="35"/>
    </row>
    <row r="190" spans="1:9" ht="30" x14ac:dyDescent="0.25">
      <c r="A190" s="33" t="s">
        <v>249</v>
      </c>
      <c r="B190" s="33" t="s">
        <v>128</v>
      </c>
      <c r="C190" s="33"/>
      <c r="D190" s="33"/>
      <c r="E190" s="33"/>
      <c r="F190" s="33"/>
      <c r="G190" s="33"/>
      <c r="H190" s="35"/>
      <c r="I190" s="35"/>
    </row>
    <row r="191" spans="1:9" ht="30" x14ac:dyDescent="0.25">
      <c r="A191" s="33" t="s">
        <v>250</v>
      </c>
      <c r="B191" s="33" t="s">
        <v>167</v>
      </c>
      <c r="C191" s="33"/>
      <c r="D191" s="33"/>
      <c r="E191" s="33"/>
      <c r="F191" s="33"/>
      <c r="G191" s="33"/>
      <c r="H191" s="35"/>
      <c r="I191" s="35"/>
    </row>
    <row r="192" spans="1:9" ht="30" x14ac:dyDescent="0.25">
      <c r="A192" s="33" t="s">
        <v>251</v>
      </c>
      <c r="B192" s="33" t="s">
        <v>252</v>
      </c>
      <c r="C192" s="33"/>
      <c r="D192" s="33"/>
      <c r="E192" s="33"/>
      <c r="F192" s="33"/>
      <c r="G192" s="33"/>
      <c r="H192" s="35"/>
      <c r="I192" s="35"/>
    </row>
    <row r="193" spans="1:9" x14ac:dyDescent="0.25">
      <c r="A193" s="33" t="s">
        <v>253</v>
      </c>
      <c r="B193" s="33" t="s">
        <v>254</v>
      </c>
      <c r="C193" s="33"/>
      <c r="D193" s="33"/>
      <c r="E193" s="33"/>
      <c r="F193" s="33"/>
      <c r="G193" s="33"/>
      <c r="H193" s="35"/>
      <c r="I193" s="35"/>
    </row>
    <row r="194" spans="1:9" x14ac:dyDescent="0.25">
      <c r="A194" s="33" t="s">
        <v>255</v>
      </c>
      <c r="B194" s="33" t="s">
        <v>171</v>
      </c>
      <c r="C194" s="33"/>
      <c r="D194" s="33"/>
      <c r="E194" s="33"/>
      <c r="F194" s="33"/>
      <c r="G194" s="33"/>
      <c r="H194" s="35"/>
      <c r="I194" s="35"/>
    </row>
    <row r="195" spans="1:9" ht="30" x14ac:dyDescent="0.25">
      <c r="A195" s="33" t="s">
        <v>256</v>
      </c>
      <c r="B195" s="33" t="s">
        <v>89</v>
      </c>
      <c r="C195" s="33"/>
      <c r="D195" s="33"/>
      <c r="E195" s="33"/>
      <c r="F195" s="33"/>
      <c r="G195" s="33"/>
      <c r="H195" s="35"/>
      <c r="I195" s="35"/>
    </row>
    <row r="196" spans="1:9" x14ac:dyDescent="0.25">
      <c r="E196" s="16" t="s">
        <v>90</v>
      </c>
      <c r="F196" s="16" t="str">
        <f>IF((COUNT(C173:C195)&lt;&gt;COUNT(F173:F195)),"", ROUND(SUM(F173:F195),2))</f>
        <v/>
      </c>
      <c r="G196" s="14" t="str">
        <f>IF((COUNT(C173:C195)&lt;&gt;COUNT(F173:F195)),"Neužpildytos visų objektų kainos", "")</f>
        <v>Neužpildytos visų objektų kainos</v>
      </c>
    </row>
    <row r="197" spans="1:9" x14ac:dyDescent="0.25">
      <c r="C197" s="16" t="s">
        <v>91</v>
      </c>
      <c r="D197" s="19"/>
      <c r="E197" s="16" t="s">
        <v>92</v>
      </c>
      <c r="F197" s="16" t="str">
        <f>IF(OR(F196="",D197=""),"", ROUND(PRODUCT(D197,F196)/100,2))</f>
        <v/>
      </c>
      <c r="G197" s="14" t="str">
        <f>IF(D197="", "Nurodykite taikomą PVM dydį", "")</f>
        <v>Nurodykite taikomą PVM dydį</v>
      </c>
    </row>
    <row r="198" spans="1:9" x14ac:dyDescent="0.25">
      <c r="E198" s="16" t="s">
        <v>93</v>
      </c>
      <c r="F198" s="16">
        <f>IF(ISBLANK(F197), "", ROUND(SUM(F196:F197),2))</f>
        <v>0</v>
      </c>
    </row>
    <row r="202" spans="1:9" x14ac:dyDescent="0.25">
      <c r="A202" s="12" t="s">
        <v>257</v>
      </c>
      <c r="B202" s="12" t="s">
        <v>258</v>
      </c>
    </row>
    <row r="204" spans="1:9" x14ac:dyDescent="0.25">
      <c r="A204" s="12" t="s">
        <v>28</v>
      </c>
    </row>
    <row r="205" spans="1:9" ht="165" x14ac:dyDescent="0.25">
      <c r="A205" s="27" t="s">
        <v>29</v>
      </c>
      <c r="B205" s="27" t="s">
        <v>30</v>
      </c>
      <c r="C205" s="27" t="s">
        <v>31</v>
      </c>
      <c r="D205" s="27" t="s">
        <v>32</v>
      </c>
      <c r="E205" s="27" t="s">
        <v>33</v>
      </c>
      <c r="F205" s="27" t="s">
        <v>34</v>
      </c>
      <c r="G205" s="27" t="s">
        <v>35</v>
      </c>
      <c r="H205" s="27" t="s">
        <v>36</v>
      </c>
      <c r="I205" s="27" t="s">
        <v>37</v>
      </c>
    </row>
    <row r="206" spans="1:9" ht="45" x14ac:dyDescent="0.25">
      <c r="A206" s="25" t="s">
        <v>259</v>
      </c>
      <c r="B206" s="25" t="s">
        <v>260</v>
      </c>
      <c r="C206" s="29"/>
      <c r="D206" s="29"/>
      <c r="E206" s="29"/>
      <c r="F206" s="29"/>
      <c r="G206" s="29"/>
      <c r="H206" s="29"/>
      <c r="I206" s="29"/>
    </row>
    <row r="207" spans="1:9" ht="45" x14ac:dyDescent="0.25">
      <c r="A207" s="29" t="s">
        <v>261</v>
      </c>
      <c r="B207" s="29" t="s">
        <v>260</v>
      </c>
      <c r="C207" s="30">
        <v>60</v>
      </c>
      <c r="D207" s="30" t="s">
        <v>41</v>
      </c>
      <c r="E207" s="31"/>
      <c r="F207" s="29" t="str">
        <f>IF(ISBLANK(E207),"", PRODUCT(C207,E207))</f>
        <v/>
      </c>
      <c r="G207" s="32"/>
      <c r="H207" s="29"/>
      <c r="I207" s="29"/>
    </row>
    <row r="208" spans="1:9" x14ac:dyDescent="0.25">
      <c r="A208" s="29" t="s">
        <v>262</v>
      </c>
      <c r="B208" s="29" t="s">
        <v>263</v>
      </c>
      <c r="C208" s="29"/>
      <c r="D208" s="29"/>
      <c r="E208" s="29"/>
      <c r="F208" s="29"/>
      <c r="G208" s="29"/>
      <c r="H208" s="32"/>
      <c r="I208" s="32"/>
    </row>
    <row r="209" spans="1:9" x14ac:dyDescent="0.25">
      <c r="A209" s="29" t="s">
        <v>264</v>
      </c>
      <c r="B209" s="29" t="s">
        <v>265</v>
      </c>
      <c r="C209" s="29"/>
      <c r="D209" s="29"/>
      <c r="E209" s="29"/>
      <c r="F209" s="29"/>
      <c r="G209" s="29"/>
      <c r="H209" s="32"/>
      <c r="I209" s="32"/>
    </row>
    <row r="210" spans="1:9" ht="30" x14ac:dyDescent="0.25">
      <c r="A210" s="29" t="s">
        <v>266</v>
      </c>
      <c r="B210" s="29" t="s">
        <v>267</v>
      </c>
      <c r="C210" s="29"/>
      <c r="D210" s="29"/>
      <c r="E210" s="29"/>
      <c r="F210" s="29"/>
      <c r="G210" s="29"/>
      <c r="H210" s="32"/>
      <c r="I210" s="32"/>
    </row>
    <row r="211" spans="1:9" ht="30" x14ac:dyDescent="0.25">
      <c r="A211" s="29" t="s">
        <v>268</v>
      </c>
      <c r="B211" s="29" t="s">
        <v>269</v>
      </c>
      <c r="C211" s="29"/>
      <c r="D211" s="29"/>
      <c r="E211" s="29"/>
      <c r="F211" s="29"/>
      <c r="G211" s="29"/>
      <c r="H211" s="32"/>
      <c r="I211" s="32"/>
    </row>
    <row r="212" spans="1:9" x14ac:dyDescent="0.25">
      <c r="A212" s="29" t="s">
        <v>270</v>
      </c>
      <c r="B212" s="29" t="s">
        <v>186</v>
      </c>
      <c r="C212" s="29"/>
      <c r="D212" s="29"/>
      <c r="E212" s="29"/>
      <c r="F212" s="29"/>
      <c r="G212" s="29"/>
      <c r="H212" s="32"/>
      <c r="I212" s="32"/>
    </row>
    <row r="213" spans="1:9" x14ac:dyDescent="0.25">
      <c r="A213" s="29" t="s">
        <v>271</v>
      </c>
      <c r="B213" s="29" t="s">
        <v>272</v>
      </c>
      <c r="C213" s="29"/>
      <c r="D213" s="29"/>
      <c r="E213" s="29"/>
      <c r="F213" s="29"/>
      <c r="G213" s="29"/>
      <c r="H213" s="32"/>
      <c r="I213" s="32"/>
    </row>
    <row r="214" spans="1:9" ht="30" x14ac:dyDescent="0.25">
      <c r="A214" s="29" t="s">
        <v>273</v>
      </c>
      <c r="B214" s="29" t="s">
        <v>274</v>
      </c>
      <c r="C214" s="29"/>
      <c r="D214" s="29"/>
      <c r="E214" s="29"/>
      <c r="F214" s="29"/>
      <c r="G214" s="29"/>
      <c r="H214" s="32"/>
      <c r="I214" s="32"/>
    </row>
    <row r="215" spans="1:9" x14ac:dyDescent="0.25">
      <c r="A215" s="29" t="s">
        <v>275</v>
      </c>
      <c r="B215" s="29" t="s">
        <v>276</v>
      </c>
      <c r="C215" s="29"/>
      <c r="D215" s="29"/>
      <c r="E215" s="29"/>
      <c r="F215" s="29"/>
      <c r="G215" s="29"/>
      <c r="H215" s="32"/>
      <c r="I215" s="32"/>
    </row>
    <row r="216" spans="1:9" ht="30" x14ac:dyDescent="0.25">
      <c r="A216" s="29" t="s">
        <v>277</v>
      </c>
      <c r="B216" s="29" t="s">
        <v>278</v>
      </c>
      <c r="C216" s="29"/>
      <c r="D216" s="29"/>
      <c r="E216" s="29"/>
      <c r="F216" s="29"/>
      <c r="G216" s="29"/>
      <c r="H216" s="32"/>
      <c r="I216" s="32"/>
    </row>
    <row r="217" spans="1:9" ht="30" x14ac:dyDescent="0.25">
      <c r="A217" s="29" t="s">
        <v>279</v>
      </c>
      <c r="B217" s="29" t="s">
        <v>280</v>
      </c>
      <c r="C217" s="29"/>
      <c r="D217" s="29"/>
      <c r="E217" s="29"/>
      <c r="F217" s="29"/>
      <c r="G217" s="29"/>
      <c r="H217" s="32"/>
      <c r="I217" s="32"/>
    </row>
    <row r="218" spans="1:9" ht="30" x14ac:dyDescent="0.25">
      <c r="A218" s="29" t="s">
        <v>281</v>
      </c>
      <c r="B218" s="29" t="s">
        <v>282</v>
      </c>
      <c r="C218" s="29"/>
      <c r="D218" s="29"/>
      <c r="E218" s="29"/>
      <c r="F218" s="29"/>
      <c r="G218" s="29"/>
      <c r="H218" s="32"/>
      <c r="I218" s="32"/>
    </row>
    <row r="219" spans="1:9" ht="30" x14ac:dyDescent="0.25">
      <c r="A219" s="29" t="s">
        <v>283</v>
      </c>
      <c r="B219" s="29" t="s">
        <v>284</v>
      </c>
      <c r="C219" s="29"/>
      <c r="D219" s="29"/>
      <c r="E219" s="29"/>
      <c r="F219" s="29"/>
      <c r="G219" s="29"/>
      <c r="H219" s="32"/>
      <c r="I219" s="32"/>
    </row>
    <row r="220" spans="1:9" x14ac:dyDescent="0.25">
      <c r="A220" s="29" t="s">
        <v>285</v>
      </c>
      <c r="B220" s="29" t="s">
        <v>286</v>
      </c>
      <c r="C220" s="29"/>
      <c r="D220" s="29"/>
      <c r="E220" s="29"/>
      <c r="F220" s="29"/>
      <c r="G220" s="29"/>
      <c r="H220" s="32"/>
      <c r="I220" s="32"/>
    </row>
    <row r="221" spans="1:9" ht="45" x14ac:dyDescent="0.25">
      <c r="A221" s="29" t="s">
        <v>287</v>
      </c>
      <c r="B221" s="29" t="s">
        <v>288</v>
      </c>
      <c r="C221" s="29"/>
      <c r="D221" s="29"/>
      <c r="E221" s="29"/>
      <c r="F221" s="29"/>
      <c r="G221" s="29"/>
      <c r="H221" s="32"/>
      <c r="I221" s="32"/>
    </row>
    <row r="222" spans="1:9" ht="30" x14ac:dyDescent="0.25">
      <c r="A222" s="29" t="s">
        <v>289</v>
      </c>
      <c r="B222" s="29" t="s">
        <v>290</v>
      </c>
      <c r="C222" s="29"/>
      <c r="D222" s="29"/>
      <c r="E222" s="29"/>
      <c r="F222" s="29"/>
      <c r="G222" s="29"/>
      <c r="H222" s="32"/>
      <c r="I222" s="32"/>
    </row>
    <row r="223" spans="1:9" x14ac:dyDescent="0.25">
      <c r="A223" s="29" t="s">
        <v>291</v>
      </c>
      <c r="B223" s="29" t="s">
        <v>67</v>
      </c>
      <c r="C223" s="29"/>
      <c r="D223" s="29"/>
      <c r="E223" s="29"/>
      <c r="F223" s="29"/>
      <c r="G223" s="29"/>
      <c r="H223" s="32"/>
      <c r="I223" s="32"/>
    </row>
    <row r="224" spans="1:9" ht="60" x14ac:dyDescent="0.25">
      <c r="A224" s="29" t="s">
        <v>292</v>
      </c>
      <c r="B224" s="29" t="s">
        <v>293</v>
      </c>
      <c r="C224" s="29"/>
      <c r="D224" s="29"/>
      <c r="E224" s="29"/>
      <c r="F224" s="29"/>
      <c r="G224" s="29"/>
      <c r="H224" s="32"/>
      <c r="I224" s="32"/>
    </row>
    <row r="225" spans="1:9" ht="45" x14ac:dyDescent="0.25">
      <c r="A225" s="29" t="s">
        <v>294</v>
      </c>
      <c r="B225" s="29" t="s">
        <v>295</v>
      </c>
      <c r="C225" s="29"/>
      <c r="D225" s="29"/>
      <c r="E225" s="29"/>
      <c r="F225" s="29"/>
      <c r="G225" s="29"/>
      <c r="H225" s="32"/>
      <c r="I225" s="32"/>
    </row>
    <row r="226" spans="1:9" ht="45" x14ac:dyDescent="0.25">
      <c r="A226" s="29" t="s">
        <v>296</v>
      </c>
      <c r="B226" s="29" t="s">
        <v>297</v>
      </c>
      <c r="C226" s="29"/>
      <c r="D226" s="29"/>
      <c r="E226" s="29"/>
      <c r="F226" s="29"/>
      <c r="G226" s="29"/>
      <c r="H226" s="32"/>
      <c r="I226" s="32"/>
    </row>
    <row r="227" spans="1:9" ht="45" x14ac:dyDescent="0.25">
      <c r="A227" s="29" t="s">
        <v>298</v>
      </c>
      <c r="B227" s="29" t="s">
        <v>299</v>
      </c>
      <c r="C227" s="29"/>
      <c r="D227" s="29"/>
      <c r="E227" s="29"/>
      <c r="F227" s="29"/>
      <c r="G227" s="29"/>
      <c r="H227" s="32"/>
      <c r="I227" s="32"/>
    </row>
    <row r="228" spans="1:9" ht="30" x14ac:dyDescent="0.25">
      <c r="A228" s="29" t="s">
        <v>300</v>
      </c>
      <c r="B228" s="29" t="s">
        <v>301</v>
      </c>
      <c r="C228" s="29"/>
      <c r="D228" s="29"/>
      <c r="E228" s="29"/>
      <c r="F228" s="29"/>
      <c r="G228" s="29"/>
      <c r="H228" s="32"/>
      <c r="I228" s="32"/>
    </row>
    <row r="229" spans="1:9" x14ac:dyDescent="0.25">
      <c r="A229" s="29" t="s">
        <v>302</v>
      </c>
      <c r="B229" s="29" t="s">
        <v>303</v>
      </c>
      <c r="C229" s="29"/>
      <c r="D229" s="29"/>
      <c r="E229" s="29"/>
      <c r="F229" s="29"/>
      <c r="G229" s="29"/>
      <c r="H229" s="32"/>
      <c r="I229" s="32"/>
    </row>
    <row r="230" spans="1:9" ht="30" x14ac:dyDescent="0.25">
      <c r="A230" s="29" t="s">
        <v>304</v>
      </c>
      <c r="B230" s="29" t="s">
        <v>305</v>
      </c>
      <c r="C230" s="29"/>
      <c r="D230" s="29"/>
      <c r="E230" s="29"/>
      <c r="F230" s="29"/>
      <c r="G230" s="29"/>
      <c r="H230" s="32"/>
      <c r="I230" s="32"/>
    </row>
    <row r="231" spans="1:9" ht="30" x14ac:dyDescent="0.25">
      <c r="A231" s="29" t="s">
        <v>306</v>
      </c>
      <c r="B231" s="29" t="s">
        <v>89</v>
      </c>
      <c r="C231" s="29"/>
      <c r="D231" s="29"/>
      <c r="E231" s="29"/>
      <c r="F231" s="29"/>
      <c r="G231" s="29"/>
      <c r="H231" s="32"/>
      <c r="I231" s="32"/>
    </row>
    <row r="232" spans="1:9" x14ac:dyDescent="0.25">
      <c r="E232" s="16" t="s">
        <v>90</v>
      </c>
      <c r="F232" s="16" t="str">
        <f>IF((COUNT(C207:C231)&lt;&gt;COUNT(F207:F231)),"", ROUND(SUM(F207:F231),2))</f>
        <v/>
      </c>
      <c r="G232" s="14" t="str">
        <f>IF((COUNT(C207:C231)&lt;&gt;COUNT(F207:F231)),"Neužpildytos visų objektų kainos", "")</f>
        <v>Neužpildytos visų objektų kainos</v>
      </c>
    </row>
    <row r="233" spans="1:9" x14ac:dyDescent="0.25">
      <c r="C233" s="16" t="s">
        <v>91</v>
      </c>
      <c r="D233" s="19"/>
      <c r="E233" s="16" t="s">
        <v>92</v>
      </c>
      <c r="F233" s="16" t="str">
        <f>IF(OR(F232="",D233=""),"", ROUND(PRODUCT(D233,F232)/100,2))</f>
        <v/>
      </c>
      <c r="G233" s="14" t="str">
        <f>IF(D233="", "Nurodykite taikomą PVM dydį", "")</f>
        <v>Nurodykite taikomą PVM dydį</v>
      </c>
    </row>
    <row r="234" spans="1:9" x14ac:dyDescent="0.25">
      <c r="E234" s="16" t="s">
        <v>93</v>
      </c>
      <c r="F234" s="16">
        <f>IF(ISBLANK(F233), "", ROUND(SUM(F232:F233),2))</f>
        <v>0</v>
      </c>
    </row>
    <row r="238" spans="1:9" x14ac:dyDescent="0.25">
      <c r="A238" s="12" t="s">
        <v>307</v>
      </c>
      <c r="B238" s="12" t="s">
        <v>308</v>
      </c>
    </row>
    <row r="240" spans="1:9" x14ac:dyDescent="0.25">
      <c r="A240" s="12" t="s">
        <v>28</v>
      </c>
    </row>
    <row r="241" spans="1:9" ht="165" x14ac:dyDescent="0.25">
      <c r="A241" s="27" t="s">
        <v>29</v>
      </c>
      <c r="B241" s="27" t="s">
        <v>30</v>
      </c>
      <c r="C241" s="27" t="s">
        <v>31</v>
      </c>
      <c r="D241" s="27" t="s">
        <v>32</v>
      </c>
      <c r="E241" s="27" t="s">
        <v>33</v>
      </c>
      <c r="F241" s="27" t="s">
        <v>34</v>
      </c>
      <c r="G241" s="27" t="s">
        <v>35</v>
      </c>
      <c r="H241" s="27" t="s">
        <v>36</v>
      </c>
      <c r="I241" s="27" t="s">
        <v>37</v>
      </c>
    </row>
    <row r="242" spans="1:9" ht="60" x14ac:dyDescent="0.25">
      <c r="A242" s="26" t="s">
        <v>309</v>
      </c>
      <c r="B242" s="26" t="s">
        <v>310</v>
      </c>
      <c r="C242" s="33"/>
      <c r="D242" s="33"/>
      <c r="E242" s="33"/>
      <c r="F242" s="33"/>
      <c r="G242" s="33"/>
      <c r="H242" s="33"/>
      <c r="I242" s="33"/>
    </row>
    <row r="243" spans="1:9" ht="60" x14ac:dyDescent="0.25">
      <c r="A243" s="33" t="s">
        <v>311</v>
      </c>
      <c r="B243" s="33" t="s">
        <v>310</v>
      </c>
      <c r="C243" s="36">
        <v>300</v>
      </c>
      <c r="D243" s="36" t="s">
        <v>41</v>
      </c>
      <c r="E243" s="34"/>
      <c r="F243" s="33" t="str">
        <f>IF(ISBLANK(E243),"", PRODUCT(C243,E243))</f>
        <v/>
      </c>
      <c r="G243" s="35"/>
      <c r="H243" s="33"/>
      <c r="I243" s="33"/>
    </row>
    <row r="244" spans="1:9" x14ac:dyDescent="0.25">
      <c r="A244" s="33" t="s">
        <v>312</v>
      </c>
      <c r="B244" s="33" t="s">
        <v>263</v>
      </c>
      <c r="C244" s="33"/>
      <c r="D244" s="33"/>
      <c r="E244" s="33"/>
      <c r="F244" s="33"/>
      <c r="G244" s="33"/>
      <c r="H244" s="35"/>
      <c r="I244" s="35"/>
    </row>
    <row r="245" spans="1:9" x14ac:dyDescent="0.25">
      <c r="A245" s="33" t="s">
        <v>313</v>
      </c>
      <c r="B245" s="33" t="s">
        <v>314</v>
      </c>
      <c r="C245" s="33"/>
      <c r="D245" s="33"/>
      <c r="E245" s="33"/>
      <c r="F245" s="33"/>
      <c r="G245" s="33"/>
      <c r="H245" s="35"/>
      <c r="I245" s="35"/>
    </row>
    <row r="246" spans="1:9" ht="30" x14ac:dyDescent="0.25">
      <c r="A246" s="33" t="s">
        <v>315</v>
      </c>
      <c r="B246" s="33" t="s">
        <v>316</v>
      </c>
      <c r="C246" s="33"/>
      <c r="D246" s="33"/>
      <c r="E246" s="33"/>
      <c r="F246" s="33"/>
      <c r="G246" s="33"/>
      <c r="H246" s="35"/>
      <c r="I246" s="35"/>
    </row>
    <row r="247" spans="1:9" x14ac:dyDescent="0.25">
      <c r="A247" s="33" t="s">
        <v>317</v>
      </c>
      <c r="B247" s="33" t="s">
        <v>186</v>
      </c>
      <c r="C247" s="33"/>
      <c r="D247" s="33"/>
      <c r="E247" s="33"/>
      <c r="F247" s="33"/>
      <c r="G247" s="33"/>
      <c r="H247" s="35"/>
      <c r="I247" s="35"/>
    </row>
    <row r="248" spans="1:9" x14ac:dyDescent="0.25">
      <c r="A248" s="33" t="s">
        <v>318</v>
      </c>
      <c r="B248" s="33" t="s">
        <v>272</v>
      </c>
      <c r="C248" s="33"/>
      <c r="D248" s="33"/>
      <c r="E248" s="33"/>
      <c r="F248" s="33"/>
      <c r="G248" s="33"/>
      <c r="H248" s="35"/>
      <c r="I248" s="35"/>
    </row>
    <row r="249" spans="1:9" x14ac:dyDescent="0.25">
      <c r="A249" s="33" t="s">
        <v>319</v>
      </c>
      <c r="B249" s="33" t="s">
        <v>320</v>
      </c>
      <c r="C249" s="33"/>
      <c r="D249" s="33"/>
      <c r="E249" s="33"/>
      <c r="F249" s="33"/>
      <c r="G249" s="33"/>
      <c r="H249" s="35"/>
      <c r="I249" s="35"/>
    </row>
    <row r="250" spans="1:9" ht="30" x14ac:dyDescent="0.25">
      <c r="A250" s="33" t="s">
        <v>321</v>
      </c>
      <c r="B250" s="33" t="s">
        <v>278</v>
      </c>
      <c r="C250" s="33"/>
      <c r="D250" s="33"/>
      <c r="E250" s="33"/>
      <c r="F250" s="33"/>
      <c r="G250" s="33"/>
      <c r="H250" s="35"/>
      <c r="I250" s="35"/>
    </row>
    <row r="251" spans="1:9" ht="30" x14ac:dyDescent="0.25">
      <c r="A251" s="33" t="s">
        <v>322</v>
      </c>
      <c r="B251" s="33" t="s">
        <v>280</v>
      </c>
      <c r="C251" s="33"/>
      <c r="D251" s="33"/>
      <c r="E251" s="33"/>
      <c r="F251" s="33"/>
      <c r="G251" s="33"/>
      <c r="H251" s="35"/>
      <c r="I251" s="35"/>
    </row>
    <row r="252" spans="1:9" ht="30" x14ac:dyDescent="0.25">
      <c r="A252" s="33" t="s">
        <v>323</v>
      </c>
      <c r="B252" s="33" t="s">
        <v>324</v>
      </c>
      <c r="C252" s="33"/>
      <c r="D252" s="33"/>
      <c r="E252" s="33"/>
      <c r="F252" s="33"/>
      <c r="G252" s="33"/>
      <c r="H252" s="35"/>
      <c r="I252" s="35"/>
    </row>
    <row r="253" spans="1:9" ht="45" x14ac:dyDescent="0.25">
      <c r="A253" s="33" t="s">
        <v>325</v>
      </c>
      <c r="B253" s="33" t="s">
        <v>326</v>
      </c>
      <c r="C253" s="33"/>
      <c r="D253" s="33"/>
      <c r="E253" s="33"/>
      <c r="F253" s="33"/>
      <c r="G253" s="33"/>
      <c r="H253" s="35"/>
      <c r="I253" s="35"/>
    </row>
    <row r="254" spans="1:9" x14ac:dyDescent="0.25">
      <c r="A254" s="33" t="s">
        <v>327</v>
      </c>
      <c r="B254" s="33" t="s">
        <v>286</v>
      </c>
      <c r="C254" s="33"/>
      <c r="D254" s="33"/>
      <c r="E254" s="33"/>
      <c r="F254" s="33"/>
      <c r="G254" s="33"/>
      <c r="H254" s="35"/>
      <c r="I254" s="35"/>
    </row>
    <row r="255" spans="1:9" ht="45" x14ac:dyDescent="0.25">
      <c r="A255" s="33" t="s">
        <v>328</v>
      </c>
      <c r="B255" s="33" t="s">
        <v>329</v>
      </c>
      <c r="C255" s="33"/>
      <c r="D255" s="33"/>
      <c r="E255" s="33"/>
      <c r="F255" s="33"/>
      <c r="G255" s="33"/>
      <c r="H255" s="35"/>
      <c r="I255" s="35"/>
    </row>
    <row r="256" spans="1:9" ht="30" x14ac:dyDescent="0.25">
      <c r="A256" s="33" t="s">
        <v>330</v>
      </c>
      <c r="B256" s="33" t="s">
        <v>331</v>
      </c>
      <c r="C256" s="33"/>
      <c r="D256" s="33"/>
      <c r="E256" s="33"/>
      <c r="F256" s="33"/>
      <c r="G256" s="33"/>
      <c r="H256" s="35"/>
      <c r="I256" s="35"/>
    </row>
    <row r="257" spans="1:9" x14ac:dyDescent="0.25">
      <c r="A257" s="33" t="s">
        <v>332</v>
      </c>
      <c r="B257" s="33" t="s">
        <v>333</v>
      </c>
      <c r="C257" s="33"/>
      <c r="D257" s="33"/>
      <c r="E257" s="33"/>
      <c r="F257" s="33"/>
      <c r="G257" s="33"/>
      <c r="H257" s="35"/>
      <c r="I257" s="35"/>
    </row>
    <row r="258" spans="1:9" ht="60" x14ac:dyDescent="0.25">
      <c r="A258" s="33" t="s">
        <v>334</v>
      </c>
      <c r="B258" s="33" t="s">
        <v>335</v>
      </c>
      <c r="C258" s="33"/>
      <c r="D258" s="33"/>
      <c r="E258" s="33"/>
      <c r="F258" s="33"/>
      <c r="G258" s="33"/>
      <c r="H258" s="35"/>
      <c r="I258" s="35"/>
    </row>
    <row r="259" spans="1:9" x14ac:dyDescent="0.25">
      <c r="A259" s="33" t="s">
        <v>336</v>
      </c>
      <c r="B259" s="33" t="s">
        <v>337</v>
      </c>
      <c r="C259" s="33"/>
      <c r="D259" s="33"/>
      <c r="E259" s="33"/>
      <c r="F259" s="33"/>
      <c r="G259" s="33"/>
      <c r="H259" s="35"/>
      <c r="I259" s="35"/>
    </row>
    <row r="260" spans="1:9" ht="30" x14ac:dyDescent="0.25">
      <c r="A260" s="33" t="s">
        <v>338</v>
      </c>
      <c r="B260" s="33" t="s">
        <v>339</v>
      </c>
      <c r="C260" s="33"/>
      <c r="D260" s="33"/>
      <c r="E260" s="33"/>
      <c r="F260" s="33"/>
      <c r="G260" s="33"/>
      <c r="H260" s="35"/>
      <c r="I260" s="35"/>
    </row>
    <row r="261" spans="1:9" ht="30" x14ac:dyDescent="0.25">
      <c r="A261" s="33" t="s">
        <v>340</v>
      </c>
      <c r="B261" s="33" t="s">
        <v>341</v>
      </c>
      <c r="C261" s="33"/>
      <c r="D261" s="33"/>
      <c r="E261" s="33"/>
      <c r="F261" s="33"/>
      <c r="G261" s="33"/>
      <c r="H261" s="35"/>
      <c r="I261" s="35"/>
    </row>
    <row r="262" spans="1:9" ht="45" x14ac:dyDescent="0.25">
      <c r="A262" s="33" t="s">
        <v>342</v>
      </c>
      <c r="B262" s="33" t="s">
        <v>343</v>
      </c>
      <c r="C262" s="33"/>
      <c r="D262" s="33"/>
      <c r="E262" s="33"/>
      <c r="F262" s="33"/>
      <c r="G262" s="33"/>
      <c r="H262" s="35"/>
      <c r="I262" s="35"/>
    </row>
    <row r="263" spans="1:9" ht="45" x14ac:dyDescent="0.25">
      <c r="A263" s="33" t="s">
        <v>344</v>
      </c>
      <c r="B263" s="33" t="s">
        <v>345</v>
      </c>
      <c r="C263" s="33"/>
      <c r="D263" s="33"/>
      <c r="E263" s="33"/>
      <c r="F263" s="33"/>
      <c r="G263" s="33"/>
      <c r="H263" s="35"/>
      <c r="I263" s="35"/>
    </row>
    <row r="264" spans="1:9" x14ac:dyDescent="0.25">
      <c r="A264" s="33" t="s">
        <v>346</v>
      </c>
      <c r="B264" s="33" t="s">
        <v>347</v>
      </c>
      <c r="C264" s="33"/>
      <c r="D264" s="33"/>
      <c r="E264" s="33"/>
      <c r="F264" s="33"/>
      <c r="G264" s="33"/>
      <c r="H264" s="35"/>
      <c r="I264" s="35"/>
    </row>
    <row r="265" spans="1:9" ht="30" x14ac:dyDescent="0.25">
      <c r="A265" s="33" t="s">
        <v>348</v>
      </c>
      <c r="B265" s="33" t="s">
        <v>349</v>
      </c>
      <c r="C265" s="33"/>
      <c r="D265" s="33"/>
      <c r="E265" s="33"/>
      <c r="F265" s="33"/>
      <c r="G265" s="33"/>
      <c r="H265" s="35"/>
      <c r="I265" s="35"/>
    </row>
    <row r="266" spans="1:9" x14ac:dyDescent="0.25">
      <c r="A266" s="33" t="s">
        <v>350</v>
      </c>
      <c r="B266" s="33" t="s">
        <v>303</v>
      </c>
      <c r="C266" s="33"/>
      <c r="D266" s="33"/>
      <c r="E266" s="33"/>
      <c r="F266" s="33"/>
      <c r="G266" s="33"/>
      <c r="H266" s="35"/>
      <c r="I266" s="35"/>
    </row>
    <row r="267" spans="1:9" x14ac:dyDescent="0.25">
      <c r="A267" s="33" t="s">
        <v>351</v>
      </c>
      <c r="B267" s="33" t="s">
        <v>352</v>
      </c>
      <c r="C267" s="33"/>
      <c r="D267" s="33"/>
      <c r="E267" s="33"/>
      <c r="F267" s="33"/>
      <c r="G267" s="33"/>
      <c r="H267" s="35"/>
      <c r="I267" s="35"/>
    </row>
    <row r="268" spans="1:9" x14ac:dyDescent="0.25">
      <c r="A268" s="33" t="s">
        <v>353</v>
      </c>
      <c r="B268" s="33" t="s">
        <v>354</v>
      </c>
      <c r="C268" s="33"/>
      <c r="D268" s="33"/>
      <c r="E268" s="33"/>
      <c r="F268" s="33"/>
      <c r="G268" s="33"/>
      <c r="H268" s="35"/>
      <c r="I268" s="35"/>
    </row>
    <row r="269" spans="1:9" ht="30" x14ac:dyDescent="0.25">
      <c r="A269" s="33" t="s">
        <v>355</v>
      </c>
      <c r="B269" s="33" t="s">
        <v>356</v>
      </c>
      <c r="C269" s="33"/>
      <c r="D269" s="33"/>
      <c r="E269" s="33"/>
      <c r="F269" s="33"/>
      <c r="G269" s="33"/>
      <c r="H269" s="35"/>
      <c r="I269" s="35"/>
    </row>
    <row r="270" spans="1:9" ht="240" x14ac:dyDescent="0.25">
      <c r="A270" s="33" t="s">
        <v>357</v>
      </c>
      <c r="B270" s="33" t="s">
        <v>358</v>
      </c>
      <c r="C270" s="33"/>
      <c r="D270" s="33"/>
      <c r="E270" s="33"/>
      <c r="F270" s="33"/>
      <c r="G270" s="33"/>
      <c r="H270" s="35"/>
      <c r="I270" s="35"/>
    </row>
    <row r="271" spans="1:9" ht="30" x14ac:dyDescent="0.25">
      <c r="A271" s="33" t="s">
        <v>359</v>
      </c>
      <c r="B271" s="33" t="s">
        <v>89</v>
      </c>
      <c r="C271" s="33"/>
      <c r="D271" s="33"/>
      <c r="E271" s="33"/>
      <c r="F271" s="33"/>
      <c r="G271" s="33"/>
      <c r="H271" s="35"/>
      <c r="I271" s="35"/>
    </row>
    <row r="272" spans="1:9" x14ac:dyDescent="0.25">
      <c r="E272" s="16" t="s">
        <v>90</v>
      </c>
      <c r="F272" s="16" t="str">
        <f>IF((COUNT(C243:C271)&lt;&gt;COUNT(F243:F271)),"", ROUND(SUM(F243:F271),2))</f>
        <v/>
      </c>
      <c r="G272" s="14" t="str">
        <f>IF((COUNT(C243:C271)&lt;&gt;COUNT(F243:F271)),"Neužpildytos visų objektų kainos", "")</f>
        <v>Neužpildytos visų objektų kainos</v>
      </c>
    </row>
    <row r="273" spans="1:9" x14ac:dyDescent="0.25">
      <c r="C273" s="16" t="s">
        <v>91</v>
      </c>
      <c r="D273" s="19"/>
      <c r="E273" s="16" t="s">
        <v>92</v>
      </c>
      <c r="F273" s="16" t="str">
        <f>IF(OR(F272="",D273=""),"", ROUND(PRODUCT(D273,F272)/100,2))</f>
        <v/>
      </c>
      <c r="G273" s="14" t="str">
        <f>IF(D273="", "Nurodykite taikomą PVM dydį", "")</f>
        <v>Nurodykite taikomą PVM dydį</v>
      </c>
    </row>
    <row r="274" spans="1:9" x14ac:dyDescent="0.25">
      <c r="E274" s="16" t="s">
        <v>93</v>
      </c>
      <c r="F274" s="16">
        <f>IF(ISBLANK(F273), "", ROUND(SUM(F272:F273),2))</f>
        <v>0</v>
      </c>
    </row>
    <row r="278" spans="1:9" x14ac:dyDescent="0.25">
      <c r="A278" s="12" t="s">
        <v>360</v>
      </c>
      <c r="B278" s="12" t="s">
        <v>361</v>
      </c>
    </row>
    <row r="280" spans="1:9" x14ac:dyDescent="0.25">
      <c r="A280" s="12" t="s">
        <v>28</v>
      </c>
    </row>
    <row r="281" spans="1:9" ht="165" x14ac:dyDescent="0.25">
      <c r="A281" s="27" t="s">
        <v>29</v>
      </c>
      <c r="B281" s="27" t="s">
        <v>30</v>
      </c>
      <c r="C281" s="27" t="s">
        <v>31</v>
      </c>
      <c r="D281" s="27" t="s">
        <v>32</v>
      </c>
      <c r="E281" s="27" t="s">
        <v>33</v>
      </c>
      <c r="F281" s="27" t="s">
        <v>34</v>
      </c>
      <c r="G281" s="27" t="s">
        <v>35</v>
      </c>
      <c r="H281" s="27" t="s">
        <v>36</v>
      </c>
      <c r="I281" s="27" t="s">
        <v>37</v>
      </c>
    </row>
    <row r="282" spans="1:9" ht="60" x14ac:dyDescent="0.25">
      <c r="A282" s="26" t="s">
        <v>362</v>
      </c>
      <c r="B282" s="26" t="s">
        <v>363</v>
      </c>
      <c r="C282" s="33"/>
      <c r="D282" s="33"/>
      <c r="E282" s="33"/>
      <c r="F282" s="33"/>
      <c r="G282" s="33"/>
      <c r="H282" s="33"/>
      <c r="I282" s="33"/>
    </row>
    <row r="283" spans="1:9" ht="60" x14ac:dyDescent="0.25">
      <c r="A283" s="33" t="s">
        <v>364</v>
      </c>
      <c r="B283" s="33" t="s">
        <v>363</v>
      </c>
      <c r="C283" s="36">
        <v>120</v>
      </c>
      <c r="D283" s="36" t="s">
        <v>365</v>
      </c>
      <c r="E283" s="34"/>
      <c r="F283" s="33" t="str">
        <f>IF(ISBLANK(E283),"", PRODUCT(C283,E283))</f>
        <v/>
      </c>
      <c r="G283" s="35"/>
      <c r="H283" s="33"/>
      <c r="I283" s="33"/>
    </row>
    <row r="284" spans="1:9" x14ac:dyDescent="0.25">
      <c r="A284" s="33" t="s">
        <v>366</v>
      </c>
      <c r="B284" s="33" t="s">
        <v>367</v>
      </c>
      <c r="C284" s="33"/>
      <c r="D284" s="33"/>
      <c r="E284" s="33"/>
      <c r="F284" s="33"/>
      <c r="G284" s="33"/>
      <c r="H284" s="35"/>
      <c r="I284" s="35"/>
    </row>
    <row r="285" spans="1:9" ht="45" x14ac:dyDescent="0.25">
      <c r="A285" s="33" t="s">
        <v>368</v>
      </c>
      <c r="B285" s="33" t="s">
        <v>369</v>
      </c>
      <c r="C285" s="33"/>
      <c r="D285" s="33"/>
      <c r="E285" s="33"/>
      <c r="F285" s="33"/>
      <c r="G285" s="33"/>
      <c r="H285" s="35"/>
      <c r="I285" s="35"/>
    </row>
    <row r="286" spans="1:9" x14ac:dyDescent="0.25">
      <c r="A286" s="33" t="s">
        <v>370</v>
      </c>
      <c r="B286" s="33" t="s">
        <v>371</v>
      </c>
      <c r="C286" s="33"/>
      <c r="D286" s="33"/>
      <c r="E286" s="33"/>
      <c r="F286" s="33"/>
      <c r="G286" s="33"/>
      <c r="H286" s="35"/>
      <c r="I286" s="35"/>
    </row>
    <row r="287" spans="1:9" ht="30" x14ac:dyDescent="0.25">
      <c r="A287" s="33" t="s">
        <v>372</v>
      </c>
      <c r="B287" s="33" t="s">
        <v>373</v>
      </c>
      <c r="C287" s="33"/>
      <c r="D287" s="33"/>
      <c r="E287" s="33"/>
      <c r="F287" s="33"/>
      <c r="G287" s="33"/>
      <c r="H287" s="35"/>
      <c r="I287" s="35"/>
    </row>
    <row r="288" spans="1:9" ht="30" x14ac:dyDescent="0.25">
      <c r="A288" s="33" t="s">
        <v>374</v>
      </c>
      <c r="B288" s="33" t="s">
        <v>375</v>
      </c>
      <c r="C288" s="33"/>
      <c r="D288" s="33"/>
      <c r="E288" s="33"/>
      <c r="F288" s="33"/>
      <c r="G288" s="33"/>
      <c r="H288" s="35"/>
      <c r="I288" s="35"/>
    </row>
    <row r="289" spans="1:9" ht="30" x14ac:dyDescent="0.25">
      <c r="A289" s="33" t="s">
        <v>376</v>
      </c>
      <c r="B289" s="33" t="s">
        <v>377</v>
      </c>
      <c r="C289" s="33"/>
      <c r="D289" s="33"/>
      <c r="E289" s="33"/>
      <c r="F289" s="33"/>
      <c r="G289" s="33"/>
      <c r="H289" s="35"/>
      <c r="I289" s="35"/>
    </row>
    <row r="290" spans="1:9" ht="30" x14ac:dyDescent="0.25">
      <c r="A290" s="33" t="s">
        <v>378</v>
      </c>
      <c r="B290" s="33" t="s">
        <v>379</v>
      </c>
      <c r="C290" s="33"/>
      <c r="D290" s="33"/>
      <c r="E290" s="33"/>
      <c r="F290" s="33"/>
      <c r="G290" s="33"/>
      <c r="H290" s="35"/>
      <c r="I290" s="35"/>
    </row>
    <row r="291" spans="1:9" x14ac:dyDescent="0.25">
      <c r="A291" s="33" t="s">
        <v>380</v>
      </c>
      <c r="B291" s="33" t="s">
        <v>381</v>
      </c>
      <c r="C291" s="33"/>
      <c r="D291" s="33"/>
      <c r="E291" s="33"/>
      <c r="F291" s="33"/>
      <c r="G291" s="33"/>
      <c r="H291" s="35"/>
      <c r="I291" s="35"/>
    </row>
    <row r="292" spans="1:9" ht="30" x14ac:dyDescent="0.25">
      <c r="A292" s="33" t="s">
        <v>382</v>
      </c>
      <c r="B292" s="33" t="s">
        <v>383</v>
      </c>
      <c r="C292" s="33"/>
      <c r="D292" s="33"/>
      <c r="E292" s="33"/>
      <c r="F292" s="33"/>
      <c r="G292" s="33"/>
      <c r="H292" s="35"/>
      <c r="I292" s="35"/>
    </row>
    <row r="293" spans="1:9" x14ac:dyDescent="0.25">
      <c r="A293" s="33" t="s">
        <v>384</v>
      </c>
      <c r="B293" s="33" t="s">
        <v>385</v>
      </c>
      <c r="C293" s="33"/>
      <c r="D293" s="33"/>
      <c r="E293" s="33"/>
      <c r="F293" s="33"/>
      <c r="G293" s="33"/>
      <c r="H293" s="35"/>
      <c r="I293" s="35"/>
    </row>
    <row r="294" spans="1:9" x14ac:dyDescent="0.25">
      <c r="A294" s="33" t="s">
        <v>386</v>
      </c>
      <c r="B294" s="33" t="s">
        <v>387</v>
      </c>
      <c r="C294" s="33"/>
      <c r="D294" s="33"/>
      <c r="E294" s="33"/>
      <c r="F294" s="33"/>
      <c r="G294" s="33"/>
      <c r="H294" s="35"/>
      <c r="I294" s="35"/>
    </row>
    <row r="295" spans="1:9" ht="30" x14ac:dyDescent="0.25">
      <c r="A295" s="33" t="s">
        <v>388</v>
      </c>
      <c r="B295" s="33" t="s">
        <v>389</v>
      </c>
      <c r="C295" s="33"/>
      <c r="D295" s="33"/>
      <c r="E295" s="33"/>
      <c r="F295" s="33"/>
      <c r="G295" s="33"/>
      <c r="H295" s="35"/>
      <c r="I295" s="35"/>
    </row>
    <row r="296" spans="1:9" ht="30" x14ac:dyDescent="0.25">
      <c r="A296" s="33" t="s">
        <v>390</v>
      </c>
      <c r="B296" s="33" t="s">
        <v>391</v>
      </c>
      <c r="C296" s="33"/>
      <c r="D296" s="33"/>
      <c r="E296" s="33"/>
      <c r="F296" s="33"/>
      <c r="G296" s="33"/>
      <c r="H296" s="35"/>
      <c r="I296" s="35"/>
    </row>
    <row r="297" spans="1:9" ht="30" x14ac:dyDescent="0.25">
      <c r="A297" s="33" t="s">
        <v>392</v>
      </c>
      <c r="B297" s="33" t="s">
        <v>280</v>
      </c>
      <c r="C297" s="33"/>
      <c r="D297" s="33"/>
      <c r="E297" s="33"/>
      <c r="F297" s="33"/>
      <c r="G297" s="33"/>
      <c r="H297" s="35"/>
      <c r="I297" s="35"/>
    </row>
    <row r="298" spans="1:9" ht="30" x14ac:dyDescent="0.25">
      <c r="A298" s="33" t="s">
        <v>393</v>
      </c>
      <c r="B298" s="33" t="s">
        <v>394</v>
      </c>
      <c r="C298" s="33"/>
      <c r="D298" s="33"/>
      <c r="E298" s="33"/>
      <c r="F298" s="33"/>
      <c r="G298" s="33"/>
      <c r="H298" s="35"/>
      <c r="I298" s="35"/>
    </row>
    <row r="299" spans="1:9" ht="45" x14ac:dyDescent="0.25">
      <c r="A299" s="33" t="s">
        <v>395</v>
      </c>
      <c r="B299" s="33" t="s">
        <v>396</v>
      </c>
      <c r="C299" s="33"/>
      <c r="D299" s="33"/>
      <c r="E299" s="33"/>
      <c r="F299" s="33"/>
      <c r="G299" s="33"/>
      <c r="H299" s="35"/>
      <c r="I299" s="35"/>
    </row>
    <row r="300" spans="1:9" ht="30" x14ac:dyDescent="0.25">
      <c r="A300" s="33" t="s">
        <v>397</v>
      </c>
      <c r="B300" s="33" t="s">
        <v>398</v>
      </c>
      <c r="C300" s="33"/>
      <c r="D300" s="33"/>
      <c r="E300" s="33"/>
      <c r="F300" s="33"/>
      <c r="G300" s="33"/>
      <c r="H300" s="35"/>
      <c r="I300" s="35"/>
    </row>
    <row r="301" spans="1:9" ht="30" x14ac:dyDescent="0.25">
      <c r="A301" s="33" t="s">
        <v>399</v>
      </c>
      <c r="B301" s="33" t="s">
        <v>69</v>
      </c>
      <c r="C301" s="33"/>
      <c r="D301" s="33"/>
      <c r="E301" s="33"/>
      <c r="F301" s="33"/>
      <c r="G301" s="33"/>
      <c r="H301" s="35"/>
      <c r="I301" s="35"/>
    </row>
    <row r="302" spans="1:9" ht="30" x14ac:dyDescent="0.25">
      <c r="A302" s="33" t="s">
        <v>400</v>
      </c>
      <c r="B302" s="33" t="s">
        <v>401</v>
      </c>
      <c r="C302" s="33"/>
      <c r="D302" s="33"/>
      <c r="E302" s="33"/>
      <c r="F302" s="33"/>
      <c r="G302" s="33"/>
      <c r="H302" s="35"/>
      <c r="I302" s="35"/>
    </row>
    <row r="303" spans="1:9" x14ac:dyDescent="0.25">
      <c r="A303" s="33" t="s">
        <v>402</v>
      </c>
      <c r="B303" s="33" t="s">
        <v>303</v>
      </c>
      <c r="C303" s="33"/>
      <c r="D303" s="33"/>
      <c r="E303" s="33"/>
      <c r="F303" s="33"/>
      <c r="G303" s="33"/>
      <c r="H303" s="35"/>
      <c r="I303" s="35"/>
    </row>
    <row r="304" spans="1:9" ht="30" x14ac:dyDescent="0.25">
      <c r="A304" s="33" t="s">
        <v>403</v>
      </c>
      <c r="B304" s="33" t="s">
        <v>282</v>
      </c>
      <c r="C304" s="33"/>
      <c r="D304" s="33"/>
      <c r="E304" s="33"/>
      <c r="F304" s="33"/>
      <c r="G304" s="33"/>
      <c r="H304" s="35"/>
      <c r="I304" s="35"/>
    </row>
    <row r="305" spans="1:9" ht="30" x14ac:dyDescent="0.25">
      <c r="A305" s="33" t="s">
        <v>404</v>
      </c>
      <c r="B305" s="33" t="s">
        <v>405</v>
      </c>
      <c r="C305" s="33"/>
      <c r="D305" s="33"/>
      <c r="E305" s="33"/>
      <c r="F305" s="33"/>
      <c r="G305" s="33"/>
      <c r="H305" s="35"/>
      <c r="I305" s="35"/>
    </row>
    <row r="306" spans="1:9" x14ac:dyDescent="0.25">
      <c r="A306" s="33" t="s">
        <v>406</v>
      </c>
      <c r="B306" s="33" t="s">
        <v>286</v>
      </c>
      <c r="C306" s="33"/>
      <c r="D306" s="33"/>
      <c r="E306" s="33"/>
      <c r="F306" s="33"/>
      <c r="G306" s="33"/>
      <c r="H306" s="35"/>
      <c r="I306" s="35"/>
    </row>
    <row r="307" spans="1:9" ht="30" x14ac:dyDescent="0.25">
      <c r="A307" s="33" t="s">
        <v>407</v>
      </c>
      <c r="B307" s="33" t="s">
        <v>290</v>
      </c>
      <c r="C307" s="33"/>
      <c r="D307" s="33"/>
      <c r="E307" s="33"/>
      <c r="F307" s="33"/>
      <c r="G307" s="33"/>
      <c r="H307" s="35"/>
      <c r="I307" s="35"/>
    </row>
    <row r="308" spans="1:9" x14ac:dyDescent="0.25">
      <c r="A308" s="33" t="s">
        <v>408</v>
      </c>
      <c r="B308" s="33" t="s">
        <v>67</v>
      </c>
      <c r="C308" s="33"/>
      <c r="D308" s="33"/>
      <c r="E308" s="33"/>
      <c r="F308" s="33"/>
      <c r="G308" s="33"/>
      <c r="H308" s="35"/>
      <c r="I308" s="35"/>
    </row>
    <row r="309" spans="1:9" ht="60" x14ac:dyDescent="0.25">
      <c r="A309" s="33" t="s">
        <v>409</v>
      </c>
      <c r="B309" s="33" t="s">
        <v>410</v>
      </c>
      <c r="C309" s="33"/>
      <c r="D309" s="33"/>
      <c r="E309" s="33"/>
      <c r="F309" s="33"/>
      <c r="G309" s="33"/>
      <c r="H309" s="35"/>
      <c r="I309" s="35"/>
    </row>
    <row r="310" spans="1:9" ht="30" x14ac:dyDescent="0.25">
      <c r="A310" s="33" t="s">
        <v>411</v>
      </c>
      <c r="B310" s="33" t="s">
        <v>301</v>
      </c>
      <c r="C310" s="33"/>
      <c r="D310" s="33"/>
      <c r="E310" s="33"/>
      <c r="F310" s="33"/>
      <c r="G310" s="33"/>
      <c r="H310" s="35"/>
      <c r="I310" s="35"/>
    </row>
    <row r="311" spans="1:9" ht="45" x14ac:dyDescent="0.25">
      <c r="A311" s="33" t="s">
        <v>412</v>
      </c>
      <c r="B311" s="33" t="s">
        <v>413</v>
      </c>
      <c r="C311" s="33"/>
      <c r="D311" s="33"/>
      <c r="E311" s="33"/>
      <c r="F311" s="33"/>
      <c r="G311" s="33"/>
      <c r="H311" s="35"/>
      <c r="I311" s="35"/>
    </row>
    <row r="312" spans="1:9" ht="30" x14ac:dyDescent="0.25">
      <c r="A312" s="33" t="s">
        <v>414</v>
      </c>
      <c r="B312" s="33" t="s">
        <v>415</v>
      </c>
      <c r="C312" s="33"/>
      <c r="D312" s="33"/>
      <c r="E312" s="33"/>
      <c r="F312" s="33"/>
      <c r="G312" s="33"/>
      <c r="H312" s="35"/>
      <c r="I312" s="35"/>
    </row>
    <row r="313" spans="1:9" ht="45" x14ac:dyDescent="0.25">
      <c r="A313" s="33" t="s">
        <v>416</v>
      </c>
      <c r="B313" s="33" t="s">
        <v>417</v>
      </c>
      <c r="C313" s="33"/>
      <c r="D313" s="33"/>
      <c r="E313" s="33"/>
      <c r="F313" s="33"/>
      <c r="G313" s="33"/>
      <c r="H313" s="35"/>
      <c r="I313" s="35"/>
    </row>
    <row r="314" spans="1:9" ht="30" x14ac:dyDescent="0.25">
      <c r="A314" s="33" t="s">
        <v>418</v>
      </c>
      <c r="B314" s="33" t="s">
        <v>419</v>
      </c>
      <c r="C314" s="33"/>
      <c r="D314" s="33"/>
      <c r="E314" s="33"/>
      <c r="F314" s="33"/>
      <c r="G314" s="33"/>
      <c r="H314" s="35"/>
      <c r="I314" s="35"/>
    </row>
    <row r="315" spans="1:9" ht="210" x14ac:dyDescent="0.25">
      <c r="A315" s="33" t="s">
        <v>420</v>
      </c>
      <c r="B315" s="33" t="s">
        <v>421</v>
      </c>
      <c r="C315" s="33"/>
      <c r="D315" s="33"/>
      <c r="E315" s="33"/>
      <c r="F315" s="33"/>
      <c r="G315" s="33"/>
      <c r="H315" s="35"/>
      <c r="I315" s="35"/>
    </row>
    <row r="316" spans="1:9" ht="30" x14ac:dyDescent="0.25">
      <c r="A316" s="33" t="s">
        <v>422</v>
      </c>
      <c r="B316" s="33" t="s">
        <v>89</v>
      </c>
      <c r="C316" s="33"/>
      <c r="D316" s="33"/>
      <c r="E316" s="33"/>
      <c r="F316" s="33"/>
      <c r="G316" s="33"/>
      <c r="H316" s="35"/>
      <c r="I316" s="35"/>
    </row>
    <row r="317" spans="1:9" x14ac:dyDescent="0.25">
      <c r="E317" s="16" t="s">
        <v>90</v>
      </c>
      <c r="F317" s="16" t="str">
        <f>IF((COUNT(C283:C316)&lt;&gt;COUNT(F283:F316)),"", ROUND(SUM(F283:F316),2))</f>
        <v/>
      </c>
      <c r="G317" s="14" t="str">
        <f>IF((COUNT(C283:C316)&lt;&gt;COUNT(F283:F316)),"Neužpildytos visų objektų kainos", "")</f>
        <v>Neužpildytos visų objektų kainos</v>
      </c>
    </row>
    <row r="318" spans="1:9" x14ac:dyDescent="0.25">
      <c r="C318" s="16" t="s">
        <v>91</v>
      </c>
      <c r="D318" s="19"/>
      <c r="E318" s="16" t="s">
        <v>92</v>
      </c>
      <c r="F318" s="16" t="str">
        <f>IF(OR(F317="",D318=""),"", ROUND(PRODUCT(D318,F317)/100,2))</f>
        <v/>
      </c>
      <c r="G318" s="14" t="str">
        <f>IF(D318="", "Nurodykite taikomą PVM dydį", "")</f>
        <v>Nurodykite taikomą PVM dydį</v>
      </c>
    </row>
    <row r="319" spans="1:9" x14ac:dyDescent="0.25">
      <c r="E319" s="16" t="s">
        <v>93</v>
      </c>
      <c r="F319" s="16">
        <f>IF(ISBLANK(F318), "", ROUND(SUM(F317:F318),2))</f>
        <v>0</v>
      </c>
    </row>
    <row r="323" spans="1:9" x14ac:dyDescent="0.25">
      <c r="A323" s="12" t="s">
        <v>423</v>
      </c>
      <c r="B323" s="12" t="s">
        <v>424</v>
      </c>
    </row>
    <row r="325" spans="1:9" x14ac:dyDescent="0.25">
      <c r="A325" s="12" t="s">
        <v>28</v>
      </c>
    </row>
    <row r="326" spans="1:9" ht="165" x14ac:dyDescent="0.25">
      <c r="A326" s="27" t="s">
        <v>29</v>
      </c>
      <c r="B326" s="27" t="s">
        <v>30</v>
      </c>
      <c r="C326" s="27" t="s">
        <v>31</v>
      </c>
      <c r="D326" s="27" t="s">
        <v>32</v>
      </c>
      <c r="E326" s="27" t="s">
        <v>33</v>
      </c>
      <c r="F326" s="27" t="s">
        <v>34</v>
      </c>
      <c r="G326" s="27" t="s">
        <v>35</v>
      </c>
      <c r="H326" s="27" t="s">
        <v>36</v>
      </c>
      <c r="I326" s="27" t="s">
        <v>37</v>
      </c>
    </row>
    <row r="327" spans="1:9" ht="60" x14ac:dyDescent="0.25">
      <c r="A327" s="25" t="s">
        <v>425</v>
      </c>
      <c r="B327" s="25" t="s">
        <v>426</v>
      </c>
      <c r="C327" s="29"/>
      <c r="D327" s="29"/>
      <c r="E327" s="29"/>
      <c r="F327" s="29"/>
      <c r="G327" s="29"/>
      <c r="H327" s="29"/>
      <c r="I327" s="29"/>
    </row>
    <row r="328" spans="1:9" ht="60" x14ac:dyDescent="0.25">
      <c r="A328" s="29" t="s">
        <v>427</v>
      </c>
      <c r="B328" s="29" t="s">
        <v>426</v>
      </c>
      <c r="C328" s="30">
        <v>30</v>
      </c>
      <c r="D328" s="30" t="s">
        <v>365</v>
      </c>
      <c r="E328" s="31"/>
      <c r="F328" s="29" t="str">
        <f>IF(ISBLANK(E328),"", PRODUCT(C328,E328))</f>
        <v/>
      </c>
      <c r="G328" s="32"/>
      <c r="H328" s="29"/>
      <c r="I328" s="29"/>
    </row>
    <row r="329" spans="1:9" x14ac:dyDescent="0.25">
      <c r="A329" s="29" t="s">
        <v>428</v>
      </c>
      <c r="B329" s="29" t="s">
        <v>429</v>
      </c>
      <c r="C329" s="29"/>
      <c r="D329" s="29"/>
      <c r="E329" s="29"/>
      <c r="F329" s="29"/>
      <c r="G329" s="29"/>
      <c r="H329" s="32"/>
      <c r="I329" s="32"/>
    </row>
    <row r="330" spans="1:9" ht="45" x14ac:dyDescent="0.25">
      <c r="A330" s="29" t="s">
        <v>430</v>
      </c>
      <c r="B330" s="29" t="s">
        <v>369</v>
      </c>
      <c r="C330" s="29"/>
      <c r="D330" s="29"/>
      <c r="E330" s="29"/>
      <c r="F330" s="29"/>
      <c r="G330" s="29"/>
      <c r="H330" s="32"/>
      <c r="I330" s="32"/>
    </row>
    <row r="331" spans="1:9" x14ac:dyDescent="0.25">
      <c r="A331" s="29" t="s">
        <v>431</v>
      </c>
      <c r="B331" s="29" t="s">
        <v>371</v>
      </c>
      <c r="C331" s="29"/>
      <c r="D331" s="29"/>
      <c r="E331" s="29"/>
      <c r="F331" s="29"/>
      <c r="G331" s="29"/>
      <c r="H331" s="32"/>
      <c r="I331" s="32"/>
    </row>
    <row r="332" spans="1:9" ht="30" x14ac:dyDescent="0.25">
      <c r="A332" s="29" t="s">
        <v>432</v>
      </c>
      <c r="B332" s="29" t="s">
        <v>373</v>
      </c>
      <c r="C332" s="29"/>
      <c r="D332" s="29"/>
      <c r="E332" s="29"/>
      <c r="F332" s="29"/>
      <c r="G332" s="29"/>
      <c r="H332" s="32"/>
      <c r="I332" s="32"/>
    </row>
    <row r="333" spans="1:9" ht="30" x14ac:dyDescent="0.25">
      <c r="A333" s="29" t="s">
        <v>433</v>
      </c>
      <c r="B333" s="29" t="s">
        <v>375</v>
      </c>
      <c r="C333" s="29"/>
      <c r="D333" s="29"/>
      <c r="E333" s="29"/>
      <c r="F333" s="29"/>
      <c r="G333" s="29"/>
      <c r="H333" s="32"/>
      <c r="I333" s="32"/>
    </row>
    <row r="334" spans="1:9" ht="30" x14ac:dyDescent="0.25">
      <c r="A334" s="29" t="s">
        <v>434</v>
      </c>
      <c r="B334" s="29" t="s">
        <v>435</v>
      </c>
      <c r="C334" s="29"/>
      <c r="D334" s="29"/>
      <c r="E334" s="29"/>
      <c r="F334" s="29"/>
      <c r="G334" s="29"/>
      <c r="H334" s="32"/>
      <c r="I334" s="32"/>
    </row>
    <row r="335" spans="1:9" ht="30" x14ac:dyDescent="0.25">
      <c r="A335" s="29" t="s">
        <v>436</v>
      </c>
      <c r="B335" s="29" t="s">
        <v>379</v>
      </c>
      <c r="C335" s="29"/>
      <c r="D335" s="29"/>
      <c r="E335" s="29"/>
      <c r="F335" s="29"/>
      <c r="G335" s="29"/>
      <c r="H335" s="32"/>
      <c r="I335" s="32"/>
    </row>
    <row r="336" spans="1:9" x14ac:dyDescent="0.25">
      <c r="A336" s="29" t="s">
        <v>437</v>
      </c>
      <c r="B336" s="29" t="s">
        <v>438</v>
      </c>
      <c r="C336" s="29"/>
      <c r="D336" s="29"/>
      <c r="E336" s="29"/>
      <c r="F336" s="29"/>
      <c r="G336" s="29"/>
      <c r="H336" s="32"/>
      <c r="I336" s="32"/>
    </row>
    <row r="337" spans="1:9" ht="30" x14ac:dyDescent="0.25">
      <c r="A337" s="29" t="s">
        <v>439</v>
      </c>
      <c r="B337" s="29" t="s">
        <v>383</v>
      </c>
      <c r="C337" s="29"/>
      <c r="D337" s="29"/>
      <c r="E337" s="29"/>
      <c r="F337" s="29"/>
      <c r="G337" s="29"/>
      <c r="H337" s="32"/>
      <c r="I337" s="32"/>
    </row>
    <row r="338" spans="1:9" x14ac:dyDescent="0.25">
      <c r="A338" s="29" t="s">
        <v>440</v>
      </c>
      <c r="B338" s="29" t="s">
        <v>385</v>
      </c>
      <c r="C338" s="29"/>
      <c r="D338" s="29"/>
      <c r="E338" s="29"/>
      <c r="F338" s="29"/>
      <c r="G338" s="29"/>
      <c r="H338" s="32"/>
      <c r="I338" s="32"/>
    </row>
    <row r="339" spans="1:9" x14ac:dyDescent="0.25">
      <c r="A339" s="29" t="s">
        <v>441</v>
      </c>
      <c r="B339" s="29" t="s">
        <v>387</v>
      </c>
      <c r="C339" s="29"/>
      <c r="D339" s="29"/>
      <c r="E339" s="29"/>
      <c r="F339" s="29"/>
      <c r="G339" s="29"/>
      <c r="H339" s="32"/>
      <c r="I339" s="32"/>
    </row>
    <row r="340" spans="1:9" ht="30" x14ac:dyDescent="0.25">
      <c r="A340" s="29" t="s">
        <v>442</v>
      </c>
      <c r="B340" s="29" t="s">
        <v>389</v>
      </c>
      <c r="C340" s="29"/>
      <c r="D340" s="29"/>
      <c r="E340" s="29"/>
      <c r="F340" s="29"/>
      <c r="G340" s="29"/>
      <c r="H340" s="32"/>
      <c r="I340" s="32"/>
    </row>
    <row r="341" spans="1:9" ht="30" x14ac:dyDescent="0.25">
      <c r="A341" s="29" t="s">
        <v>443</v>
      </c>
      <c r="B341" s="29" t="s">
        <v>391</v>
      </c>
      <c r="C341" s="29"/>
      <c r="D341" s="29"/>
      <c r="E341" s="29"/>
      <c r="F341" s="29"/>
      <c r="G341" s="29"/>
      <c r="H341" s="32"/>
      <c r="I341" s="32"/>
    </row>
    <row r="342" spans="1:9" ht="30" x14ac:dyDescent="0.25">
      <c r="A342" s="29" t="s">
        <v>444</v>
      </c>
      <c r="B342" s="29" t="s">
        <v>280</v>
      </c>
      <c r="C342" s="29"/>
      <c r="D342" s="29"/>
      <c r="E342" s="29"/>
      <c r="F342" s="29"/>
      <c r="G342" s="29"/>
      <c r="H342" s="32"/>
      <c r="I342" s="32"/>
    </row>
    <row r="343" spans="1:9" ht="30" x14ac:dyDescent="0.25">
      <c r="A343" s="29" t="s">
        <v>445</v>
      </c>
      <c r="B343" s="29" t="s">
        <v>394</v>
      </c>
      <c r="C343" s="29"/>
      <c r="D343" s="29"/>
      <c r="E343" s="29"/>
      <c r="F343" s="29"/>
      <c r="G343" s="29"/>
      <c r="H343" s="32"/>
      <c r="I343" s="32"/>
    </row>
    <row r="344" spans="1:9" ht="45" x14ac:dyDescent="0.25">
      <c r="A344" s="29" t="s">
        <v>446</v>
      </c>
      <c r="B344" s="29" t="s">
        <v>396</v>
      </c>
      <c r="C344" s="29"/>
      <c r="D344" s="29"/>
      <c r="E344" s="29"/>
      <c r="F344" s="29"/>
      <c r="G344" s="29"/>
      <c r="H344" s="32"/>
      <c r="I344" s="32"/>
    </row>
    <row r="345" spans="1:9" ht="45" x14ac:dyDescent="0.25">
      <c r="A345" s="29" t="s">
        <v>447</v>
      </c>
      <c r="B345" s="29" t="s">
        <v>448</v>
      </c>
      <c r="C345" s="29"/>
      <c r="D345" s="29"/>
      <c r="E345" s="29"/>
      <c r="F345" s="29"/>
      <c r="G345" s="29"/>
      <c r="H345" s="32"/>
      <c r="I345" s="32"/>
    </row>
    <row r="346" spans="1:9" ht="30" x14ac:dyDescent="0.25">
      <c r="A346" s="29" t="s">
        <v>449</v>
      </c>
      <c r="B346" s="29" t="s">
        <v>69</v>
      </c>
      <c r="C346" s="29"/>
      <c r="D346" s="29"/>
      <c r="E346" s="29"/>
      <c r="F346" s="29"/>
      <c r="G346" s="29"/>
      <c r="H346" s="32"/>
      <c r="I346" s="32"/>
    </row>
    <row r="347" spans="1:9" ht="30" x14ac:dyDescent="0.25">
      <c r="A347" s="29" t="s">
        <v>450</v>
      </c>
      <c r="B347" s="29" t="s">
        <v>278</v>
      </c>
      <c r="C347" s="29"/>
      <c r="D347" s="29"/>
      <c r="E347" s="29"/>
      <c r="F347" s="29"/>
      <c r="G347" s="29"/>
      <c r="H347" s="32"/>
      <c r="I347" s="32"/>
    </row>
    <row r="348" spans="1:9" x14ac:dyDescent="0.25">
      <c r="A348" s="29" t="s">
        <v>451</v>
      </c>
      <c r="B348" s="29" t="s">
        <v>303</v>
      </c>
      <c r="C348" s="29"/>
      <c r="D348" s="29"/>
      <c r="E348" s="29"/>
      <c r="F348" s="29"/>
      <c r="G348" s="29"/>
      <c r="H348" s="32"/>
      <c r="I348" s="32"/>
    </row>
    <row r="349" spans="1:9" ht="30" x14ac:dyDescent="0.25">
      <c r="A349" s="29" t="s">
        <v>452</v>
      </c>
      <c r="B349" s="29" t="s">
        <v>282</v>
      </c>
      <c r="C349" s="29"/>
      <c r="D349" s="29"/>
      <c r="E349" s="29"/>
      <c r="F349" s="29"/>
      <c r="G349" s="29"/>
      <c r="H349" s="32"/>
      <c r="I349" s="32"/>
    </row>
    <row r="350" spans="1:9" x14ac:dyDescent="0.25">
      <c r="A350" s="29" t="s">
        <v>453</v>
      </c>
      <c r="B350" s="29" t="s">
        <v>286</v>
      </c>
      <c r="C350" s="29"/>
      <c r="D350" s="29"/>
      <c r="E350" s="29"/>
      <c r="F350" s="29"/>
      <c r="G350" s="29"/>
      <c r="H350" s="32"/>
      <c r="I350" s="32"/>
    </row>
    <row r="351" spans="1:9" ht="30" x14ac:dyDescent="0.25">
      <c r="A351" s="29" t="s">
        <v>454</v>
      </c>
      <c r="B351" s="29" t="s">
        <v>290</v>
      </c>
      <c r="C351" s="29"/>
      <c r="D351" s="29"/>
      <c r="E351" s="29"/>
      <c r="F351" s="29"/>
      <c r="G351" s="29"/>
      <c r="H351" s="32"/>
      <c r="I351" s="32"/>
    </row>
    <row r="352" spans="1:9" x14ac:dyDescent="0.25">
      <c r="A352" s="29" t="s">
        <v>455</v>
      </c>
      <c r="B352" s="29" t="s">
        <v>67</v>
      </c>
      <c r="C352" s="29"/>
      <c r="D352" s="29"/>
      <c r="E352" s="29"/>
      <c r="F352" s="29"/>
      <c r="G352" s="29"/>
      <c r="H352" s="32"/>
      <c r="I352" s="32"/>
    </row>
    <row r="353" spans="1:9" ht="60" x14ac:dyDescent="0.25">
      <c r="A353" s="29" t="s">
        <v>456</v>
      </c>
      <c r="B353" s="29" t="s">
        <v>457</v>
      </c>
      <c r="C353" s="29"/>
      <c r="D353" s="29"/>
      <c r="E353" s="29"/>
      <c r="F353" s="29"/>
      <c r="G353" s="29"/>
      <c r="H353" s="32"/>
      <c r="I353" s="32"/>
    </row>
    <row r="354" spans="1:9" ht="30" x14ac:dyDescent="0.25">
      <c r="A354" s="29" t="s">
        <v>458</v>
      </c>
      <c r="B354" s="29" t="s">
        <v>301</v>
      </c>
      <c r="C354" s="29"/>
      <c r="D354" s="29"/>
      <c r="E354" s="29"/>
      <c r="F354" s="29"/>
      <c r="G354" s="29"/>
      <c r="H354" s="32"/>
      <c r="I354" s="32"/>
    </row>
    <row r="355" spans="1:9" ht="30" x14ac:dyDescent="0.25">
      <c r="A355" s="29" t="s">
        <v>459</v>
      </c>
      <c r="B355" s="29" t="s">
        <v>415</v>
      </c>
      <c r="C355" s="29"/>
      <c r="D355" s="29"/>
      <c r="E355" s="29"/>
      <c r="F355" s="29"/>
      <c r="G355" s="29"/>
      <c r="H355" s="32"/>
      <c r="I355" s="32"/>
    </row>
    <row r="356" spans="1:9" ht="45" x14ac:dyDescent="0.25">
      <c r="A356" s="29" t="s">
        <v>460</v>
      </c>
      <c r="B356" s="29" t="s">
        <v>417</v>
      </c>
      <c r="C356" s="29"/>
      <c r="D356" s="29"/>
      <c r="E356" s="29"/>
      <c r="F356" s="29"/>
      <c r="G356" s="29"/>
      <c r="H356" s="32"/>
      <c r="I356" s="32"/>
    </row>
    <row r="357" spans="1:9" ht="30" x14ac:dyDescent="0.25">
      <c r="A357" s="29" t="s">
        <v>461</v>
      </c>
      <c r="B357" s="29" t="s">
        <v>419</v>
      </c>
      <c r="C357" s="29"/>
      <c r="D357" s="29"/>
      <c r="E357" s="29"/>
      <c r="F357" s="29"/>
      <c r="G357" s="29"/>
      <c r="H357" s="32"/>
      <c r="I357" s="32"/>
    </row>
    <row r="358" spans="1:9" ht="30" x14ac:dyDescent="0.25">
      <c r="A358" s="29" t="s">
        <v>462</v>
      </c>
      <c r="B358" s="29" t="s">
        <v>89</v>
      </c>
      <c r="C358" s="29"/>
      <c r="D358" s="29"/>
      <c r="E358" s="29"/>
      <c r="F358" s="29"/>
      <c r="G358" s="29"/>
      <c r="H358" s="32"/>
      <c r="I358" s="32"/>
    </row>
    <row r="359" spans="1:9" x14ac:dyDescent="0.25">
      <c r="E359" s="16" t="s">
        <v>90</v>
      </c>
      <c r="F359" s="16" t="str">
        <f>IF((COUNT(C328:C358)&lt;&gt;COUNT(F328:F358)),"", ROUND(SUM(F328:F358),2))</f>
        <v/>
      </c>
      <c r="G359" s="14" t="str">
        <f>IF((COUNT(C328:C358)&lt;&gt;COUNT(F328:F358)),"Neužpildytos visų objektų kainos", "")</f>
        <v>Neužpildytos visų objektų kainos</v>
      </c>
    </row>
    <row r="360" spans="1:9" x14ac:dyDescent="0.25">
      <c r="C360" s="16" t="s">
        <v>91</v>
      </c>
      <c r="D360" s="19"/>
      <c r="E360" s="16" t="s">
        <v>92</v>
      </c>
      <c r="F360" s="16" t="str">
        <f>IF(OR(F359="",D360=""),"", ROUND(PRODUCT(D360,F359)/100,2))</f>
        <v/>
      </c>
      <c r="G360" s="14" t="str">
        <f>IF(D360="", "Nurodykite taikomą PVM dydį", "")</f>
        <v>Nurodykite taikomą PVM dydį</v>
      </c>
    </row>
    <row r="361" spans="1:9" x14ac:dyDescent="0.25">
      <c r="E361" s="16" t="s">
        <v>93</v>
      </c>
      <c r="F361" s="16">
        <f>IF(ISBLANK(F360), "", ROUND(SUM(F359:F360),2))</f>
        <v>0</v>
      </c>
    </row>
    <row r="365" spans="1:9" x14ac:dyDescent="0.25">
      <c r="A365" s="12" t="s">
        <v>463</v>
      </c>
      <c r="B365" s="12" t="s">
        <v>464</v>
      </c>
    </row>
    <row r="367" spans="1:9" x14ac:dyDescent="0.25">
      <c r="A367" s="12" t="s">
        <v>28</v>
      </c>
    </row>
    <row r="368" spans="1:9" ht="165" x14ac:dyDescent="0.25">
      <c r="A368" s="27" t="s">
        <v>29</v>
      </c>
      <c r="B368" s="27" t="s">
        <v>30</v>
      </c>
      <c r="C368" s="27" t="s">
        <v>31</v>
      </c>
      <c r="D368" s="27" t="s">
        <v>32</v>
      </c>
      <c r="E368" s="27" t="s">
        <v>33</v>
      </c>
      <c r="F368" s="27" t="s">
        <v>34</v>
      </c>
      <c r="G368" s="27" t="s">
        <v>35</v>
      </c>
      <c r="H368" s="27" t="s">
        <v>36</v>
      </c>
      <c r="I368" s="27" t="s">
        <v>37</v>
      </c>
    </row>
    <row r="369" spans="1:9" ht="60" x14ac:dyDescent="0.25">
      <c r="A369" s="26" t="s">
        <v>465</v>
      </c>
      <c r="B369" s="26" t="s">
        <v>466</v>
      </c>
      <c r="C369" s="33"/>
      <c r="D369" s="33"/>
      <c r="E369" s="33"/>
      <c r="F369" s="33"/>
      <c r="G369" s="33"/>
      <c r="H369" s="33"/>
      <c r="I369" s="33"/>
    </row>
    <row r="370" spans="1:9" ht="60" x14ac:dyDescent="0.25">
      <c r="A370" s="33" t="s">
        <v>467</v>
      </c>
      <c r="B370" s="33" t="s">
        <v>466</v>
      </c>
      <c r="C370" s="36">
        <v>90</v>
      </c>
      <c r="D370" s="36" t="s">
        <v>365</v>
      </c>
      <c r="E370" s="34"/>
      <c r="F370" s="33" t="str">
        <f>IF(ISBLANK(E370),"", PRODUCT(C370,E370))</f>
        <v/>
      </c>
      <c r="G370" s="35"/>
      <c r="H370" s="33"/>
      <c r="I370" s="33"/>
    </row>
    <row r="371" spans="1:9" x14ac:dyDescent="0.25">
      <c r="A371" s="33" t="s">
        <v>468</v>
      </c>
      <c r="B371" s="33" t="s">
        <v>469</v>
      </c>
      <c r="C371" s="33"/>
      <c r="D371" s="33"/>
      <c r="E371" s="33"/>
      <c r="F371" s="33"/>
      <c r="G371" s="33"/>
      <c r="H371" s="35"/>
      <c r="I371" s="35"/>
    </row>
    <row r="372" spans="1:9" x14ac:dyDescent="0.25">
      <c r="A372" s="33" t="s">
        <v>470</v>
      </c>
      <c r="B372" s="33" t="s">
        <v>471</v>
      </c>
      <c r="C372" s="33"/>
      <c r="D372" s="33"/>
      <c r="E372" s="33"/>
      <c r="F372" s="33"/>
      <c r="G372" s="33"/>
      <c r="H372" s="35"/>
      <c r="I372" s="35"/>
    </row>
    <row r="373" spans="1:9" ht="30" x14ac:dyDescent="0.25">
      <c r="A373" s="33" t="s">
        <v>472</v>
      </c>
      <c r="B373" s="33" t="s">
        <v>473</v>
      </c>
      <c r="C373" s="33"/>
      <c r="D373" s="33"/>
      <c r="E373" s="33"/>
      <c r="F373" s="33"/>
      <c r="G373" s="33"/>
      <c r="H373" s="35"/>
      <c r="I373" s="35"/>
    </row>
    <row r="374" spans="1:9" ht="30" x14ac:dyDescent="0.25">
      <c r="A374" s="33" t="s">
        <v>474</v>
      </c>
      <c r="B374" s="33" t="s">
        <v>475</v>
      </c>
      <c r="C374" s="33"/>
      <c r="D374" s="33"/>
      <c r="E374" s="33"/>
      <c r="F374" s="33"/>
      <c r="G374" s="33"/>
      <c r="H374" s="35"/>
      <c r="I374" s="35"/>
    </row>
    <row r="375" spans="1:9" x14ac:dyDescent="0.25">
      <c r="A375" s="33" t="s">
        <v>476</v>
      </c>
      <c r="B375" s="33" t="s">
        <v>477</v>
      </c>
      <c r="C375" s="33"/>
      <c r="D375" s="33"/>
      <c r="E375" s="33"/>
      <c r="F375" s="33"/>
      <c r="G375" s="33"/>
      <c r="H375" s="35"/>
      <c r="I375" s="35"/>
    </row>
    <row r="376" spans="1:9" x14ac:dyDescent="0.25">
      <c r="A376" s="33" t="s">
        <v>478</v>
      </c>
      <c r="B376" s="33" t="s">
        <v>155</v>
      </c>
      <c r="C376" s="33"/>
      <c r="D376" s="33"/>
      <c r="E376" s="33"/>
      <c r="F376" s="33"/>
      <c r="G376" s="33"/>
      <c r="H376" s="35"/>
      <c r="I376" s="35"/>
    </row>
    <row r="377" spans="1:9" x14ac:dyDescent="0.25">
      <c r="A377" s="33" t="s">
        <v>479</v>
      </c>
      <c r="B377" s="33" t="s">
        <v>480</v>
      </c>
      <c r="C377" s="33"/>
      <c r="D377" s="33"/>
      <c r="E377" s="33"/>
      <c r="F377" s="33"/>
      <c r="G377" s="33"/>
      <c r="H377" s="35"/>
      <c r="I377" s="35"/>
    </row>
    <row r="378" spans="1:9" ht="30" x14ac:dyDescent="0.25">
      <c r="A378" s="33" t="s">
        <v>481</v>
      </c>
      <c r="B378" s="33" t="s">
        <v>122</v>
      </c>
      <c r="C378" s="33"/>
      <c r="D378" s="33"/>
      <c r="E378" s="33"/>
      <c r="F378" s="33"/>
      <c r="G378" s="33"/>
      <c r="H378" s="35"/>
      <c r="I378" s="35"/>
    </row>
    <row r="379" spans="1:9" ht="30" x14ac:dyDescent="0.25">
      <c r="A379" s="33" t="s">
        <v>482</v>
      </c>
      <c r="B379" s="33" t="s">
        <v>124</v>
      </c>
      <c r="C379" s="33"/>
      <c r="D379" s="33"/>
      <c r="E379" s="33"/>
      <c r="F379" s="33"/>
      <c r="G379" s="33"/>
      <c r="H379" s="35"/>
      <c r="I379" s="35"/>
    </row>
    <row r="380" spans="1:9" x14ac:dyDescent="0.25">
      <c r="A380" s="33" t="s">
        <v>483</v>
      </c>
      <c r="B380" s="33" t="s">
        <v>126</v>
      </c>
      <c r="C380" s="33"/>
      <c r="D380" s="33"/>
      <c r="E380" s="33"/>
      <c r="F380" s="33"/>
      <c r="G380" s="33"/>
      <c r="H380" s="35"/>
      <c r="I380" s="35"/>
    </row>
    <row r="381" spans="1:9" ht="30" x14ac:dyDescent="0.25">
      <c r="A381" s="33" t="s">
        <v>484</v>
      </c>
      <c r="B381" s="33" t="s">
        <v>128</v>
      </c>
      <c r="C381" s="33"/>
      <c r="D381" s="33"/>
      <c r="E381" s="33"/>
      <c r="F381" s="33"/>
      <c r="G381" s="33"/>
      <c r="H381" s="35"/>
      <c r="I381" s="35"/>
    </row>
    <row r="382" spans="1:9" ht="30" x14ac:dyDescent="0.25">
      <c r="A382" s="33" t="s">
        <v>485</v>
      </c>
      <c r="B382" s="33" t="s">
        <v>486</v>
      </c>
      <c r="C382" s="33"/>
      <c r="D382" s="33"/>
      <c r="E382" s="33"/>
      <c r="F382" s="33"/>
      <c r="G382" s="33"/>
      <c r="H382" s="35"/>
      <c r="I382" s="35"/>
    </row>
    <row r="383" spans="1:9" x14ac:dyDescent="0.25">
      <c r="A383" s="33" t="s">
        <v>487</v>
      </c>
      <c r="B383" s="33" t="s">
        <v>488</v>
      </c>
      <c r="C383" s="33"/>
      <c r="D383" s="33"/>
      <c r="E383" s="33"/>
      <c r="F383" s="33"/>
      <c r="G383" s="33"/>
      <c r="H383" s="35"/>
      <c r="I383" s="35"/>
    </row>
    <row r="384" spans="1:9" x14ac:dyDescent="0.25">
      <c r="A384" s="33" t="s">
        <v>489</v>
      </c>
      <c r="B384" s="33" t="s">
        <v>490</v>
      </c>
      <c r="C384" s="33"/>
      <c r="D384" s="33"/>
      <c r="E384" s="33"/>
      <c r="F384" s="33"/>
      <c r="G384" s="33"/>
      <c r="H384" s="35"/>
      <c r="I384" s="35"/>
    </row>
    <row r="385" spans="1:9" x14ac:dyDescent="0.25">
      <c r="A385" s="33" t="s">
        <v>491</v>
      </c>
      <c r="B385" s="33" t="s">
        <v>492</v>
      </c>
      <c r="C385" s="33"/>
      <c r="D385" s="33"/>
      <c r="E385" s="33"/>
      <c r="F385" s="33"/>
      <c r="G385" s="33"/>
      <c r="H385" s="35"/>
      <c r="I385" s="35"/>
    </row>
    <row r="386" spans="1:9" ht="30" x14ac:dyDescent="0.25">
      <c r="A386" s="33" t="s">
        <v>493</v>
      </c>
      <c r="B386" s="33" t="s">
        <v>494</v>
      </c>
      <c r="C386" s="33"/>
      <c r="D386" s="33"/>
      <c r="E386" s="33"/>
      <c r="F386" s="33"/>
      <c r="G386" s="33"/>
      <c r="H386" s="35"/>
      <c r="I386" s="35"/>
    </row>
    <row r="387" spans="1:9" ht="30" x14ac:dyDescent="0.25">
      <c r="A387" s="33" t="s">
        <v>495</v>
      </c>
      <c r="B387" s="33" t="s">
        <v>496</v>
      </c>
      <c r="C387" s="33"/>
      <c r="D387" s="33"/>
      <c r="E387" s="33"/>
      <c r="F387" s="33"/>
      <c r="G387" s="33"/>
      <c r="H387" s="35"/>
      <c r="I387" s="35"/>
    </row>
    <row r="388" spans="1:9" x14ac:dyDescent="0.25">
      <c r="A388" s="33" t="s">
        <v>497</v>
      </c>
      <c r="B388" s="33" t="s">
        <v>498</v>
      </c>
      <c r="C388" s="33"/>
      <c r="D388" s="33"/>
      <c r="E388" s="33"/>
      <c r="F388" s="33"/>
      <c r="G388" s="33"/>
      <c r="H388" s="35"/>
      <c r="I388" s="35"/>
    </row>
    <row r="389" spans="1:9" x14ac:dyDescent="0.25">
      <c r="A389" s="33" t="s">
        <v>499</v>
      </c>
      <c r="B389" s="33" t="s">
        <v>500</v>
      </c>
      <c r="C389" s="33"/>
      <c r="D389" s="33"/>
      <c r="E389" s="33"/>
      <c r="F389" s="33"/>
      <c r="G389" s="33"/>
      <c r="H389" s="35"/>
      <c r="I389" s="35"/>
    </row>
    <row r="390" spans="1:9" ht="60" x14ac:dyDescent="0.25">
      <c r="A390" s="33" t="s">
        <v>501</v>
      </c>
      <c r="B390" s="33" t="s">
        <v>502</v>
      </c>
      <c r="C390" s="33"/>
      <c r="D390" s="33"/>
      <c r="E390" s="33"/>
      <c r="F390" s="33"/>
      <c r="G390" s="33"/>
      <c r="H390" s="35"/>
      <c r="I390" s="35"/>
    </row>
    <row r="391" spans="1:9" ht="30" x14ac:dyDescent="0.25">
      <c r="A391" s="33" t="s">
        <v>503</v>
      </c>
      <c r="B391" s="33" t="s">
        <v>89</v>
      </c>
      <c r="C391" s="33"/>
      <c r="D391" s="33"/>
      <c r="E391" s="33"/>
      <c r="F391" s="33"/>
      <c r="G391" s="33"/>
      <c r="H391" s="35"/>
      <c r="I391" s="35"/>
    </row>
    <row r="392" spans="1:9" x14ac:dyDescent="0.25">
      <c r="E392" s="16" t="s">
        <v>90</v>
      </c>
      <c r="F392" s="16" t="str">
        <f>IF((COUNT(C370:C391)&lt;&gt;COUNT(F370:F391)),"", ROUND(SUM(F370:F391),2))</f>
        <v/>
      </c>
      <c r="G392" s="14" t="str">
        <f>IF((COUNT(C370:C391)&lt;&gt;COUNT(F370:F391)),"Neužpildytos visų objektų kainos", "")</f>
        <v>Neužpildytos visų objektų kainos</v>
      </c>
    </row>
    <row r="393" spans="1:9" x14ac:dyDescent="0.25">
      <c r="C393" s="16" t="s">
        <v>91</v>
      </c>
      <c r="D393" s="19"/>
      <c r="E393" s="16" t="s">
        <v>92</v>
      </c>
      <c r="F393" s="16" t="str">
        <f>IF(OR(F392="",D393=""),"", ROUND(PRODUCT(D393,F392)/100,2))</f>
        <v/>
      </c>
      <c r="G393" s="14" t="str">
        <f>IF(D393="", "Nurodykite taikomą PVM dydį", "")</f>
        <v>Nurodykite taikomą PVM dydį</v>
      </c>
    </row>
    <row r="394" spans="1:9" x14ac:dyDescent="0.25">
      <c r="E394" s="16" t="s">
        <v>93</v>
      </c>
      <c r="F394" s="16">
        <f>IF(ISBLANK(F393), "", ROUND(SUM(F392:F393),2))</f>
        <v>0</v>
      </c>
    </row>
    <row r="398" spans="1:9" x14ac:dyDescent="0.25">
      <c r="A398" s="12" t="s">
        <v>504</v>
      </c>
      <c r="B398" s="12" t="s">
        <v>505</v>
      </c>
    </row>
    <row r="400" spans="1:9" x14ac:dyDescent="0.25">
      <c r="A400" s="12" t="s">
        <v>28</v>
      </c>
    </row>
    <row r="401" spans="1:9" ht="165" x14ac:dyDescent="0.25">
      <c r="A401" s="27" t="s">
        <v>29</v>
      </c>
      <c r="B401" s="27" t="s">
        <v>30</v>
      </c>
      <c r="C401" s="27" t="s">
        <v>31</v>
      </c>
      <c r="D401" s="27" t="s">
        <v>32</v>
      </c>
      <c r="E401" s="27" t="s">
        <v>33</v>
      </c>
      <c r="F401" s="27" t="s">
        <v>34</v>
      </c>
      <c r="G401" s="27" t="s">
        <v>35</v>
      </c>
      <c r="H401" s="27" t="s">
        <v>36</v>
      </c>
      <c r="I401" s="27" t="s">
        <v>37</v>
      </c>
    </row>
    <row r="402" spans="1:9" ht="60" x14ac:dyDescent="0.25">
      <c r="A402" s="26" t="s">
        <v>506</v>
      </c>
      <c r="B402" s="26" t="s">
        <v>507</v>
      </c>
      <c r="C402" s="33"/>
      <c r="D402" s="33"/>
      <c r="E402" s="33"/>
      <c r="F402" s="33"/>
      <c r="G402" s="33"/>
      <c r="H402" s="33"/>
      <c r="I402" s="33"/>
    </row>
    <row r="403" spans="1:9" ht="60" x14ac:dyDescent="0.25">
      <c r="A403" s="33" t="s">
        <v>508</v>
      </c>
      <c r="B403" s="33" t="s">
        <v>507</v>
      </c>
      <c r="C403" s="36">
        <v>15</v>
      </c>
      <c r="D403" s="36" t="s">
        <v>365</v>
      </c>
      <c r="E403" s="34"/>
      <c r="F403" s="33" t="str">
        <f>IF(ISBLANK(E403),"", PRODUCT(C403,E403))</f>
        <v/>
      </c>
      <c r="G403" s="35"/>
      <c r="H403" s="33"/>
      <c r="I403" s="33"/>
    </row>
    <row r="404" spans="1:9" x14ac:dyDescent="0.25">
      <c r="A404" s="33" t="s">
        <v>509</v>
      </c>
      <c r="B404" s="33" t="s">
        <v>510</v>
      </c>
      <c r="C404" s="33"/>
      <c r="D404" s="33"/>
      <c r="E404" s="33"/>
      <c r="F404" s="33"/>
      <c r="G404" s="33"/>
      <c r="H404" s="35"/>
      <c r="I404" s="35"/>
    </row>
    <row r="405" spans="1:9" x14ac:dyDescent="0.25">
      <c r="A405" s="33" t="s">
        <v>511</v>
      </c>
      <c r="B405" s="33" t="s">
        <v>512</v>
      </c>
      <c r="C405" s="33"/>
      <c r="D405" s="33"/>
      <c r="E405" s="33"/>
      <c r="F405" s="33"/>
      <c r="G405" s="33"/>
      <c r="H405" s="35"/>
      <c r="I405" s="35"/>
    </row>
    <row r="406" spans="1:9" x14ac:dyDescent="0.25">
      <c r="A406" s="33" t="s">
        <v>513</v>
      </c>
      <c r="B406" s="33" t="s">
        <v>514</v>
      </c>
      <c r="C406" s="33"/>
      <c r="D406" s="33"/>
      <c r="E406" s="33"/>
      <c r="F406" s="33"/>
      <c r="G406" s="33"/>
      <c r="H406" s="35"/>
      <c r="I406" s="35"/>
    </row>
    <row r="407" spans="1:9" x14ac:dyDescent="0.25">
      <c r="A407" s="33" t="s">
        <v>515</v>
      </c>
      <c r="B407" s="33" t="s">
        <v>516</v>
      </c>
      <c r="C407" s="33"/>
      <c r="D407" s="33"/>
      <c r="E407" s="33"/>
      <c r="F407" s="33"/>
      <c r="G407" s="33"/>
      <c r="H407" s="35"/>
      <c r="I407" s="35"/>
    </row>
    <row r="408" spans="1:9" x14ac:dyDescent="0.25">
      <c r="A408" s="33" t="s">
        <v>517</v>
      </c>
      <c r="B408" s="33" t="s">
        <v>518</v>
      </c>
      <c r="C408" s="33"/>
      <c r="D408" s="33"/>
      <c r="E408" s="33"/>
      <c r="F408" s="33"/>
      <c r="G408" s="33"/>
      <c r="H408" s="35"/>
      <c r="I408" s="35"/>
    </row>
    <row r="409" spans="1:9" x14ac:dyDescent="0.25">
      <c r="A409" s="33" t="s">
        <v>519</v>
      </c>
      <c r="B409" s="33" t="s">
        <v>520</v>
      </c>
      <c r="C409" s="33"/>
      <c r="D409" s="33"/>
      <c r="E409" s="33"/>
      <c r="F409" s="33"/>
      <c r="G409" s="33"/>
      <c r="H409" s="35"/>
      <c r="I409" s="35"/>
    </row>
    <row r="410" spans="1:9" ht="45" x14ac:dyDescent="0.25">
      <c r="A410" s="33" t="s">
        <v>521</v>
      </c>
      <c r="B410" s="33" t="s">
        <v>522</v>
      </c>
      <c r="C410" s="33"/>
      <c r="D410" s="33"/>
      <c r="E410" s="33"/>
      <c r="F410" s="33"/>
      <c r="G410" s="33"/>
      <c r="H410" s="35"/>
      <c r="I410" s="35"/>
    </row>
    <row r="411" spans="1:9" ht="30" x14ac:dyDescent="0.25">
      <c r="A411" s="33" t="s">
        <v>523</v>
      </c>
      <c r="B411" s="33" t="s">
        <v>89</v>
      </c>
      <c r="C411" s="33"/>
      <c r="D411" s="33"/>
      <c r="E411" s="33"/>
      <c r="F411" s="33"/>
      <c r="G411" s="33"/>
      <c r="H411" s="35"/>
      <c r="I411" s="35"/>
    </row>
    <row r="412" spans="1:9" x14ac:dyDescent="0.25">
      <c r="E412" s="16" t="s">
        <v>90</v>
      </c>
      <c r="F412" s="16" t="str">
        <f>IF((COUNT(C403:C411)&lt;&gt;COUNT(F403:F411)),"", ROUND(SUM(F403:F411),2))</f>
        <v/>
      </c>
      <c r="G412" s="14" t="str">
        <f>IF((COUNT(C403:C411)&lt;&gt;COUNT(F403:F411)),"Neužpildytos visų objektų kainos", "")</f>
        <v>Neužpildytos visų objektų kainos</v>
      </c>
    </row>
    <row r="413" spans="1:9" x14ac:dyDescent="0.25">
      <c r="C413" s="16" t="s">
        <v>91</v>
      </c>
      <c r="D413" s="19"/>
      <c r="E413" s="16" t="s">
        <v>92</v>
      </c>
      <c r="F413" s="16" t="str">
        <f>IF(OR(F412="",D413=""),"", ROUND(PRODUCT(D413,F412)/100,2))</f>
        <v/>
      </c>
      <c r="G413" s="14" t="str">
        <f>IF(D413="", "Nurodykite taikomą PVM dydį", "")</f>
        <v>Nurodykite taikomą PVM dydį</v>
      </c>
    </row>
    <row r="414" spans="1:9" x14ac:dyDescent="0.25">
      <c r="E414" s="16" t="s">
        <v>93</v>
      </c>
      <c r="F414" s="16">
        <f>IF(ISBLANK(F413), "", ROUND(SUM(F412:F413),2))</f>
        <v>0</v>
      </c>
    </row>
    <row r="418" spans="1:9" x14ac:dyDescent="0.25">
      <c r="A418" s="12" t="s">
        <v>524</v>
      </c>
      <c r="B418" s="12" t="s">
        <v>525</v>
      </c>
    </row>
    <row r="420" spans="1:9" x14ac:dyDescent="0.25">
      <c r="A420" s="12" t="s">
        <v>28</v>
      </c>
    </row>
    <row r="421" spans="1:9" ht="165" x14ac:dyDescent="0.25">
      <c r="A421" s="27" t="s">
        <v>29</v>
      </c>
      <c r="B421" s="27" t="s">
        <v>30</v>
      </c>
      <c r="C421" s="27" t="s">
        <v>31</v>
      </c>
      <c r="D421" s="27" t="s">
        <v>32</v>
      </c>
      <c r="E421" s="27" t="s">
        <v>33</v>
      </c>
      <c r="F421" s="27" t="s">
        <v>34</v>
      </c>
      <c r="G421" s="27" t="s">
        <v>35</v>
      </c>
      <c r="H421" s="27" t="s">
        <v>36</v>
      </c>
      <c r="I421" s="27" t="s">
        <v>37</v>
      </c>
    </row>
    <row r="422" spans="1:9" ht="60" x14ac:dyDescent="0.25">
      <c r="A422" s="26" t="s">
        <v>526</v>
      </c>
      <c r="B422" s="26" t="s">
        <v>527</v>
      </c>
      <c r="C422" s="33"/>
      <c r="D422" s="33"/>
      <c r="E422" s="33"/>
      <c r="F422" s="33"/>
      <c r="G422" s="33"/>
      <c r="H422" s="33"/>
      <c r="I422" s="33"/>
    </row>
    <row r="423" spans="1:9" ht="60" x14ac:dyDescent="0.25">
      <c r="A423" s="33" t="s">
        <v>528</v>
      </c>
      <c r="B423" s="33" t="s">
        <v>527</v>
      </c>
      <c r="C423" s="36">
        <v>90</v>
      </c>
      <c r="D423" s="36" t="s">
        <v>365</v>
      </c>
      <c r="E423" s="34"/>
      <c r="F423" s="33" t="str">
        <f>IF(ISBLANK(E423),"", PRODUCT(C423,E423))</f>
        <v/>
      </c>
      <c r="G423" s="35"/>
      <c r="H423" s="33"/>
      <c r="I423" s="33"/>
    </row>
    <row r="424" spans="1:9" x14ac:dyDescent="0.25">
      <c r="A424" s="33" t="s">
        <v>529</v>
      </c>
      <c r="B424" s="33" t="s">
        <v>469</v>
      </c>
      <c r="C424" s="33"/>
      <c r="D424" s="33"/>
      <c r="E424" s="33"/>
      <c r="F424" s="33"/>
      <c r="G424" s="33"/>
      <c r="H424" s="35"/>
      <c r="I424" s="35"/>
    </row>
    <row r="425" spans="1:9" x14ac:dyDescent="0.25">
      <c r="A425" s="33" t="s">
        <v>530</v>
      </c>
      <c r="B425" s="33" t="s">
        <v>471</v>
      </c>
      <c r="C425" s="33"/>
      <c r="D425" s="33"/>
      <c r="E425" s="33"/>
      <c r="F425" s="33"/>
      <c r="G425" s="33"/>
      <c r="H425" s="35"/>
      <c r="I425" s="35"/>
    </row>
    <row r="426" spans="1:9" x14ac:dyDescent="0.25">
      <c r="A426" s="33" t="s">
        <v>531</v>
      </c>
      <c r="B426" s="33" t="s">
        <v>532</v>
      </c>
      <c r="C426" s="33"/>
      <c r="D426" s="33"/>
      <c r="E426" s="33"/>
      <c r="F426" s="33"/>
      <c r="G426" s="33"/>
      <c r="H426" s="35"/>
      <c r="I426" s="35"/>
    </row>
    <row r="427" spans="1:9" x14ac:dyDescent="0.25">
      <c r="A427" s="33" t="s">
        <v>533</v>
      </c>
      <c r="B427" s="33" t="s">
        <v>518</v>
      </c>
      <c r="C427" s="33"/>
      <c r="D427" s="33"/>
      <c r="E427" s="33"/>
      <c r="F427" s="33"/>
      <c r="G427" s="33"/>
      <c r="H427" s="35"/>
      <c r="I427" s="35"/>
    </row>
    <row r="428" spans="1:9" x14ac:dyDescent="0.25">
      <c r="A428" s="33" t="s">
        <v>534</v>
      </c>
      <c r="B428" s="33" t="s">
        <v>535</v>
      </c>
      <c r="C428" s="33"/>
      <c r="D428" s="33"/>
      <c r="E428" s="33"/>
      <c r="F428" s="33"/>
      <c r="G428" s="33"/>
      <c r="H428" s="35"/>
      <c r="I428" s="35"/>
    </row>
    <row r="429" spans="1:9" x14ac:dyDescent="0.25">
      <c r="A429" s="33" t="s">
        <v>536</v>
      </c>
      <c r="B429" s="33" t="s">
        <v>110</v>
      </c>
      <c r="C429" s="33"/>
      <c r="D429" s="33"/>
      <c r="E429" s="33"/>
      <c r="F429" s="33"/>
      <c r="G429" s="33"/>
      <c r="H429" s="35"/>
      <c r="I429" s="35"/>
    </row>
    <row r="430" spans="1:9" x14ac:dyDescent="0.25">
      <c r="A430" s="33" t="s">
        <v>537</v>
      </c>
      <c r="B430" s="33" t="s">
        <v>480</v>
      </c>
      <c r="C430" s="33"/>
      <c r="D430" s="33"/>
      <c r="E430" s="33"/>
      <c r="F430" s="33"/>
      <c r="G430" s="33"/>
      <c r="H430" s="35"/>
      <c r="I430" s="35"/>
    </row>
    <row r="431" spans="1:9" ht="30" x14ac:dyDescent="0.25">
      <c r="A431" s="33" t="s">
        <v>538</v>
      </c>
      <c r="B431" s="33" t="s">
        <v>122</v>
      </c>
      <c r="C431" s="33"/>
      <c r="D431" s="33"/>
      <c r="E431" s="33"/>
      <c r="F431" s="33"/>
      <c r="G431" s="33"/>
      <c r="H431" s="35"/>
      <c r="I431" s="35"/>
    </row>
    <row r="432" spans="1:9" x14ac:dyDescent="0.25">
      <c r="A432" s="33" t="s">
        <v>539</v>
      </c>
      <c r="B432" s="33" t="s">
        <v>540</v>
      </c>
      <c r="C432" s="33"/>
      <c r="D432" s="33"/>
      <c r="E432" s="33"/>
      <c r="F432" s="33"/>
      <c r="G432" s="33"/>
      <c r="H432" s="35"/>
      <c r="I432" s="35"/>
    </row>
    <row r="433" spans="1:9" x14ac:dyDescent="0.25">
      <c r="A433" s="33" t="s">
        <v>541</v>
      </c>
      <c r="B433" s="33" t="s">
        <v>542</v>
      </c>
      <c r="C433" s="33"/>
      <c r="D433" s="33"/>
      <c r="E433" s="33"/>
      <c r="F433" s="33"/>
      <c r="G433" s="33"/>
      <c r="H433" s="35"/>
      <c r="I433" s="35"/>
    </row>
    <row r="434" spans="1:9" x14ac:dyDescent="0.25">
      <c r="A434" s="33" t="s">
        <v>543</v>
      </c>
      <c r="B434" s="33" t="s">
        <v>126</v>
      </c>
      <c r="C434" s="33"/>
      <c r="D434" s="33"/>
      <c r="E434" s="33"/>
      <c r="F434" s="33"/>
      <c r="G434" s="33"/>
      <c r="H434" s="35"/>
      <c r="I434" s="35"/>
    </row>
    <row r="435" spans="1:9" ht="30" x14ac:dyDescent="0.25">
      <c r="A435" s="33" t="s">
        <v>544</v>
      </c>
      <c r="B435" s="33" t="s">
        <v>128</v>
      </c>
      <c r="C435" s="33"/>
      <c r="D435" s="33"/>
      <c r="E435" s="33"/>
      <c r="F435" s="33"/>
      <c r="G435" s="33"/>
      <c r="H435" s="35"/>
      <c r="I435" s="35"/>
    </row>
    <row r="436" spans="1:9" ht="30" x14ac:dyDescent="0.25">
      <c r="A436" s="33" t="s">
        <v>545</v>
      </c>
      <c r="B436" s="33" t="s">
        <v>486</v>
      </c>
      <c r="C436" s="33"/>
      <c r="D436" s="33"/>
      <c r="E436" s="33"/>
      <c r="F436" s="33"/>
      <c r="G436" s="33"/>
      <c r="H436" s="35"/>
      <c r="I436" s="35"/>
    </row>
    <row r="437" spans="1:9" x14ac:dyDescent="0.25">
      <c r="A437" s="33" t="s">
        <v>546</v>
      </c>
      <c r="B437" s="33" t="s">
        <v>488</v>
      </c>
      <c r="C437" s="33"/>
      <c r="D437" s="33"/>
      <c r="E437" s="33"/>
      <c r="F437" s="33"/>
      <c r="G437" s="33"/>
      <c r="H437" s="35"/>
      <c r="I437" s="35"/>
    </row>
    <row r="438" spans="1:9" x14ac:dyDescent="0.25">
      <c r="A438" s="33" t="s">
        <v>547</v>
      </c>
      <c r="B438" s="33" t="s">
        <v>490</v>
      </c>
      <c r="C438" s="33"/>
      <c r="D438" s="33"/>
      <c r="E438" s="33"/>
      <c r="F438" s="33"/>
      <c r="G438" s="33"/>
      <c r="H438" s="35"/>
      <c r="I438" s="35"/>
    </row>
    <row r="439" spans="1:9" x14ac:dyDescent="0.25">
      <c r="A439" s="33" t="s">
        <v>548</v>
      </c>
      <c r="B439" s="33" t="s">
        <v>492</v>
      </c>
      <c r="C439" s="33"/>
      <c r="D439" s="33"/>
      <c r="E439" s="33"/>
      <c r="F439" s="33"/>
      <c r="G439" s="33"/>
      <c r="H439" s="35"/>
      <c r="I439" s="35"/>
    </row>
    <row r="440" spans="1:9" ht="30" x14ac:dyDescent="0.25">
      <c r="A440" s="33" t="s">
        <v>549</v>
      </c>
      <c r="B440" s="33" t="s">
        <v>494</v>
      </c>
      <c r="C440" s="33"/>
      <c r="D440" s="33"/>
      <c r="E440" s="33"/>
      <c r="F440" s="33"/>
      <c r="G440" s="33"/>
      <c r="H440" s="35"/>
      <c r="I440" s="35"/>
    </row>
    <row r="441" spans="1:9" ht="30" x14ac:dyDescent="0.25">
      <c r="A441" s="33" t="s">
        <v>550</v>
      </c>
      <c r="B441" s="33" t="s">
        <v>496</v>
      </c>
      <c r="C441" s="33"/>
      <c r="D441" s="33"/>
      <c r="E441" s="33"/>
      <c r="F441" s="33"/>
      <c r="G441" s="33"/>
      <c r="H441" s="35"/>
      <c r="I441" s="35"/>
    </row>
    <row r="442" spans="1:9" x14ac:dyDescent="0.25">
      <c r="A442" s="33" t="s">
        <v>551</v>
      </c>
      <c r="B442" s="33" t="s">
        <v>498</v>
      </c>
      <c r="C442" s="33"/>
      <c r="D442" s="33"/>
      <c r="E442" s="33"/>
      <c r="F442" s="33"/>
      <c r="G442" s="33"/>
      <c r="H442" s="35"/>
      <c r="I442" s="35"/>
    </row>
    <row r="443" spans="1:9" x14ac:dyDescent="0.25">
      <c r="A443" s="33" t="s">
        <v>552</v>
      </c>
      <c r="B443" s="33" t="s">
        <v>553</v>
      </c>
      <c r="C443" s="33"/>
      <c r="D443" s="33"/>
      <c r="E443" s="33"/>
      <c r="F443" s="33"/>
      <c r="G443" s="33"/>
      <c r="H443" s="35"/>
      <c r="I443" s="35"/>
    </row>
    <row r="444" spans="1:9" ht="30" x14ac:dyDescent="0.25">
      <c r="A444" s="33" t="s">
        <v>554</v>
      </c>
      <c r="B444" s="33" t="s">
        <v>555</v>
      </c>
      <c r="C444" s="33"/>
      <c r="D444" s="33"/>
      <c r="E444" s="33"/>
      <c r="F444" s="33"/>
      <c r="G444" s="33"/>
      <c r="H444" s="35"/>
      <c r="I444" s="35"/>
    </row>
    <row r="445" spans="1:9" ht="105" x14ac:dyDescent="0.25">
      <c r="A445" s="33" t="s">
        <v>556</v>
      </c>
      <c r="B445" s="33" t="s">
        <v>557</v>
      </c>
      <c r="C445" s="33"/>
      <c r="D445" s="33"/>
      <c r="E445" s="33"/>
      <c r="F445" s="33"/>
      <c r="G445" s="33"/>
      <c r="H445" s="35"/>
      <c r="I445" s="35"/>
    </row>
    <row r="446" spans="1:9" ht="30" x14ac:dyDescent="0.25">
      <c r="A446" s="33" t="s">
        <v>558</v>
      </c>
      <c r="B446" s="33" t="s">
        <v>89</v>
      </c>
      <c r="C446" s="33"/>
      <c r="D446" s="33"/>
      <c r="E446" s="33"/>
      <c r="F446" s="33"/>
      <c r="G446" s="33"/>
      <c r="H446" s="35"/>
      <c r="I446" s="35"/>
    </row>
    <row r="447" spans="1:9" x14ac:dyDescent="0.25">
      <c r="E447" s="16" t="s">
        <v>90</v>
      </c>
      <c r="F447" s="16" t="str">
        <f>IF((COUNT(C423:C446)&lt;&gt;COUNT(F423:F446)),"", ROUND(SUM(F423:F446),2))</f>
        <v/>
      </c>
      <c r="G447" s="14" t="str">
        <f>IF((COUNT(C423:C446)&lt;&gt;COUNT(F423:F446)),"Neužpildytos visų objektų kainos", "")</f>
        <v>Neužpildytos visų objektų kainos</v>
      </c>
    </row>
    <row r="448" spans="1:9" x14ac:dyDescent="0.25">
      <c r="C448" s="16" t="s">
        <v>91</v>
      </c>
      <c r="D448" s="19"/>
      <c r="E448" s="16" t="s">
        <v>92</v>
      </c>
      <c r="F448" s="16" t="str">
        <f>IF(OR(F447="",D448=""),"", ROUND(PRODUCT(D448,F447)/100,2))</f>
        <v/>
      </c>
      <c r="G448" s="14" t="str">
        <f>IF(D448="", "Nurodykite taikomą PVM dydį", "")</f>
        <v>Nurodykite taikomą PVM dydį</v>
      </c>
    </row>
    <row r="449" spans="1:9" x14ac:dyDescent="0.25">
      <c r="E449" s="16" t="s">
        <v>93</v>
      </c>
      <c r="F449" s="16">
        <f>IF(ISBLANK(F448), "", ROUND(SUM(F447:F448),2))</f>
        <v>0</v>
      </c>
    </row>
    <row r="453" spans="1:9" x14ac:dyDescent="0.25">
      <c r="A453" s="12" t="s">
        <v>559</v>
      </c>
      <c r="B453" s="12" t="s">
        <v>560</v>
      </c>
    </row>
    <row r="455" spans="1:9" x14ac:dyDescent="0.25">
      <c r="A455" s="12" t="s">
        <v>28</v>
      </c>
    </row>
    <row r="456" spans="1:9" ht="165" x14ac:dyDescent="0.25">
      <c r="A456" s="27" t="s">
        <v>29</v>
      </c>
      <c r="B456" s="27" t="s">
        <v>30</v>
      </c>
      <c r="C456" s="27" t="s">
        <v>31</v>
      </c>
      <c r="D456" s="27" t="s">
        <v>32</v>
      </c>
      <c r="E456" s="27" t="s">
        <v>33</v>
      </c>
      <c r="F456" s="27" t="s">
        <v>34</v>
      </c>
      <c r="G456" s="27" t="s">
        <v>35</v>
      </c>
      <c r="H456" s="27" t="s">
        <v>36</v>
      </c>
      <c r="I456" s="27" t="s">
        <v>37</v>
      </c>
    </row>
    <row r="457" spans="1:9" ht="45" x14ac:dyDescent="0.25">
      <c r="A457" s="26" t="s">
        <v>561</v>
      </c>
      <c r="B457" s="26" t="s">
        <v>562</v>
      </c>
      <c r="C457" s="33"/>
      <c r="D457" s="33"/>
      <c r="E457" s="33"/>
      <c r="F457" s="33"/>
      <c r="G457" s="33"/>
      <c r="H457" s="33"/>
      <c r="I457" s="33"/>
    </row>
    <row r="458" spans="1:9" ht="45" x14ac:dyDescent="0.25">
      <c r="A458" s="33" t="s">
        <v>563</v>
      </c>
      <c r="B458" s="33" t="s">
        <v>562</v>
      </c>
      <c r="C458" s="36">
        <v>15</v>
      </c>
      <c r="D458" s="36" t="s">
        <v>365</v>
      </c>
      <c r="E458" s="34"/>
      <c r="F458" s="33" t="str">
        <f>IF(ISBLANK(E458),"", PRODUCT(C458,E458))</f>
        <v/>
      </c>
      <c r="G458" s="35"/>
      <c r="H458" s="33"/>
      <c r="I458" s="33"/>
    </row>
    <row r="459" spans="1:9" x14ac:dyDescent="0.25">
      <c r="A459" s="33" t="s">
        <v>564</v>
      </c>
      <c r="B459" s="33" t="s">
        <v>510</v>
      </c>
      <c r="C459" s="33"/>
      <c r="D459" s="33"/>
      <c r="E459" s="33"/>
      <c r="F459" s="33"/>
      <c r="G459" s="33"/>
      <c r="H459" s="35"/>
      <c r="I459" s="35"/>
    </row>
    <row r="460" spans="1:9" x14ac:dyDescent="0.25">
      <c r="A460" s="33" t="s">
        <v>565</v>
      </c>
      <c r="B460" s="33" t="s">
        <v>512</v>
      </c>
      <c r="C460" s="33"/>
      <c r="D460" s="33"/>
      <c r="E460" s="33"/>
      <c r="F460" s="33"/>
      <c r="G460" s="33"/>
      <c r="H460" s="35"/>
      <c r="I460" s="35"/>
    </row>
    <row r="461" spans="1:9" x14ac:dyDescent="0.25">
      <c r="A461" s="33" t="s">
        <v>566</v>
      </c>
      <c r="B461" s="33" t="s">
        <v>514</v>
      </c>
      <c r="C461" s="33"/>
      <c r="D461" s="33"/>
      <c r="E461" s="33"/>
      <c r="F461" s="33"/>
      <c r="G461" s="33"/>
      <c r="H461" s="35"/>
      <c r="I461" s="35"/>
    </row>
    <row r="462" spans="1:9" x14ac:dyDescent="0.25">
      <c r="A462" s="33" t="s">
        <v>567</v>
      </c>
      <c r="B462" s="33" t="s">
        <v>516</v>
      </c>
      <c r="C462" s="33"/>
      <c r="D462" s="33"/>
      <c r="E462" s="33"/>
      <c r="F462" s="33"/>
      <c r="G462" s="33"/>
      <c r="H462" s="35"/>
      <c r="I462" s="35"/>
    </row>
    <row r="463" spans="1:9" x14ac:dyDescent="0.25">
      <c r="A463" s="33" t="s">
        <v>568</v>
      </c>
      <c r="B463" s="33" t="s">
        <v>518</v>
      </c>
      <c r="C463" s="33"/>
      <c r="D463" s="33"/>
      <c r="E463" s="33"/>
      <c r="F463" s="33"/>
      <c r="G463" s="33"/>
      <c r="H463" s="35"/>
      <c r="I463" s="35"/>
    </row>
    <row r="464" spans="1:9" x14ac:dyDescent="0.25">
      <c r="A464" s="33" t="s">
        <v>569</v>
      </c>
      <c r="B464" s="33" t="s">
        <v>570</v>
      </c>
      <c r="C464" s="33"/>
      <c r="D464" s="33"/>
      <c r="E464" s="33"/>
      <c r="F464" s="33"/>
      <c r="G464" s="33"/>
      <c r="H464" s="35"/>
      <c r="I464" s="35"/>
    </row>
    <row r="465" spans="1:9" ht="90" x14ac:dyDescent="0.25">
      <c r="A465" s="33" t="s">
        <v>571</v>
      </c>
      <c r="B465" s="33" t="s">
        <v>572</v>
      </c>
      <c r="C465" s="33"/>
      <c r="D465" s="33"/>
      <c r="E465" s="33"/>
      <c r="F465" s="33"/>
      <c r="G465" s="33"/>
      <c r="H465" s="35"/>
      <c r="I465" s="35"/>
    </row>
    <row r="466" spans="1:9" ht="30" x14ac:dyDescent="0.25">
      <c r="A466" s="33" t="s">
        <v>573</v>
      </c>
      <c r="B466" s="33" t="s">
        <v>89</v>
      </c>
      <c r="C466" s="33"/>
      <c r="D466" s="33"/>
      <c r="E466" s="33"/>
      <c r="F466" s="33"/>
      <c r="G466" s="33"/>
      <c r="H466" s="35"/>
      <c r="I466" s="35"/>
    </row>
    <row r="467" spans="1:9" x14ac:dyDescent="0.25">
      <c r="E467" s="16" t="s">
        <v>90</v>
      </c>
      <c r="F467" s="16" t="str">
        <f>IF((COUNT(C458:C466)&lt;&gt;COUNT(F458:F466)),"", ROUND(SUM(F458:F466),2))</f>
        <v/>
      </c>
      <c r="G467" s="14" t="str">
        <f>IF((COUNT(C458:C466)&lt;&gt;COUNT(F458:F466)),"Neužpildytos visų objektų kainos", "")</f>
        <v>Neužpildytos visų objektų kainos</v>
      </c>
    </row>
    <row r="468" spans="1:9" x14ac:dyDescent="0.25">
      <c r="C468" s="16" t="s">
        <v>91</v>
      </c>
      <c r="D468" s="19"/>
      <c r="E468" s="16" t="s">
        <v>92</v>
      </c>
      <c r="F468" s="16" t="str">
        <f>IF(OR(F467="",D468=""),"", ROUND(PRODUCT(D468,F467)/100,2))</f>
        <v/>
      </c>
      <c r="G468" s="14" t="str">
        <f>IF(D468="", "Nurodykite taikomą PVM dydį", "")</f>
        <v>Nurodykite taikomą PVM dydį</v>
      </c>
    </row>
    <row r="469" spans="1:9" x14ac:dyDescent="0.25">
      <c r="E469" s="16" t="s">
        <v>93</v>
      </c>
      <c r="F469" s="16">
        <f>IF(ISBLANK(F468), "", ROUND(SUM(F467:F468),2))</f>
        <v>0</v>
      </c>
    </row>
    <row r="473" spans="1:9" x14ac:dyDescent="0.25">
      <c r="A473" s="12" t="s">
        <v>574</v>
      </c>
      <c r="B473" s="12" t="s">
        <v>575</v>
      </c>
    </row>
    <row r="475" spans="1:9" x14ac:dyDescent="0.25">
      <c r="A475" s="12" t="s">
        <v>28</v>
      </c>
    </row>
    <row r="476" spans="1:9" ht="165" x14ac:dyDescent="0.25">
      <c r="A476" s="27" t="s">
        <v>29</v>
      </c>
      <c r="B476" s="27" t="s">
        <v>30</v>
      </c>
      <c r="C476" s="27" t="s">
        <v>31</v>
      </c>
      <c r="D476" s="27" t="s">
        <v>32</v>
      </c>
      <c r="E476" s="27" t="s">
        <v>33</v>
      </c>
      <c r="F476" s="27" t="s">
        <v>34</v>
      </c>
      <c r="G476" s="27" t="s">
        <v>35</v>
      </c>
      <c r="H476" s="27" t="s">
        <v>36</v>
      </c>
      <c r="I476" s="27" t="s">
        <v>37</v>
      </c>
    </row>
    <row r="477" spans="1:9" ht="60" x14ac:dyDescent="0.25">
      <c r="A477" s="26" t="s">
        <v>576</v>
      </c>
      <c r="B477" s="26" t="s">
        <v>577</v>
      </c>
      <c r="C477" s="33"/>
      <c r="D477" s="33"/>
      <c r="E477" s="33"/>
      <c r="F477" s="33"/>
      <c r="G477" s="33"/>
      <c r="H477" s="33"/>
      <c r="I477" s="33"/>
    </row>
    <row r="478" spans="1:9" ht="60" x14ac:dyDescent="0.25">
      <c r="A478" s="33" t="s">
        <v>578</v>
      </c>
      <c r="B478" s="33" t="s">
        <v>577</v>
      </c>
      <c r="C478" s="36">
        <v>30</v>
      </c>
      <c r="D478" s="36" t="s">
        <v>365</v>
      </c>
      <c r="E478" s="34"/>
      <c r="F478" s="33" t="str">
        <f>IF(ISBLANK(E478),"", PRODUCT(C478,E478))</f>
        <v/>
      </c>
      <c r="G478" s="35"/>
      <c r="H478" s="33"/>
      <c r="I478" s="33"/>
    </row>
    <row r="479" spans="1:9" x14ac:dyDescent="0.25">
      <c r="A479" s="33" t="s">
        <v>579</v>
      </c>
      <c r="B479" s="33" t="s">
        <v>580</v>
      </c>
      <c r="C479" s="33"/>
      <c r="D479" s="33"/>
      <c r="E479" s="33"/>
      <c r="F479" s="33"/>
      <c r="G479" s="33"/>
      <c r="H479" s="35"/>
      <c r="I479" s="35"/>
    </row>
    <row r="480" spans="1:9" x14ac:dyDescent="0.25">
      <c r="A480" s="33" t="s">
        <v>581</v>
      </c>
      <c r="B480" s="33" t="s">
        <v>582</v>
      </c>
      <c r="C480" s="33"/>
      <c r="D480" s="33"/>
      <c r="E480" s="33"/>
      <c r="F480" s="33"/>
      <c r="G480" s="33"/>
      <c r="H480" s="35"/>
      <c r="I480" s="35"/>
    </row>
    <row r="481" spans="1:9" ht="45" x14ac:dyDescent="0.25">
      <c r="A481" s="33" t="s">
        <v>583</v>
      </c>
      <c r="B481" s="33" t="s">
        <v>584</v>
      </c>
      <c r="C481" s="33"/>
      <c r="D481" s="33"/>
      <c r="E481" s="33"/>
      <c r="F481" s="33"/>
      <c r="G481" s="33"/>
      <c r="H481" s="35"/>
      <c r="I481" s="35"/>
    </row>
    <row r="482" spans="1:9" x14ac:dyDescent="0.25">
      <c r="A482" s="33" t="s">
        <v>585</v>
      </c>
      <c r="B482" s="33" t="s">
        <v>371</v>
      </c>
      <c r="C482" s="33"/>
      <c r="D482" s="33"/>
      <c r="E482" s="33"/>
      <c r="F482" s="33"/>
      <c r="G482" s="33"/>
      <c r="H482" s="35"/>
      <c r="I482" s="35"/>
    </row>
    <row r="483" spans="1:9" ht="30" x14ac:dyDescent="0.25">
      <c r="A483" s="33" t="s">
        <v>586</v>
      </c>
      <c r="B483" s="33" t="s">
        <v>373</v>
      </c>
      <c r="C483" s="33"/>
      <c r="D483" s="33"/>
      <c r="E483" s="33"/>
      <c r="F483" s="33"/>
      <c r="G483" s="33"/>
      <c r="H483" s="35"/>
      <c r="I483" s="35"/>
    </row>
    <row r="484" spans="1:9" ht="30" x14ac:dyDescent="0.25">
      <c r="A484" s="33" t="s">
        <v>587</v>
      </c>
      <c r="B484" s="33" t="s">
        <v>375</v>
      </c>
      <c r="C484" s="33"/>
      <c r="D484" s="33"/>
      <c r="E484" s="33"/>
      <c r="F484" s="33"/>
      <c r="G484" s="33"/>
      <c r="H484" s="35"/>
      <c r="I484" s="35"/>
    </row>
    <row r="485" spans="1:9" ht="30" x14ac:dyDescent="0.25">
      <c r="A485" s="33" t="s">
        <v>588</v>
      </c>
      <c r="B485" s="33" t="s">
        <v>377</v>
      </c>
      <c r="C485" s="33"/>
      <c r="D485" s="33"/>
      <c r="E485" s="33"/>
      <c r="F485" s="33"/>
      <c r="G485" s="33"/>
      <c r="H485" s="35"/>
      <c r="I485" s="35"/>
    </row>
    <row r="486" spans="1:9" ht="30" x14ac:dyDescent="0.25">
      <c r="A486" s="33" t="s">
        <v>589</v>
      </c>
      <c r="B486" s="33" t="s">
        <v>379</v>
      </c>
      <c r="C486" s="33"/>
      <c r="D486" s="33"/>
      <c r="E486" s="33"/>
      <c r="F486" s="33"/>
      <c r="G486" s="33"/>
      <c r="H486" s="35"/>
      <c r="I486" s="35"/>
    </row>
    <row r="487" spans="1:9" x14ac:dyDescent="0.25">
      <c r="A487" s="33" t="s">
        <v>590</v>
      </c>
      <c r="B487" s="33" t="s">
        <v>381</v>
      </c>
      <c r="C487" s="33"/>
      <c r="D487" s="33"/>
      <c r="E487" s="33"/>
      <c r="F487" s="33"/>
      <c r="G487" s="33"/>
      <c r="H487" s="35"/>
      <c r="I487" s="35"/>
    </row>
    <row r="488" spans="1:9" ht="30" x14ac:dyDescent="0.25">
      <c r="A488" s="33" t="s">
        <v>591</v>
      </c>
      <c r="B488" s="33" t="s">
        <v>383</v>
      </c>
      <c r="C488" s="33"/>
      <c r="D488" s="33"/>
      <c r="E488" s="33"/>
      <c r="F488" s="33"/>
      <c r="G488" s="33"/>
      <c r="H488" s="35"/>
      <c r="I488" s="35"/>
    </row>
    <row r="489" spans="1:9" x14ac:dyDescent="0.25">
      <c r="A489" s="33" t="s">
        <v>592</v>
      </c>
      <c r="B489" s="33" t="s">
        <v>385</v>
      </c>
      <c r="C489" s="33"/>
      <c r="D489" s="33"/>
      <c r="E489" s="33"/>
      <c r="F489" s="33"/>
      <c r="G489" s="33"/>
      <c r="H489" s="35"/>
      <c r="I489" s="35"/>
    </row>
    <row r="490" spans="1:9" x14ac:dyDescent="0.25">
      <c r="A490" s="33" t="s">
        <v>593</v>
      </c>
      <c r="B490" s="33" t="s">
        <v>387</v>
      </c>
      <c r="C490" s="33"/>
      <c r="D490" s="33"/>
      <c r="E490" s="33"/>
      <c r="F490" s="33"/>
      <c r="G490" s="33"/>
      <c r="H490" s="35"/>
      <c r="I490" s="35"/>
    </row>
    <row r="491" spans="1:9" ht="30" x14ac:dyDescent="0.25">
      <c r="A491" s="33" t="s">
        <v>594</v>
      </c>
      <c r="B491" s="33" t="s">
        <v>389</v>
      </c>
      <c r="C491" s="33"/>
      <c r="D491" s="33"/>
      <c r="E491" s="33"/>
      <c r="F491" s="33"/>
      <c r="G491" s="33"/>
      <c r="H491" s="35"/>
      <c r="I491" s="35"/>
    </row>
    <row r="492" spans="1:9" ht="30" x14ac:dyDescent="0.25">
      <c r="A492" s="33" t="s">
        <v>595</v>
      </c>
      <c r="B492" s="33" t="s">
        <v>596</v>
      </c>
      <c r="C492" s="33"/>
      <c r="D492" s="33"/>
      <c r="E492" s="33"/>
      <c r="F492" s="33"/>
      <c r="G492" s="33"/>
      <c r="H492" s="35"/>
      <c r="I492" s="35"/>
    </row>
    <row r="493" spans="1:9" ht="30" x14ac:dyDescent="0.25">
      <c r="A493" s="33" t="s">
        <v>597</v>
      </c>
      <c r="B493" s="33" t="s">
        <v>391</v>
      </c>
      <c r="C493" s="33"/>
      <c r="D493" s="33"/>
      <c r="E493" s="33"/>
      <c r="F493" s="33"/>
      <c r="G493" s="33"/>
      <c r="H493" s="35"/>
      <c r="I493" s="35"/>
    </row>
    <row r="494" spans="1:9" ht="30" x14ac:dyDescent="0.25">
      <c r="A494" s="33" t="s">
        <v>598</v>
      </c>
      <c r="B494" s="33" t="s">
        <v>599</v>
      </c>
      <c r="C494" s="33"/>
      <c r="D494" s="33"/>
      <c r="E494" s="33"/>
      <c r="F494" s="33"/>
      <c r="G494" s="33"/>
      <c r="H494" s="35"/>
      <c r="I494" s="35"/>
    </row>
    <row r="495" spans="1:9" ht="45" x14ac:dyDescent="0.25">
      <c r="A495" s="33" t="s">
        <v>600</v>
      </c>
      <c r="B495" s="33" t="s">
        <v>396</v>
      </c>
      <c r="C495" s="33"/>
      <c r="D495" s="33"/>
      <c r="E495" s="33"/>
      <c r="F495" s="33"/>
      <c r="G495" s="33"/>
      <c r="H495" s="35"/>
      <c r="I495" s="35"/>
    </row>
    <row r="496" spans="1:9" ht="45" x14ac:dyDescent="0.25">
      <c r="A496" s="33" t="s">
        <v>601</v>
      </c>
      <c r="B496" s="33" t="s">
        <v>59</v>
      </c>
      <c r="C496" s="33"/>
      <c r="D496" s="33"/>
      <c r="E496" s="33"/>
      <c r="F496" s="33"/>
      <c r="G496" s="33"/>
      <c r="H496" s="35"/>
      <c r="I496" s="35"/>
    </row>
    <row r="497" spans="1:9" ht="30" x14ac:dyDescent="0.25">
      <c r="A497" s="33" t="s">
        <v>602</v>
      </c>
      <c r="B497" s="33" t="s">
        <v>603</v>
      </c>
      <c r="C497" s="33"/>
      <c r="D497" s="33"/>
      <c r="E497" s="33"/>
      <c r="F497" s="33"/>
      <c r="G497" s="33"/>
      <c r="H497" s="35"/>
      <c r="I497" s="35"/>
    </row>
    <row r="498" spans="1:9" ht="30" x14ac:dyDescent="0.25">
      <c r="A498" s="33" t="s">
        <v>604</v>
      </c>
      <c r="B498" s="33" t="s">
        <v>69</v>
      </c>
      <c r="C498" s="33"/>
      <c r="D498" s="33"/>
      <c r="E498" s="33"/>
      <c r="F498" s="33"/>
      <c r="G498" s="33"/>
      <c r="H498" s="35"/>
      <c r="I498" s="35"/>
    </row>
    <row r="499" spans="1:9" ht="30" x14ac:dyDescent="0.25">
      <c r="A499" s="33" t="s">
        <v>605</v>
      </c>
      <c r="B499" s="33" t="s">
        <v>606</v>
      </c>
      <c r="C499" s="33"/>
      <c r="D499" s="33"/>
      <c r="E499" s="33"/>
      <c r="F499" s="33"/>
      <c r="G499" s="33"/>
      <c r="H499" s="35"/>
      <c r="I499" s="35"/>
    </row>
    <row r="500" spans="1:9" x14ac:dyDescent="0.25">
      <c r="A500" s="33" t="s">
        <v>607</v>
      </c>
      <c r="B500" s="33" t="s">
        <v>608</v>
      </c>
      <c r="C500" s="33"/>
      <c r="D500" s="33"/>
      <c r="E500" s="33"/>
      <c r="F500" s="33"/>
      <c r="G500" s="33"/>
      <c r="H500" s="35"/>
      <c r="I500" s="35"/>
    </row>
    <row r="501" spans="1:9" ht="30" x14ac:dyDescent="0.25">
      <c r="A501" s="33" t="s">
        <v>609</v>
      </c>
      <c r="B501" s="33" t="s">
        <v>301</v>
      </c>
      <c r="C501" s="33"/>
      <c r="D501" s="33"/>
      <c r="E501" s="33"/>
      <c r="F501" s="33"/>
      <c r="G501" s="33"/>
      <c r="H501" s="35"/>
      <c r="I501" s="35"/>
    </row>
    <row r="502" spans="1:9" x14ac:dyDescent="0.25">
      <c r="A502" s="33" t="s">
        <v>610</v>
      </c>
      <c r="B502" s="33" t="s">
        <v>611</v>
      </c>
      <c r="C502" s="33"/>
      <c r="D502" s="33"/>
      <c r="E502" s="33"/>
      <c r="F502" s="33"/>
      <c r="G502" s="33"/>
      <c r="H502" s="35"/>
      <c r="I502" s="35"/>
    </row>
    <row r="503" spans="1:9" x14ac:dyDescent="0.25">
      <c r="A503" s="33" t="s">
        <v>612</v>
      </c>
      <c r="B503" s="33" t="s">
        <v>352</v>
      </c>
      <c r="C503" s="33"/>
      <c r="D503" s="33"/>
      <c r="E503" s="33"/>
      <c r="F503" s="33"/>
      <c r="G503" s="33"/>
      <c r="H503" s="35"/>
      <c r="I503" s="35"/>
    </row>
    <row r="504" spans="1:9" ht="60" x14ac:dyDescent="0.25">
      <c r="A504" s="33" t="s">
        <v>613</v>
      </c>
      <c r="B504" s="33" t="s">
        <v>614</v>
      </c>
      <c r="C504" s="33"/>
      <c r="D504" s="33"/>
      <c r="E504" s="33"/>
      <c r="F504" s="33"/>
      <c r="G504" s="33"/>
      <c r="H504" s="35"/>
      <c r="I504" s="35"/>
    </row>
    <row r="505" spans="1:9" ht="45" x14ac:dyDescent="0.25">
      <c r="A505" s="33" t="s">
        <v>615</v>
      </c>
      <c r="B505" s="33" t="s">
        <v>396</v>
      </c>
      <c r="C505" s="33"/>
      <c r="D505" s="33"/>
      <c r="E505" s="33"/>
      <c r="F505" s="33"/>
      <c r="G505" s="33"/>
      <c r="H505" s="35"/>
      <c r="I505" s="35"/>
    </row>
    <row r="506" spans="1:9" ht="30" x14ac:dyDescent="0.25">
      <c r="A506" s="33" t="s">
        <v>616</v>
      </c>
      <c r="B506" s="33" t="s">
        <v>419</v>
      </c>
      <c r="C506" s="33"/>
      <c r="D506" s="33"/>
      <c r="E506" s="33"/>
      <c r="F506" s="33"/>
      <c r="G506" s="33"/>
      <c r="H506" s="35"/>
      <c r="I506" s="35"/>
    </row>
    <row r="507" spans="1:9" ht="105" x14ac:dyDescent="0.25">
      <c r="A507" s="33" t="s">
        <v>617</v>
      </c>
      <c r="B507" s="33" t="s">
        <v>618</v>
      </c>
      <c r="C507" s="33"/>
      <c r="D507" s="33"/>
      <c r="E507" s="33"/>
      <c r="F507" s="33"/>
      <c r="G507" s="33"/>
      <c r="H507" s="35"/>
      <c r="I507" s="35"/>
    </row>
    <row r="508" spans="1:9" ht="30" x14ac:dyDescent="0.25">
      <c r="A508" s="33" t="s">
        <v>619</v>
      </c>
      <c r="B508" s="33" t="s">
        <v>89</v>
      </c>
      <c r="C508" s="33"/>
      <c r="D508" s="33"/>
      <c r="E508" s="33"/>
      <c r="F508" s="33"/>
      <c r="G508" s="33"/>
      <c r="H508" s="35"/>
      <c r="I508" s="35"/>
    </row>
    <row r="509" spans="1:9" x14ac:dyDescent="0.25">
      <c r="E509" s="16" t="s">
        <v>90</v>
      </c>
      <c r="F509" s="16" t="str">
        <f>IF((COUNT(C478:C508)&lt;&gt;COUNT(F478:F508)),"", ROUND(SUM(F478:F508),2))</f>
        <v/>
      </c>
      <c r="G509" s="14" t="str">
        <f>IF((COUNT(C478:C508)&lt;&gt;COUNT(F478:F508)),"Neužpildytos visų objektų kainos", "")</f>
        <v>Neužpildytos visų objektų kainos</v>
      </c>
    </row>
    <row r="510" spans="1:9" x14ac:dyDescent="0.25">
      <c r="C510" s="16" t="s">
        <v>91</v>
      </c>
      <c r="D510" s="19"/>
      <c r="E510" s="16" t="s">
        <v>92</v>
      </c>
      <c r="F510" s="16" t="str">
        <f>IF(OR(F509="",D510=""),"", ROUND(PRODUCT(D510,F509)/100,2))</f>
        <v/>
      </c>
      <c r="G510" s="14" t="str">
        <f>IF(D510="", "Nurodykite taikomą PVM dydį", "")</f>
        <v>Nurodykite taikomą PVM dydį</v>
      </c>
    </row>
    <row r="511" spans="1:9" x14ac:dyDescent="0.25">
      <c r="E511" s="16" t="s">
        <v>93</v>
      </c>
      <c r="F511" s="16">
        <f>IF(ISBLANK(F510), "", ROUND(SUM(F509:F510),2))</f>
        <v>0</v>
      </c>
    </row>
    <row r="515" spans="1:9" x14ac:dyDescent="0.25">
      <c r="A515" s="12" t="s">
        <v>620</v>
      </c>
      <c r="B515" s="12" t="s">
        <v>621</v>
      </c>
    </row>
    <row r="517" spans="1:9" x14ac:dyDescent="0.25">
      <c r="A517" s="12" t="s">
        <v>28</v>
      </c>
    </row>
    <row r="518" spans="1:9" ht="165" x14ac:dyDescent="0.25">
      <c r="A518" s="27" t="s">
        <v>29</v>
      </c>
      <c r="B518" s="27" t="s">
        <v>30</v>
      </c>
      <c r="C518" s="27" t="s">
        <v>31</v>
      </c>
      <c r="D518" s="27" t="s">
        <v>32</v>
      </c>
      <c r="E518" s="27" t="s">
        <v>33</v>
      </c>
      <c r="F518" s="27" t="s">
        <v>34</v>
      </c>
      <c r="G518" s="27" t="s">
        <v>35</v>
      </c>
      <c r="H518" s="27" t="s">
        <v>36</v>
      </c>
      <c r="I518" s="27" t="s">
        <v>37</v>
      </c>
    </row>
    <row r="519" spans="1:9" x14ac:dyDescent="0.25">
      <c r="A519" s="26" t="s">
        <v>622</v>
      </c>
      <c r="B519" s="26" t="s">
        <v>623</v>
      </c>
      <c r="C519" s="33"/>
      <c r="D519" s="33"/>
      <c r="E519" s="33"/>
      <c r="F519" s="33"/>
      <c r="G519" s="33"/>
      <c r="H519" s="33"/>
      <c r="I519" s="33"/>
    </row>
    <row r="520" spans="1:9" x14ac:dyDescent="0.25">
      <c r="A520" s="33" t="s">
        <v>624</v>
      </c>
      <c r="B520" s="33" t="s">
        <v>623</v>
      </c>
      <c r="C520" s="36">
        <v>150</v>
      </c>
      <c r="D520" s="36" t="s">
        <v>365</v>
      </c>
      <c r="E520" s="34"/>
      <c r="F520" s="33" t="str">
        <f>IF(ISBLANK(E520),"", PRODUCT(C520,E520))</f>
        <v/>
      </c>
      <c r="G520" s="35"/>
      <c r="H520" s="33"/>
      <c r="I520" s="33"/>
    </row>
    <row r="521" spans="1:9" ht="30" x14ac:dyDescent="0.25">
      <c r="A521" s="33" t="s">
        <v>625</v>
      </c>
      <c r="B521" s="33" t="s">
        <v>626</v>
      </c>
      <c r="C521" s="33"/>
      <c r="D521" s="33"/>
      <c r="E521" s="33"/>
      <c r="F521" s="33"/>
      <c r="G521" s="33"/>
      <c r="H521" s="35"/>
      <c r="I521" s="35"/>
    </row>
    <row r="522" spans="1:9" ht="45" x14ac:dyDescent="0.25">
      <c r="A522" s="33" t="s">
        <v>627</v>
      </c>
      <c r="B522" s="33" t="s">
        <v>628</v>
      </c>
      <c r="C522" s="33"/>
      <c r="D522" s="33"/>
      <c r="E522" s="33"/>
      <c r="F522" s="33"/>
      <c r="G522" s="33"/>
      <c r="H522" s="35"/>
      <c r="I522" s="35"/>
    </row>
    <row r="523" spans="1:9" ht="30" x14ac:dyDescent="0.25">
      <c r="A523" s="33" t="s">
        <v>629</v>
      </c>
      <c r="B523" s="33" t="s">
        <v>630</v>
      </c>
      <c r="C523" s="33"/>
      <c r="D523" s="33"/>
      <c r="E523" s="33"/>
      <c r="F523" s="33"/>
      <c r="G523" s="33"/>
      <c r="H523" s="35"/>
      <c r="I523" s="35"/>
    </row>
    <row r="524" spans="1:9" ht="30" x14ac:dyDescent="0.25">
      <c r="A524" s="33" t="s">
        <v>631</v>
      </c>
      <c r="B524" s="33" t="s">
        <v>89</v>
      </c>
      <c r="C524" s="33"/>
      <c r="D524" s="33"/>
      <c r="E524" s="33"/>
      <c r="F524" s="33"/>
      <c r="G524" s="33"/>
      <c r="H524" s="35"/>
      <c r="I524" s="35"/>
    </row>
    <row r="525" spans="1:9" x14ac:dyDescent="0.25">
      <c r="E525" s="16" t="s">
        <v>90</v>
      </c>
      <c r="F525" s="16" t="str">
        <f>IF((COUNT(C520:C524)&lt;&gt;COUNT(F520:F524)),"", ROUND(SUM(F520:F524),2))</f>
        <v/>
      </c>
      <c r="G525" s="14" t="str">
        <f>IF((COUNT(C520:C524)&lt;&gt;COUNT(F520:F524)),"Neužpildytos visų objektų kainos", "")</f>
        <v>Neužpildytos visų objektų kainos</v>
      </c>
    </row>
    <row r="526" spans="1:9" x14ac:dyDescent="0.25">
      <c r="C526" s="16" t="s">
        <v>91</v>
      </c>
      <c r="D526" s="19"/>
      <c r="E526" s="16" t="s">
        <v>92</v>
      </c>
      <c r="F526" s="16" t="str">
        <f>IF(OR(F525="",D526=""),"", ROUND(PRODUCT(D526,F525)/100,2))</f>
        <v/>
      </c>
      <c r="G526" s="14" t="str">
        <f>IF(D526="", "Nurodykite taikomą PVM dydį", "")</f>
        <v>Nurodykite taikomą PVM dydį</v>
      </c>
    </row>
    <row r="527" spans="1:9" x14ac:dyDescent="0.25">
      <c r="E527" s="16" t="s">
        <v>93</v>
      </c>
      <c r="F527" s="16">
        <f>IF(ISBLANK(F526), "", ROUND(SUM(F525:F526),2))</f>
        <v>0</v>
      </c>
    </row>
    <row r="531" spans="1:9" x14ac:dyDescent="0.25">
      <c r="A531" s="12" t="s">
        <v>632</v>
      </c>
      <c r="B531" s="12" t="s">
        <v>633</v>
      </c>
    </row>
    <row r="533" spans="1:9" x14ac:dyDescent="0.25">
      <c r="A533" s="12" t="s">
        <v>28</v>
      </c>
    </row>
    <row r="534" spans="1:9" ht="165" x14ac:dyDescent="0.25">
      <c r="A534" s="27" t="s">
        <v>29</v>
      </c>
      <c r="B534" s="27" t="s">
        <v>30</v>
      </c>
      <c r="C534" s="27" t="s">
        <v>31</v>
      </c>
      <c r="D534" s="27" t="s">
        <v>32</v>
      </c>
      <c r="E534" s="27" t="s">
        <v>33</v>
      </c>
      <c r="F534" s="27" t="s">
        <v>34</v>
      </c>
      <c r="G534" s="27" t="s">
        <v>35</v>
      </c>
      <c r="H534" s="27" t="s">
        <v>36</v>
      </c>
      <c r="I534" s="27" t="s">
        <v>37</v>
      </c>
    </row>
    <row r="535" spans="1:9" x14ac:dyDescent="0.25">
      <c r="A535" s="26" t="s">
        <v>634</v>
      </c>
      <c r="B535" s="26" t="s">
        <v>635</v>
      </c>
      <c r="C535" s="33"/>
      <c r="D535" s="33"/>
      <c r="E535" s="33"/>
      <c r="F535" s="33"/>
      <c r="G535" s="33"/>
      <c r="H535" s="33"/>
      <c r="I535" s="33"/>
    </row>
    <row r="536" spans="1:9" x14ac:dyDescent="0.25">
      <c r="A536" s="33" t="s">
        <v>636</v>
      </c>
      <c r="B536" s="33" t="s">
        <v>635</v>
      </c>
      <c r="C536" s="36">
        <v>60</v>
      </c>
      <c r="D536" s="36" t="s">
        <v>41</v>
      </c>
      <c r="E536" s="34"/>
      <c r="F536" s="33" t="str">
        <f>IF(ISBLANK(E536),"", PRODUCT(C536,E536))</f>
        <v/>
      </c>
      <c r="G536" s="35"/>
      <c r="H536" s="33"/>
      <c r="I536" s="33"/>
    </row>
    <row r="537" spans="1:9" ht="60" x14ac:dyDescent="0.25">
      <c r="A537" s="33" t="s">
        <v>637</v>
      </c>
      <c r="B537" s="33" t="s">
        <v>638</v>
      </c>
      <c r="C537" s="33"/>
      <c r="D537" s="33"/>
      <c r="E537" s="33"/>
      <c r="F537" s="33"/>
      <c r="G537" s="33"/>
      <c r="H537" s="35"/>
      <c r="I537" s="35"/>
    </row>
    <row r="538" spans="1:9" ht="30" x14ac:dyDescent="0.25">
      <c r="A538" s="33" t="s">
        <v>639</v>
      </c>
      <c r="B538" s="33" t="s">
        <v>89</v>
      </c>
      <c r="C538" s="33"/>
      <c r="D538" s="33"/>
      <c r="E538" s="33"/>
      <c r="F538" s="33"/>
      <c r="G538" s="33"/>
      <c r="H538" s="35"/>
      <c r="I538" s="35"/>
    </row>
    <row r="539" spans="1:9" x14ac:dyDescent="0.25">
      <c r="E539" s="16" t="s">
        <v>90</v>
      </c>
      <c r="F539" s="16" t="str">
        <f>IF((COUNT(C536:C538)&lt;&gt;COUNT(F536:F538)),"", ROUND(SUM(F536:F538),2))</f>
        <v/>
      </c>
      <c r="G539" s="14" t="str">
        <f>IF((COUNT(C536:C538)&lt;&gt;COUNT(F536:F538)),"Neužpildytos visų objektų kainos", "")</f>
        <v>Neužpildytos visų objektų kainos</v>
      </c>
    </row>
    <row r="540" spans="1:9" x14ac:dyDescent="0.25">
      <c r="C540" s="16" t="s">
        <v>91</v>
      </c>
      <c r="D540" s="19"/>
      <c r="E540" s="16" t="s">
        <v>92</v>
      </c>
      <c r="F540" s="16" t="str">
        <f>IF(OR(F539="",D540=""),"", ROUND(PRODUCT(D540,F539)/100,2))</f>
        <v/>
      </c>
      <c r="G540" s="14" t="str">
        <f>IF(D540="", "Nurodykite taikomą PVM dydį", "")</f>
        <v>Nurodykite taikomą PVM dydį</v>
      </c>
    </row>
    <row r="541" spans="1:9" x14ac:dyDescent="0.25">
      <c r="E541" s="16" t="s">
        <v>93</v>
      </c>
      <c r="F541" s="16">
        <f>IF(ISBLANK(F540), "", ROUND(SUM(F539:F540),2))</f>
        <v>0</v>
      </c>
    </row>
    <row r="545" spans="1:9" x14ac:dyDescent="0.25">
      <c r="A545" s="12" t="s">
        <v>640</v>
      </c>
      <c r="B545" s="12" t="s">
        <v>641</v>
      </c>
    </row>
    <row r="547" spans="1:9" x14ac:dyDescent="0.25">
      <c r="A547" s="12" t="s">
        <v>28</v>
      </c>
    </row>
    <row r="548" spans="1:9" ht="165" x14ac:dyDescent="0.25">
      <c r="A548" s="27" t="s">
        <v>29</v>
      </c>
      <c r="B548" s="27" t="s">
        <v>30</v>
      </c>
      <c r="C548" s="27" t="s">
        <v>31</v>
      </c>
      <c r="D548" s="27" t="s">
        <v>32</v>
      </c>
      <c r="E548" s="27" t="s">
        <v>33</v>
      </c>
      <c r="F548" s="27" t="s">
        <v>34</v>
      </c>
      <c r="G548" s="27" t="s">
        <v>35</v>
      </c>
      <c r="H548" s="27" t="s">
        <v>36</v>
      </c>
      <c r="I548" s="27" t="s">
        <v>37</v>
      </c>
    </row>
    <row r="549" spans="1:9" ht="30" x14ac:dyDescent="0.25">
      <c r="A549" s="26" t="s">
        <v>642</v>
      </c>
      <c r="B549" s="26" t="s">
        <v>643</v>
      </c>
      <c r="C549" s="33"/>
      <c r="D549" s="33"/>
      <c r="E549" s="33"/>
      <c r="F549" s="33"/>
      <c r="G549" s="33"/>
      <c r="H549" s="33"/>
      <c r="I549" s="33"/>
    </row>
    <row r="550" spans="1:9" ht="30" x14ac:dyDescent="0.25">
      <c r="A550" s="33" t="s">
        <v>644</v>
      </c>
      <c r="B550" s="33" t="s">
        <v>643</v>
      </c>
      <c r="C550" s="36">
        <v>150</v>
      </c>
      <c r="D550" s="36" t="s">
        <v>41</v>
      </c>
      <c r="E550" s="34"/>
      <c r="F550" s="33" t="str">
        <f>IF(ISBLANK(E550),"", PRODUCT(C550,E550))</f>
        <v/>
      </c>
      <c r="G550" s="35"/>
      <c r="H550" s="33"/>
      <c r="I550" s="33"/>
    </row>
    <row r="551" spans="1:9" ht="45" x14ac:dyDescent="0.25">
      <c r="A551" s="33" t="s">
        <v>645</v>
      </c>
      <c r="B551" s="33" t="s">
        <v>646</v>
      </c>
      <c r="C551" s="33"/>
      <c r="D551" s="33"/>
      <c r="E551" s="33"/>
      <c r="F551" s="33"/>
      <c r="G551" s="33"/>
      <c r="H551" s="35"/>
      <c r="I551" s="35"/>
    </row>
    <row r="552" spans="1:9" x14ac:dyDescent="0.25">
      <c r="A552" s="33" t="s">
        <v>647</v>
      </c>
      <c r="B552" s="33" t="s">
        <v>648</v>
      </c>
      <c r="C552" s="33"/>
      <c r="D552" s="33"/>
      <c r="E552" s="33"/>
      <c r="F552" s="33"/>
      <c r="G552" s="33"/>
      <c r="H552" s="35"/>
      <c r="I552" s="35"/>
    </row>
    <row r="553" spans="1:9" ht="30" x14ac:dyDescent="0.25">
      <c r="A553" s="33" t="s">
        <v>649</v>
      </c>
      <c r="B553" s="33" t="s">
        <v>89</v>
      </c>
      <c r="C553" s="33"/>
      <c r="D553" s="33"/>
      <c r="E553" s="33"/>
      <c r="F553" s="33"/>
      <c r="G553" s="33"/>
      <c r="H553" s="35"/>
      <c r="I553" s="35"/>
    </row>
    <row r="554" spans="1:9" x14ac:dyDescent="0.25">
      <c r="E554" s="16" t="s">
        <v>90</v>
      </c>
      <c r="F554" s="16" t="str">
        <f>IF((COUNT(C550:C553)&lt;&gt;COUNT(F550:F553)),"", ROUND(SUM(F550:F553),2))</f>
        <v/>
      </c>
      <c r="G554" s="14" t="str">
        <f>IF((COUNT(C550:C553)&lt;&gt;COUNT(F550:F553)),"Neužpildytos visų objektų kainos", "")</f>
        <v>Neužpildytos visų objektų kainos</v>
      </c>
    </row>
    <row r="555" spans="1:9" x14ac:dyDescent="0.25">
      <c r="C555" s="16" t="s">
        <v>91</v>
      </c>
      <c r="D555" s="19"/>
      <c r="E555" s="16" t="s">
        <v>92</v>
      </c>
      <c r="F555" s="16" t="str">
        <f>IF(OR(F554="",D555=""),"", ROUND(PRODUCT(D555,F554)/100,2))</f>
        <v/>
      </c>
      <c r="G555" s="14" t="str">
        <f>IF(D555="", "Nurodykite taikomą PVM dydį", "")</f>
        <v>Nurodykite taikomą PVM dydį</v>
      </c>
    </row>
    <row r="556" spans="1:9" x14ac:dyDescent="0.25">
      <c r="E556" s="16" t="s">
        <v>93</v>
      </c>
      <c r="F556" s="16">
        <f>IF(ISBLANK(F555), "", ROUND(SUM(F554:F555),2))</f>
        <v>0</v>
      </c>
    </row>
    <row r="560" spans="1:9" x14ac:dyDescent="0.25">
      <c r="A560" s="12" t="s">
        <v>650</v>
      </c>
      <c r="B560" s="12" t="s">
        <v>651</v>
      </c>
    </row>
    <row r="562" spans="1:9" x14ac:dyDescent="0.25">
      <c r="A562" s="12" t="s">
        <v>28</v>
      </c>
    </row>
    <row r="563" spans="1:9" ht="165" x14ac:dyDescent="0.25">
      <c r="A563" s="27" t="s">
        <v>29</v>
      </c>
      <c r="B563" s="27" t="s">
        <v>30</v>
      </c>
      <c r="C563" s="27" t="s">
        <v>31</v>
      </c>
      <c r="D563" s="27" t="s">
        <v>32</v>
      </c>
      <c r="E563" s="27" t="s">
        <v>33</v>
      </c>
      <c r="F563" s="27" t="s">
        <v>34</v>
      </c>
      <c r="G563" s="27" t="s">
        <v>35</v>
      </c>
      <c r="H563" s="27" t="s">
        <v>36</v>
      </c>
      <c r="I563" s="27" t="s">
        <v>37</v>
      </c>
    </row>
    <row r="564" spans="1:9" ht="30" x14ac:dyDescent="0.25">
      <c r="A564" s="26" t="s">
        <v>652</v>
      </c>
      <c r="B564" s="26" t="s">
        <v>653</v>
      </c>
      <c r="C564" s="33"/>
      <c r="D564" s="33"/>
      <c r="E564" s="33"/>
      <c r="F564" s="33"/>
      <c r="G564" s="33"/>
      <c r="H564" s="33"/>
      <c r="I564" s="33"/>
    </row>
    <row r="565" spans="1:9" ht="30" x14ac:dyDescent="0.25">
      <c r="A565" s="33" t="s">
        <v>654</v>
      </c>
      <c r="B565" s="33" t="s">
        <v>653</v>
      </c>
      <c r="C565" s="36">
        <v>120</v>
      </c>
      <c r="D565" s="36" t="s">
        <v>41</v>
      </c>
      <c r="E565" s="34"/>
      <c r="F565" s="33" t="str">
        <f>IF(ISBLANK(E565),"", PRODUCT(C565,E565))</f>
        <v/>
      </c>
      <c r="G565" s="35"/>
      <c r="H565" s="33"/>
      <c r="I565" s="33"/>
    </row>
    <row r="566" spans="1:9" ht="75" x14ac:dyDescent="0.25">
      <c r="A566" s="33" t="s">
        <v>655</v>
      </c>
      <c r="B566" s="33" t="s">
        <v>656</v>
      </c>
      <c r="C566" s="33"/>
      <c r="D566" s="33"/>
      <c r="E566" s="33"/>
      <c r="F566" s="33"/>
      <c r="G566" s="33"/>
      <c r="H566" s="35"/>
      <c r="I566" s="35"/>
    </row>
    <row r="567" spans="1:9" ht="30" x14ac:dyDescent="0.25">
      <c r="A567" s="33" t="s">
        <v>657</v>
      </c>
      <c r="B567" s="33" t="s">
        <v>89</v>
      </c>
      <c r="C567" s="33"/>
      <c r="D567" s="33"/>
      <c r="E567" s="33"/>
      <c r="F567" s="33"/>
      <c r="G567" s="33"/>
      <c r="H567" s="35"/>
      <c r="I567" s="35"/>
    </row>
    <row r="568" spans="1:9" x14ac:dyDescent="0.25">
      <c r="E568" s="16" t="s">
        <v>90</v>
      </c>
      <c r="F568" s="16" t="str">
        <f>IF((COUNT(C565:C567)&lt;&gt;COUNT(F565:F567)),"", ROUND(SUM(F565:F567),2))</f>
        <v/>
      </c>
      <c r="G568" s="14" t="str">
        <f>IF((COUNT(C565:C567)&lt;&gt;COUNT(F565:F567)),"Neužpildytos visų objektų kainos", "")</f>
        <v>Neužpildytos visų objektų kainos</v>
      </c>
    </row>
    <row r="569" spans="1:9" x14ac:dyDescent="0.25">
      <c r="C569" s="16" t="s">
        <v>91</v>
      </c>
      <c r="D569" s="19"/>
      <c r="E569" s="16" t="s">
        <v>92</v>
      </c>
      <c r="F569" s="16" t="str">
        <f>IF(OR(F568="",D569=""),"", ROUND(PRODUCT(D569,F568)/100,2))</f>
        <v/>
      </c>
      <c r="G569" s="14" t="str">
        <f>IF(D569="", "Nurodykite taikomą PVM dydį", "")</f>
        <v>Nurodykite taikomą PVM dydį</v>
      </c>
    </row>
    <row r="570" spans="1:9" x14ac:dyDescent="0.25">
      <c r="E570" s="16" t="s">
        <v>93</v>
      </c>
      <c r="F570" s="16">
        <f>IF(ISBLANK(F569), "", ROUND(SUM(F568:F569),2))</f>
        <v>0</v>
      </c>
    </row>
    <row r="574" spans="1:9" x14ac:dyDescent="0.25">
      <c r="A574" s="12" t="s">
        <v>658</v>
      </c>
      <c r="B574" s="12" t="s">
        <v>659</v>
      </c>
    </row>
    <row r="576" spans="1:9" x14ac:dyDescent="0.25">
      <c r="A576" s="12" t="s">
        <v>28</v>
      </c>
    </row>
    <row r="577" spans="1:9" ht="165" x14ac:dyDescent="0.25">
      <c r="A577" s="27" t="s">
        <v>29</v>
      </c>
      <c r="B577" s="27" t="s">
        <v>30</v>
      </c>
      <c r="C577" s="27" t="s">
        <v>31</v>
      </c>
      <c r="D577" s="27" t="s">
        <v>32</v>
      </c>
      <c r="E577" s="27" t="s">
        <v>33</v>
      </c>
      <c r="F577" s="27" t="s">
        <v>34</v>
      </c>
      <c r="G577" s="27" t="s">
        <v>35</v>
      </c>
      <c r="H577" s="27" t="s">
        <v>36</v>
      </c>
      <c r="I577" s="27" t="s">
        <v>37</v>
      </c>
    </row>
    <row r="578" spans="1:9" ht="30" x14ac:dyDescent="0.25">
      <c r="A578" s="26" t="s">
        <v>660</v>
      </c>
      <c r="B578" s="26" t="s">
        <v>661</v>
      </c>
      <c r="C578" s="33"/>
      <c r="D578" s="33"/>
      <c r="E578" s="33"/>
      <c r="F578" s="33"/>
      <c r="G578" s="33"/>
      <c r="H578" s="33"/>
      <c r="I578" s="33"/>
    </row>
    <row r="579" spans="1:9" ht="30" x14ac:dyDescent="0.25">
      <c r="A579" s="33" t="s">
        <v>662</v>
      </c>
      <c r="B579" s="33" t="s">
        <v>661</v>
      </c>
      <c r="C579" s="36">
        <v>420</v>
      </c>
      <c r="D579" s="36" t="s">
        <v>41</v>
      </c>
      <c r="E579" s="34"/>
      <c r="F579" s="33" t="str">
        <f>IF(ISBLANK(E579),"", PRODUCT(C579,E579))</f>
        <v/>
      </c>
      <c r="G579" s="35"/>
      <c r="H579" s="33"/>
      <c r="I579" s="33"/>
    </row>
    <row r="580" spans="1:9" ht="60" x14ac:dyDescent="0.25">
      <c r="A580" s="33" t="s">
        <v>663</v>
      </c>
      <c r="B580" s="33" t="s">
        <v>664</v>
      </c>
      <c r="C580" s="33"/>
      <c r="D580" s="33"/>
      <c r="E580" s="33"/>
      <c r="F580" s="33"/>
      <c r="G580" s="33"/>
      <c r="H580" s="35"/>
      <c r="I580" s="35"/>
    </row>
    <row r="581" spans="1:9" ht="30" x14ac:dyDescent="0.25">
      <c r="A581" s="33" t="s">
        <v>665</v>
      </c>
      <c r="B581" s="33" t="s">
        <v>89</v>
      </c>
      <c r="C581" s="33"/>
      <c r="D581" s="33"/>
      <c r="E581" s="33"/>
      <c r="F581" s="33"/>
      <c r="G581" s="33"/>
      <c r="H581" s="35"/>
      <c r="I581" s="35"/>
    </row>
    <row r="582" spans="1:9" x14ac:dyDescent="0.25">
      <c r="E582" s="16" t="s">
        <v>90</v>
      </c>
      <c r="F582" s="16" t="str">
        <f>IF((COUNT(C579:C581)&lt;&gt;COUNT(F579:F581)),"", ROUND(SUM(F579:F581),2))</f>
        <v/>
      </c>
      <c r="G582" s="14" t="str">
        <f>IF((COUNT(C579:C581)&lt;&gt;COUNT(F579:F581)),"Neužpildytos visų objektų kainos", "")</f>
        <v>Neužpildytos visų objektų kainos</v>
      </c>
    </row>
    <row r="583" spans="1:9" x14ac:dyDescent="0.25">
      <c r="C583" s="16" t="s">
        <v>91</v>
      </c>
      <c r="D583" s="19"/>
      <c r="E583" s="16" t="s">
        <v>92</v>
      </c>
      <c r="F583" s="16" t="str">
        <f>IF(OR(F582="",D583=""),"", ROUND(PRODUCT(D583,F582)/100,2))</f>
        <v/>
      </c>
      <c r="G583" s="14" t="str">
        <f>IF(D583="", "Nurodykite taikomą PVM dydį", "")</f>
        <v>Nurodykite taikomą PVM dydį</v>
      </c>
    </row>
    <row r="584" spans="1:9" x14ac:dyDescent="0.25">
      <c r="E584" s="16" t="s">
        <v>93</v>
      </c>
      <c r="F584" s="16">
        <f>IF(ISBLANK(F583), "", ROUND(SUM(F582:F583),2))</f>
        <v>0</v>
      </c>
    </row>
    <row r="588" spans="1:9" x14ac:dyDescent="0.25">
      <c r="A588" s="12" t="s">
        <v>666</v>
      </c>
      <c r="B588" s="12" t="s">
        <v>667</v>
      </c>
    </row>
    <row r="590" spans="1:9" x14ac:dyDescent="0.25">
      <c r="A590" s="12" t="s">
        <v>28</v>
      </c>
    </row>
    <row r="591" spans="1:9" ht="165" x14ac:dyDescent="0.25">
      <c r="A591" s="27" t="s">
        <v>29</v>
      </c>
      <c r="B591" s="27" t="s">
        <v>30</v>
      </c>
      <c r="C591" s="27" t="s">
        <v>31</v>
      </c>
      <c r="D591" s="27" t="s">
        <v>32</v>
      </c>
      <c r="E591" s="27" t="s">
        <v>33</v>
      </c>
      <c r="F591" s="27" t="s">
        <v>34</v>
      </c>
      <c r="G591" s="27" t="s">
        <v>35</v>
      </c>
      <c r="H591" s="27" t="s">
        <v>36</v>
      </c>
      <c r="I591" s="27" t="s">
        <v>37</v>
      </c>
    </row>
    <row r="592" spans="1:9" x14ac:dyDescent="0.25">
      <c r="A592" s="26" t="s">
        <v>668</v>
      </c>
      <c r="B592" s="26" t="s">
        <v>669</v>
      </c>
      <c r="C592" s="33"/>
      <c r="D592" s="33"/>
      <c r="E592" s="33"/>
      <c r="F592" s="33"/>
      <c r="G592" s="33"/>
      <c r="H592" s="33"/>
      <c r="I592" s="33"/>
    </row>
    <row r="593" spans="1:9" x14ac:dyDescent="0.25">
      <c r="A593" s="33" t="s">
        <v>670</v>
      </c>
      <c r="B593" s="33" t="s">
        <v>669</v>
      </c>
      <c r="C593" s="36">
        <v>450</v>
      </c>
      <c r="D593" s="36" t="s">
        <v>41</v>
      </c>
      <c r="E593" s="34"/>
      <c r="F593" s="33" t="str">
        <f>IF(ISBLANK(E593),"", PRODUCT(C593,E593))</f>
        <v/>
      </c>
      <c r="G593" s="35"/>
      <c r="H593" s="33"/>
      <c r="I593" s="33"/>
    </row>
    <row r="594" spans="1:9" ht="60" x14ac:dyDescent="0.25">
      <c r="A594" s="33" t="s">
        <v>671</v>
      </c>
      <c r="B594" s="33" t="s">
        <v>672</v>
      </c>
      <c r="C594" s="33"/>
      <c r="D594" s="33"/>
      <c r="E594" s="33"/>
      <c r="F594" s="33"/>
      <c r="G594" s="33"/>
      <c r="H594" s="35"/>
      <c r="I594" s="35"/>
    </row>
    <row r="595" spans="1:9" ht="30" x14ac:dyDescent="0.25">
      <c r="A595" s="33" t="s">
        <v>673</v>
      </c>
      <c r="B595" s="33" t="s">
        <v>89</v>
      </c>
      <c r="C595" s="33"/>
      <c r="D595" s="33"/>
      <c r="E595" s="33"/>
      <c r="F595" s="33"/>
      <c r="G595" s="33"/>
      <c r="H595" s="35"/>
      <c r="I595" s="35"/>
    </row>
    <row r="596" spans="1:9" x14ac:dyDescent="0.25">
      <c r="E596" s="16" t="s">
        <v>90</v>
      </c>
      <c r="F596" s="16" t="str">
        <f>IF((COUNT(C593:C595)&lt;&gt;COUNT(F593:F595)),"", ROUND(SUM(F593:F595),2))</f>
        <v/>
      </c>
      <c r="G596" s="14" t="str">
        <f>IF((COUNT(C593:C595)&lt;&gt;COUNT(F593:F595)),"Neužpildytos visų objektų kainos", "")</f>
        <v>Neužpildytos visų objektų kainos</v>
      </c>
    </row>
    <row r="597" spans="1:9" x14ac:dyDescent="0.25">
      <c r="C597" s="16" t="s">
        <v>91</v>
      </c>
      <c r="D597" s="19"/>
      <c r="E597" s="16" t="s">
        <v>92</v>
      </c>
      <c r="F597" s="16" t="str">
        <f>IF(OR(F596="",D597=""),"", ROUND(PRODUCT(D597,F596)/100,2))</f>
        <v/>
      </c>
      <c r="G597" s="14" t="str">
        <f>IF(D597="", "Nurodykite taikomą PVM dydį", "")</f>
        <v>Nurodykite taikomą PVM dydį</v>
      </c>
    </row>
    <row r="598" spans="1:9" x14ac:dyDescent="0.25">
      <c r="E598" s="16" t="s">
        <v>93</v>
      </c>
      <c r="F598" s="16">
        <f>IF(ISBLANK(F597), "", ROUND(SUM(F596:F597),2))</f>
        <v>0</v>
      </c>
    </row>
    <row r="602" spans="1:9" x14ac:dyDescent="0.25">
      <c r="A602" s="12" t="s">
        <v>674</v>
      </c>
      <c r="B602" s="12" t="s">
        <v>675</v>
      </c>
    </row>
    <row r="604" spans="1:9" x14ac:dyDescent="0.25">
      <c r="A604" s="12" t="s">
        <v>28</v>
      </c>
    </row>
    <row r="605" spans="1:9" ht="165" x14ac:dyDescent="0.25">
      <c r="A605" s="27" t="s">
        <v>29</v>
      </c>
      <c r="B605" s="27" t="s">
        <v>30</v>
      </c>
      <c r="C605" s="27" t="s">
        <v>31</v>
      </c>
      <c r="D605" s="27" t="s">
        <v>32</v>
      </c>
      <c r="E605" s="27" t="s">
        <v>33</v>
      </c>
      <c r="F605" s="27" t="s">
        <v>34</v>
      </c>
      <c r="G605" s="27" t="s">
        <v>35</v>
      </c>
      <c r="H605" s="27" t="s">
        <v>36</v>
      </c>
      <c r="I605" s="27" t="s">
        <v>37</v>
      </c>
    </row>
    <row r="606" spans="1:9" x14ac:dyDescent="0.25">
      <c r="A606" s="26" t="s">
        <v>676</v>
      </c>
      <c r="B606" s="26" t="s">
        <v>677</v>
      </c>
      <c r="C606" s="33"/>
      <c r="D606" s="33"/>
      <c r="E606" s="33"/>
      <c r="F606" s="33"/>
      <c r="G606" s="33"/>
      <c r="H606" s="33"/>
      <c r="I606" s="33"/>
    </row>
    <row r="607" spans="1:9" x14ac:dyDescent="0.25">
      <c r="A607" s="33" t="s">
        <v>678</v>
      </c>
      <c r="B607" s="33" t="s">
        <v>677</v>
      </c>
      <c r="C607" s="36">
        <v>600</v>
      </c>
      <c r="D607" s="36" t="s">
        <v>41</v>
      </c>
      <c r="E607" s="34"/>
      <c r="F607" s="33" t="str">
        <f>IF(ISBLANK(E607),"", PRODUCT(C607,E607))</f>
        <v/>
      </c>
      <c r="G607" s="35"/>
      <c r="H607" s="33"/>
      <c r="I607" s="33"/>
    </row>
    <row r="608" spans="1:9" ht="75" x14ac:dyDescent="0.25">
      <c r="A608" s="33" t="s">
        <v>679</v>
      </c>
      <c r="B608" s="33" t="s">
        <v>680</v>
      </c>
      <c r="C608" s="33"/>
      <c r="D608" s="33"/>
      <c r="E608" s="33"/>
      <c r="F608" s="33"/>
      <c r="G608" s="33"/>
      <c r="H608" s="35"/>
      <c r="I608" s="35"/>
    </row>
    <row r="609" spans="1:9" ht="30" x14ac:dyDescent="0.25">
      <c r="A609" s="33" t="s">
        <v>681</v>
      </c>
      <c r="B609" s="33" t="s">
        <v>89</v>
      </c>
      <c r="C609" s="33"/>
      <c r="D609" s="33"/>
      <c r="E609" s="33"/>
      <c r="F609" s="33"/>
      <c r="G609" s="33"/>
      <c r="H609" s="35"/>
      <c r="I609" s="35"/>
    </row>
    <row r="610" spans="1:9" x14ac:dyDescent="0.25">
      <c r="E610" s="16" t="s">
        <v>90</v>
      </c>
      <c r="F610" s="16" t="str">
        <f>IF((COUNT(C607:C609)&lt;&gt;COUNT(F607:F609)),"", ROUND(SUM(F607:F609),2))</f>
        <v/>
      </c>
      <c r="G610" s="14" t="str">
        <f>IF((COUNT(C607:C609)&lt;&gt;COUNT(F607:F609)),"Neužpildytos visų objektų kainos", "")</f>
        <v>Neužpildytos visų objektų kainos</v>
      </c>
    </row>
    <row r="611" spans="1:9" x14ac:dyDescent="0.25">
      <c r="C611" s="16" t="s">
        <v>91</v>
      </c>
      <c r="D611" s="19"/>
      <c r="E611" s="16" t="s">
        <v>92</v>
      </c>
      <c r="F611" s="16" t="str">
        <f>IF(OR(F610="",D611=""),"", ROUND(PRODUCT(D611,F610)/100,2))</f>
        <v/>
      </c>
      <c r="G611" s="14" t="str">
        <f>IF(D611="", "Nurodykite taikomą PVM dydį", "")</f>
        <v>Nurodykite taikomą PVM dydį</v>
      </c>
    </row>
    <row r="612" spans="1:9" x14ac:dyDescent="0.25">
      <c r="E612" s="16" t="s">
        <v>93</v>
      </c>
      <c r="F612" s="16">
        <f>IF(ISBLANK(F611), "", ROUND(SUM(F610:F611),2))</f>
        <v>0</v>
      </c>
    </row>
    <row r="616" spans="1:9" x14ac:dyDescent="0.25">
      <c r="A616" s="12" t="s">
        <v>682</v>
      </c>
      <c r="B616" s="12" t="s">
        <v>683</v>
      </c>
    </row>
    <row r="618" spans="1:9" x14ac:dyDescent="0.25">
      <c r="A618" s="12" t="s">
        <v>28</v>
      </c>
    </row>
    <row r="619" spans="1:9" ht="165" x14ac:dyDescent="0.25">
      <c r="A619" s="27" t="s">
        <v>29</v>
      </c>
      <c r="B619" s="27" t="s">
        <v>30</v>
      </c>
      <c r="C619" s="27" t="s">
        <v>31</v>
      </c>
      <c r="D619" s="27" t="s">
        <v>32</v>
      </c>
      <c r="E619" s="27" t="s">
        <v>33</v>
      </c>
      <c r="F619" s="27" t="s">
        <v>34</v>
      </c>
      <c r="G619" s="27" t="s">
        <v>35</v>
      </c>
      <c r="H619" s="27" t="s">
        <v>36</v>
      </c>
      <c r="I619" s="27" t="s">
        <v>37</v>
      </c>
    </row>
    <row r="620" spans="1:9" ht="30" x14ac:dyDescent="0.25">
      <c r="A620" s="26" t="s">
        <v>684</v>
      </c>
      <c r="B620" s="26" t="s">
        <v>685</v>
      </c>
      <c r="C620" s="33"/>
      <c r="D620" s="33"/>
      <c r="E620" s="33"/>
      <c r="F620" s="33"/>
      <c r="G620" s="33"/>
      <c r="H620" s="33"/>
      <c r="I620" s="33"/>
    </row>
    <row r="621" spans="1:9" ht="30" x14ac:dyDescent="0.25">
      <c r="A621" s="33" t="s">
        <v>686</v>
      </c>
      <c r="B621" s="33" t="s">
        <v>685</v>
      </c>
      <c r="C621" s="36">
        <v>300</v>
      </c>
      <c r="D621" s="36" t="s">
        <v>41</v>
      </c>
      <c r="E621" s="34"/>
      <c r="F621" s="33" t="str">
        <f>IF(ISBLANK(E621),"", PRODUCT(C621,E621))</f>
        <v/>
      </c>
      <c r="G621" s="35"/>
      <c r="H621" s="33"/>
      <c r="I621" s="33"/>
    </row>
    <row r="622" spans="1:9" ht="60" x14ac:dyDescent="0.25">
      <c r="A622" s="33" t="s">
        <v>687</v>
      </c>
      <c r="B622" s="33" t="s">
        <v>688</v>
      </c>
      <c r="C622" s="33"/>
      <c r="D622" s="33"/>
      <c r="E622" s="33"/>
      <c r="F622" s="33"/>
      <c r="G622" s="33"/>
      <c r="H622" s="35"/>
      <c r="I622" s="35"/>
    </row>
    <row r="623" spans="1:9" ht="30" x14ac:dyDescent="0.25">
      <c r="A623" s="33" t="s">
        <v>689</v>
      </c>
      <c r="B623" s="33" t="s">
        <v>89</v>
      </c>
      <c r="C623" s="33"/>
      <c r="D623" s="33"/>
      <c r="E623" s="33"/>
      <c r="F623" s="33"/>
      <c r="G623" s="33"/>
      <c r="H623" s="35"/>
      <c r="I623" s="35"/>
    </row>
    <row r="624" spans="1:9" x14ac:dyDescent="0.25">
      <c r="E624" s="16" t="s">
        <v>90</v>
      </c>
      <c r="F624" s="16" t="str">
        <f>IF((COUNT(C621:C623)&lt;&gt;COUNT(F621:F623)),"", ROUND(SUM(F621:F623),2))</f>
        <v/>
      </c>
      <c r="G624" s="14" t="str">
        <f>IF((COUNT(C621:C623)&lt;&gt;COUNT(F621:F623)),"Neužpildytos visų objektų kainos", "")</f>
        <v>Neužpildytos visų objektų kainos</v>
      </c>
    </row>
    <row r="625" spans="1:9" x14ac:dyDescent="0.25">
      <c r="C625" s="16" t="s">
        <v>91</v>
      </c>
      <c r="D625" s="19"/>
      <c r="E625" s="16" t="s">
        <v>92</v>
      </c>
      <c r="F625" s="16" t="str">
        <f>IF(OR(F624="",D625=""),"", ROUND(PRODUCT(D625,F624)/100,2))</f>
        <v/>
      </c>
      <c r="G625" s="14" t="str">
        <f>IF(D625="", "Nurodykite taikomą PVM dydį", "")</f>
        <v>Nurodykite taikomą PVM dydį</v>
      </c>
    </row>
    <row r="626" spans="1:9" x14ac:dyDescent="0.25">
      <c r="E626" s="16" t="s">
        <v>93</v>
      </c>
      <c r="F626" s="16">
        <f>IF(ISBLANK(F625), "", ROUND(SUM(F624:F625),2))</f>
        <v>0</v>
      </c>
    </row>
    <row r="630" spans="1:9" x14ac:dyDescent="0.25">
      <c r="A630" s="12" t="s">
        <v>690</v>
      </c>
      <c r="B630" s="12" t="s">
        <v>691</v>
      </c>
    </row>
    <row r="632" spans="1:9" x14ac:dyDescent="0.25">
      <c r="A632" s="12" t="s">
        <v>28</v>
      </c>
    </row>
    <row r="633" spans="1:9" ht="165" x14ac:dyDescent="0.25">
      <c r="A633" s="27" t="s">
        <v>29</v>
      </c>
      <c r="B633" s="27" t="s">
        <v>30</v>
      </c>
      <c r="C633" s="27" t="s">
        <v>31</v>
      </c>
      <c r="D633" s="27" t="s">
        <v>32</v>
      </c>
      <c r="E633" s="27" t="s">
        <v>33</v>
      </c>
      <c r="F633" s="27" t="s">
        <v>34</v>
      </c>
      <c r="G633" s="27" t="s">
        <v>35</v>
      </c>
      <c r="H633" s="27" t="s">
        <v>36</v>
      </c>
      <c r="I633" s="27" t="s">
        <v>37</v>
      </c>
    </row>
    <row r="634" spans="1:9" x14ac:dyDescent="0.25">
      <c r="A634" s="26" t="s">
        <v>692</v>
      </c>
      <c r="B634" s="26" t="s">
        <v>693</v>
      </c>
      <c r="C634" s="33"/>
      <c r="D634" s="33"/>
      <c r="E634" s="33"/>
      <c r="F634" s="33"/>
      <c r="G634" s="33"/>
      <c r="H634" s="33"/>
      <c r="I634" s="33"/>
    </row>
    <row r="635" spans="1:9" x14ac:dyDescent="0.25">
      <c r="A635" s="33" t="s">
        <v>694</v>
      </c>
      <c r="B635" s="33" t="s">
        <v>693</v>
      </c>
      <c r="C635" s="36">
        <v>60</v>
      </c>
      <c r="D635" s="36" t="s">
        <v>41</v>
      </c>
      <c r="E635" s="34"/>
      <c r="F635" s="33" t="str">
        <f>IF(ISBLANK(E635),"", PRODUCT(C635,E635))</f>
        <v/>
      </c>
      <c r="G635" s="35"/>
      <c r="H635" s="33"/>
      <c r="I635" s="33"/>
    </row>
    <row r="636" spans="1:9" ht="45" x14ac:dyDescent="0.25">
      <c r="A636" s="33" t="s">
        <v>695</v>
      </c>
      <c r="B636" s="33" t="s">
        <v>696</v>
      </c>
      <c r="C636" s="33"/>
      <c r="D636" s="33"/>
      <c r="E636" s="33"/>
      <c r="F636" s="33"/>
      <c r="G636" s="33"/>
      <c r="H636" s="35"/>
      <c r="I636" s="35"/>
    </row>
    <row r="637" spans="1:9" ht="30" x14ac:dyDescent="0.25">
      <c r="A637" s="33" t="s">
        <v>697</v>
      </c>
      <c r="B637" s="33" t="s">
        <v>89</v>
      </c>
      <c r="C637" s="33"/>
      <c r="D637" s="33"/>
      <c r="E637" s="33"/>
      <c r="F637" s="33"/>
      <c r="G637" s="33"/>
      <c r="H637" s="35"/>
      <c r="I637" s="35"/>
    </row>
    <row r="638" spans="1:9" x14ac:dyDescent="0.25">
      <c r="A638" s="38"/>
      <c r="B638" s="38"/>
      <c r="C638" s="38"/>
      <c r="D638" s="38"/>
      <c r="E638" s="26" t="s">
        <v>90</v>
      </c>
      <c r="F638" s="26" t="str">
        <f>IF((COUNT(C635:C637)&lt;&gt;COUNT(F635:F637)),"", ROUND(SUM(F635:F637),2))</f>
        <v/>
      </c>
      <c r="G638" s="39" t="str">
        <f>IF((COUNT(C635:C637)&lt;&gt;COUNT(F635:F637)),"Neužpildytos visų objektų kainos", "")</f>
        <v>Neužpildytos visų objektų kainos</v>
      </c>
      <c r="H638" s="38"/>
      <c r="I638" s="38"/>
    </row>
    <row r="639" spans="1:9" x14ac:dyDescent="0.25">
      <c r="A639" s="38"/>
      <c r="B639" s="38"/>
      <c r="C639" s="40" t="s">
        <v>91</v>
      </c>
      <c r="D639" s="35"/>
      <c r="E639" s="26" t="s">
        <v>92</v>
      </c>
      <c r="F639" s="26" t="str">
        <f>IF(OR(F638="",D639=""),"", ROUND(PRODUCT(D639,F638)/100,2))</f>
        <v/>
      </c>
      <c r="G639" s="39" t="str">
        <f>IF(D639="", "Nurodykite taikomą PVM dydį", "")</f>
        <v>Nurodykite taikomą PVM dydį</v>
      </c>
      <c r="H639" s="38"/>
      <c r="I639" s="38"/>
    </row>
    <row r="640" spans="1:9" x14ac:dyDescent="0.25">
      <c r="A640" s="38"/>
      <c r="B640" s="38"/>
      <c r="C640" s="38"/>
      <c r="D640" s="38"/>
      <c r="E640" s="26" t="s">
        <v>93</v>
      </c>
      <c r="F640" s="26">
        <f>IF(ISBLANK(F639), "", ROUND(SUM(F638:F639),2))</f>
        <v>0</v>
      </c>
      <c r="G640" s="38"/>
      <c r="H640" s="38"/>
      <c r="I640" s="38"/>
    </row>
    <row r="644" spans="1:9" x14ac:dyDescent="0.25">
      <c r="A644" s="12" t="s">
        <v>698</v>
      </c>
      <c r="B644" s="12" t="s">
        <v>699</v>
      </c>
    </row>
    <row r="646" spans="1:9" x14ac:dyDescent="0.25">
      <c r="A646" s="12" t="s">
        <v>28</v>
      </c>
    </row>
    <row r="647" spans="1:9" ht="165" x14ac:dyDescent="0.25">
      <c r="A647" s="27" t="s">
        <v>29</v>
      </c>
      <c r="B647" s="27" t="s">
        <v>30</v>
      </c>
      <c r="C647" s="27" t="s">
        <v>31</v>
      </c>
      <c r="D647" s="27" t="s">
        <v>32</v>
      </c>
      <c r="E647" s="27" t="s">
        <v>33</v>
      </c>
      <c r="F647" s="27" t="s">
        <v>34</v>
      </c>
      <c r="G647" s="27" t="s">
        <v>35</v>
      </c>
      <c r="H647" s="27" t="s">
        <v>36</v>
      </c>
      <c r="I647" s="27" t="s">
        <v>37</v>
      </c>
    </row>
    <row r="648" spans="1:9" x14ac:dyDescent="0.25">
      <c r="A648" s="25" t="s">
        <v>700</v>
      </c>
      <c r="B648" s="25" t="s">
        <v>701</v>
      </c>
      <c r="C648" s="29"/>
      <c r="D648" s="29"/>
      <c r="E648" s="29"/>
      <c r="F648" s="29"/>
      <c r="G648" s="29"/>
      <c r="H648" s="29"/>
      <c r="I648" s="29"/>
    </row>
    <row r="649" spans="1:9" x14ac:dyDescent="0.25">
      <c r="A649" s="29" t="s">
        <v>702</v>
      </c>
      <c r="B649" s="29" t="s">
        <v>701</v>
      </c>
      <c r="C649" s="30">
        <v>60</v>
      </c>
      <c r="D649" s="30" t="s">
        <v>41</v>
      </c>
      <c r="E649" s="31"/>
      <c r="F649" s="29" t="str">
        <f>IF(ISBLANK(E649),"", PRODUCT(C649,E649))</f>
        <v/>
      </c>
      <c r="G649" s="32"/>
      <c r="H649" s="29"/>
      <c r="I649" s="29"/>
    </row>
    <row r="650" spans="1:9" x14ac:dyDescent="0.25">
      <c r="A650" s="29" t="s">
        <v>703</v>
      </c>
      <c r="B650" s="29" t="s">
        <v>704</v>
      </c>
      <c r="C650" s="29"/>
      <c r="D650" s="29"/>
      <c r="E650" s="29"/>
      <c r="F650" s="29"/>
      <c r="G650" s="29"/>
      <c r="H650" s="32"/>
      <c r="I650" s="32"/>
    </row>
    <row r="651" spans="1:9" ht="30" x14ac:dyDescent="0.25">
      <c r="A651" s="29" t="s">
        <v>705</v>
      </c>
      <c r="B651" s="29" t="s">
        <v>89</v>
      </c>
      <c r="C651" s="29"/>
      <c r="D651" s="29"/>
      <c r="E651" s="29"/>
      <c r="F651" s="29"/>
      <c r="G651" s="29"/>
      <c r="H651" s="32"/>
      <c r="I651" s="32"/>
    </row>
    <row r="652" spans="1:9" x14ac:dyDescent="0.25">
      <c r="A652" s="37"/>
      <c r="B652" s="37"/>
      <c r="C652" s="37"/>
      <c r="D652" s="37"/>
      <c r="E652" s="25" t="s">
        <v>90</v>
      </c>
      <c r="F652" s="25" t="str">
        <f>IF((COUNT(C649:C651)&lt;&gt;COUNT(F649:F651)),"", ROUND(SUM(F649:F651),2))</f>
        <v/>
      </c>
      <c r="G652" s="14" t="str">
        <f>IF((COUNT(C649:C651)&lt;&gt;COUNT(F649:F651)),"Neužpildytos visų objektų kainos", "")</f>
        <v>Neužpildytos visų objektų kainos</v>
      </c>
      <c r="H652" s="37"/>
      <c r="I652" s="37"/>
    </row>
    <row r="653" spans="1:9" x14ac:dyDescent="0.25">
      <c r="A653" s="37"/>
      <c r="B653" s="37"/>
      <c r="C653" s="16" t="s">
        <v>91</v>
      </c>
      <c r="D653" s="32"/>
      <c r="E653" s="25" t="s">
        <v>92</v>
      </c>
      <c r="F653" s="25" t="str">
        <f>IF(OR(F652="",D653=""),"", ROUND(PRODUCT(D653,F652)/100,2))</f>
        <v/>
      </c>
      <c r="G653" s="14" t="str">
        <f>IF(D653="", "Nurodykite taikomą PVM dydį", "")</f>
        <v>Nurodykite taikomą PVM dydį</v>
      </c>
      <c r="H653" s="37"/>
      <c r="I653" s="37"/>
    </row>
    <row r="654" spans="1:9" x14ac:dyDescent="0.25">
      <c r="A654" s="37"/>
      <c r="B654" s="37"/>
      <c r="C654" s="37"/>
      <c r="D654" s="37"/>
      <c r="E654" s="25" t="s">
        <v>93</v>
      </c>
      <c r="F654" s="25">
        <f>IF(ISBLANK(F653), "", ROUND(SUM(F652:F653),2))</f>
        <v>0</v>
      </c>
      <c r="G654" s="37"/>
      <c r="H654" s="37"/>
      <c r="I654" s="37"/>
    </row>
    <row r="658" spans="1:9" x14ac:dyDescent="0.25">
      <c r="A658" s="12" t="s">
        <v>706</v>
      </c>
      <c r="B658" s="12" t="s">
        <v>707</v>
      </c>
    </row>
    <row r="660" spans="1:9" x14ac:dyDescent="0.25">
      <c r="A660" s="12" t="s">
        <v>28</v>
      </c>
    </row>
    <row r="661" spans="1:9" ht="165" x14ac:dyDescent="0.25">
      <c r="A661" s="27" t="s">
        <v>29</v>
      </c>
      <c r="B661" s="27" t="s">
        <v>30</v>
      </c>
      <c r="C661" s="27" t="s">
        <v>31</v>
      </c>
      <c r="D661" s="27" t="s">
        <v>32</v>
      </c>
      <c r="E661" s="27" t="s">
        <v>33</v>
      </c>
      <c r="F661" s="27" t="s">
        <v>34</v>
      </c>
      <c r="G661" s="27" t="s">
        <v>35</v>
      </c>
      <c r="H661" s="27" t="s">
        <v>36</v>
      </c>
      <c r="I661" s="27" t="s">
        <v>37</v>
      </c>
    </row>
    <row r="662" spans="1:9" x14ac:dyDescent="0.25">
      <c r="A662" s="26" t="s">
        <v>708</v>
      </c>
      <c r="B662" s="26" t="s">
        <v>709</v>
      </c>
      <c r="C662" s="33"/>
      <c r="D662" s="33"/>
      <c r="E662" s="33"/>
      <c r="F662" s="33"/>
      <c r="G662" s="33"/>
      <c r="H662" s="33"/>
      <c r="I662" s="33"/>
    </row>
    <row r="663" spans="1:9" x14ac:dyDescent="0.25">
      <c r="A663" s="33" t="s">
        <v>710</v>
      </c>
      <c r="B663" s="33" t="s">
        <v>709</v>
      </c>
      <c r="C663" s="36">
        <v>90</v>
      </c>
      <c r="D663" s="36" t="s">
        <v>41</v>
      </c>
      <c r="E663" s="34"/>
      <c r="F663" s="33" t="str">
        <f>IF(ISBLANK(E663),"", PRODUCT(C663,E663))</f>
        <v/>
      </c>
      <c r="G663" s="35"/>
      <c r="H663" s="33"/>
      <c r="I663" s="33"/>
    </row>
    <row r="664" spans="1:9" x14ac:dyDescent="0.25">
      <c r="A664" s="33" t="s">
        <v>711</v>
      </c>
      <c r="B664" s="33" t="s">
        <v>712</v>
      </c>
      <c r="C664" s="33"/>
      <c r="D664" s="33"/>
      <c r="E664" s="33"/>
      <c r="F664" s="33"/>
      <c r="G664" s="33"/>
      <c r="H664" s="35"/>
      <c r="I664" s="35"/>
    </row>
    <row r="665" spans="1:9" ht="30" x14ac:dyDescent="0.25">
      <c r="A665" s="33" t="s">
        <v>713</v>
      </c>
      <c r="B665" s="33" t="s">
        <v>89</v>
      </c>
      <c r="C665" s="33"/>
      <c r="D665" s="33"/>
      <c r="E665" s="33"/>
      <c r="F665" s="33"/>
      <c r="G665" s="33"/>
      <c r="H665" s="35"/>
      <c r="I665" s="35"/>
    </row>
    <row r="666" spans="1:9" x14ac:dyDescent="0.25">
      <c r="E666" s="16" t="s">
        <v>90</v>
      </c>
      <c r="F666" s="16" t="str">
        <f>IF((COUNT(C663:C665)&lt;&gt;COUNT(F663:F665)),"", ROUND(SUM(F663:F665),2))</f>
        <v/>
      </c>
      <c r="G666" s="14" t="str">
        <f>IF((COUNT(C663:C665)&lt;&gt;COUNT(F663:F665)),"Neužpildytos visų objektų kainos", "")</f>
        <v>Neužpildytos visų objektų kainos</v>
      </c>
    </row>
    <row r="667" spans="1:9" x14ac:dyDescent="0.25">
      <c r="C667" s="16" t="s">
        <v>91</v>
      </c>
      <c r="D667" s="19"/>
      <c r="E667" s="16" t="s">
        <v>92</v>
      </c>
      <c r="F667" s="16" t="str">
        <f>IF(OR(F666="",D667=""),"", ROUND(PRODUCT(D667,F666)/100,2))</f>
        <v/>
      </c>
      <c r="G667" s="14" t="str">
        <f>IF(D667="", "Nurodykite taikomą PVM dydį", "")</f>
        <v>Nurodykite taikomą PVM dydį</v>
      </c>
    </row>
    <row r="668" spans="1:9" x14ac:dyDescent="0.25">
      <c r="E668" s="16" t="s">
        <v>93</v>
      </c>
      <c r="F668" s="16">
        <f>IF(ISBLANK(F667), "", ROUND(SUM(F666:F667),2))</f>
        <v>0</v>
      </c>
    </row>
    <row r="672" spans="1:9" x14ac:dyDescent="0.25">
      <c r="A672" s="12" t="s">
        <v>714</v>
      </c>
      <c r="B672" s="12" t="s">
        <v>715</v>
      </c>
    </row>
    <row r="674" spans="1:9" x14ac:dyDescent="0.25">
      <c r="A674" s="12" t="s">
        <v>28</v>
      </c>
    </row>
    <row r="675" spans="1:9" ht="165" x14ac:dyDescent="0.25">
      <c r="A675" s="27" t="s">
        <v>29</v>
      </c>
      <c r="B675" s="27" t="s">
        <v>30</v>
      </c>
      <c r="C675" s="27" t="s">
        <v>31</v>
      </c>
      <c r="D675" s="27" t="s">
        <v>32</v>
      </c>
      <c r="E675" s="27" t="s">
        <v>33</v>
      </c>
      <c r="F675" s="27" t="s">
        <v>34</v>
      </c>
      <c r="G675" s="27" t="s">
        <v>35</v>
      </c>
      <c r="H675" s="27" t="s">
        <v>36</v>
      </c>
      <c r="I675" s="27" t="s">
        <v>37</v>
      </c>
    </row>
    <row r="676" spans="1:9" x14ac:dyDescent="0.25">
      <c r="A676" s="26" t="s">
        <v>716</v>
      </c>
      <c r="B676" s="26" t="s">
        <v>717</v>
      </c>
      <c r="C676" s="33"/>
      <c r="D676" s="33"/>
      <c r="E676" s="33"/>
      <c r="F676" s="33"/>
      <c r="G676" s="33"/>
      <c r="H676" s="33"/>
      <c r="I676" s="33"/>
    </row>
    <row r="677" spans="1:9" x14ac:dyDescent="0.25">
      <c r="A677" s="33" t="s">
        <v>718</v>
      </c>
      <c r="B677" s="33" t="s">
        <v>717</v>
      </c>
      <c r="C677" s="36">
        <v>60</v>
      </c>
      <c r="D677" s="36" t="s">
        <v>41</v>
      </c>
      <c r="E677" s="34"/>
      <c r="F677" s="33" t="str">
        <f>IF(ISBLANK(E677),"", PRODUCT(C677,E677))</f>
        <v/>
      </c>
      <c r="G677" s="35"/>
      <c r="H677" s="33"/>
      <c r="I677" s="33"/>
    </row>
    <row r="678" spans="1:9" x14ac:dyDescent="0.25">
      <c r="A678" s="33" t="s">
        <v>719</v>
      </c>
      <c r="B678" s="33" t="s">
        <v>720</v>
      </c>
      <c r="C678" s="33"/>
      <c r="D678" s="33"/>
      <c r="E678" s="33"/>
      <c r="F678" s="33"/>
      <c r="G678" s="33"/>
      <c r="H678" s="35"/>
      <c r="I678" s="35"/>
    </row>
    <row r="679" spans="1:9" ht="30" x14ac:dyDescent="0.25">
      <c r="A679" s="33" t="s">
        <v>721</v>
      </c>
      <c r="B679" s="33" t="s">
        <v>89</v>
      </c>
      <c r="C679" s="33"/>
      <c r="D679" s="33"/>
      <c r="E679" s="33"/>
      <c r="F679" s="33"/>
      <c r="G679" s="33"/>
      <c r="H679" s="35"/>
      <c r="I679" s="35"/>
    </row>
    <row r="680" spans="1:9" x14ac:dyDescent="0.25">
      <c r="E680" s="16" t="s">
        <v>90</v>
      </c>
      <c r="F680" s="16" t="str">
        <f>IF((COUNT(C677:C679)&lt;&gt;COUNT(F677:F679)),"", ROUND(SUM(F677:F679),2))</f>
        <v/>
      </c>
      <c r="G680" s="14" t="str">
        <f>IF((COUNT(C677:C679)&lt;&gt;COUNT(F677:F679)),"Neužpildytos visų objektų kainos", "")</f>
        <v>Neužpildytos visų objektų kainos</v>
      </c>
    </row>
    <row r="681" spans="1:9" x14ac:dyDescent="0.25">
      <c r="C681" s="16" t="s">
        <v>91</v>
      </c>
      <c r="D681" s="19"/>
      <c r="E681" s="16" t="s">
        <v>92</v>
      </c>
      <c r="F681" s="16" t="str">
        <f>IF(OR(F680="",D681=""),"", ROUND(PRODUCT(D681,F680)/100,2))</f>
        <v/>
      </c>
      <c r="G681" s="14" t="str">
        <f>IF(D681="", "Nurodykite taikomą PVM dydį", "")</f>
        <v>Nurodykite taikomą PVM dydį</v>
      </c>
    </row>
    <row r="682" spans="1:9" x14ac:dyDescent="0.25">
      <c r="E682" s="16" t="s">
        <v>93</v>
      </c>
      <c r="F682" s="16">
        <f>IF(ISBLANK(F681), "", ROUND(SUM(F680:F681),2))</f>
        <v>0</v>
      </c>
    </row>
    <row r="686" spans="1:9" x14ac:dyDescent="0.25">
      <c r="A686" s="12" t="s">
        <v>722</v>
      </c>
      <c r="B686" s="12" t="s">
        <v>723</v>
      </c>
    </row>
    <row r="688" spans="1:9" x14ac:dyDescent="0.25">
      <c r="A688" s="12" t="s">
        <v>28</v>
      </c>
    </row>
    <row r="689" spans="1:9" ht="165" x14ac:dyDescent="0.25">
      <c r="A689" s="27" t="s">
        <v>29</v>
      </c>
      <c r="B689" s="27" t="s">
        <v>30</v>
      </c>
      <c r="C689" s="27" t="s">
        <v>31</v>
      </c>
      <c r="D689" s="27" t="s">
        <v>32</v>
      </c>
      <c r="E689" s="27" t="s">
        <v>33</v>
      </c>
      <c r="F689" s="27" t="s">
        <v>34</v>
      </c>
      <c r="G689" s="27" t="s">
        <v>35</v>
      </c>
      <c r="H689" s="27" t="s">
        <v>36</v>
      </c>
      <c r="I689" s="27" t="s">
        <v>37</v>
      </c>
    </row>
    <row r="690" spans="1:9" ht="30" x14ac:dyDescent="0.25">
      <c r="A690" s="26" t="s">
        <v>724</v>
      </c>
      <c r="B690" s="26" t="s">
        <v>725</v>
      </c>
      <c r="C690" s="33"/>
      <c r="D690" s="33"/>
      <c r="E690" s="33"/>
      <c r="F690" s="33"/>
      <c r="G690" s="33"/>
      <c r="H690" s="33"/>
      <c r="I690" s="33"/>
    </row>
    <row r="691" spans="1:9" ht="30" x14ac:dyDescent="0.25">
      <c r="A691" s="33" t="s">
        <v>726</v>
      </c>
      <c r="B691" s="33" t="s">
        <v>725</v>
      </c>
      <c r="C691" s="36">
        <v>6000</v>
      </c>
      <c r="D691" s="36" t="s">
        <v>41</v>
      </c>
      <c r="E691" s="34"/>
      <c r="F691" s="33" t="str">
        <f>IF(ISBLANK(E691),"", PRODUCT(C691,E691))</f>
        <v/>
      </c>
      <c r="G691" s="35"/>
      <c r="H691" s="33"/>
      <c r="I691" s="33"/>
    </row>
    <row r="692" spans="1:9" ht="90" x14ac:dyDescent="0.25">
      <c r="A692" s="33" t="s">
        <v>727</v>
      </c>
      <c r="B692" s="33" t="s">
        <v>728</v>
      </c>
      <c r="C692" s="33"/>
      <c r="D692" s="33"/>
      <c r="E692" s="33"/>
      <c r="F692" s="33"/>
      <c r="G692" s="33"/>
      <c r="H692" s="35"/>
      <c r="I692" s="35"/>
    </row>
    <row r="693" spans="1:9" ht="30" x14ac:dyDescent="0.25">
      <c r="A693" s="33" t="s">
        <v>729</v>
      </c>
      <c r="B693" s="33" t="s">
        <v>89</v>
      </c>
      <c r="C693" s="33"/>
      <c r="D693" s="33"/>
      <c r="E693" s="33"/>
      <c r="F693" s="33"/>
      <c r="G693" s="33"/>
      <c r="H693" s="35"/>
      <c r="I693" s="35"/>
    </row>
    <row r="694" spans="1:9" x14ac:dyDescent="0.25">
      <c r="E694" s="16" t="s">
        <v>90</v>
      </c>
      <c r="F694" s="16" t="str">
        <f>IF((COUNT(C691:C693)&lt;&gt;COUNT(F691:F693)),"", ROUND(SUM(F691:F693),2))</f>
        <v/>
      </c>
      <c r="G694" s="14" t="str">
        <f>IF((COUNT(C691:C693)&lt;&gt;COUNT(F691:F693)),"Neužpildytos visų objektų kainos", "")</f>
        <v>Neužpildytos visų objektų kainos</v>
      </c>
    </row>
    <row r="695" spans="1:9" x14ac:dyDescent="0.25">
      <c r="C695" s="16" t="s">
        <v>91</v>
      </c>
      <c r="D695" s="19"/>
      <c r="E695" s="16" t="s">
        <v>92</v>
      </c>
      <c r="F695" s="16" t="str">
        <f>IF(OR(F694="",D695=""),"", ROUND(PRODUCT(D695,F694)/100,2))</f>
        <v/>
      </c>
      <c r="G695" s="14" t="str">
        <f>IF(D695="", "Nurodykite taikomą PVM dydį", "")</f>
        <v>Nurodykite taikomą PVM dydį</v>
      </c>
    </row>
    <row r="696" spans="1:9" x14ac:dyDescent="0.25">
      <c r="E696" s="16" t="s">
        <v>93</v>
      </c>
      <c r="F696" s="16">
        <f>IF(ISBLANK(F695), "", ROUND(SUM(F694:F695),2))</f>
        <v>0</v>
      </c>
    </row>
    <row r="700" spans="1:9" x14ac:dyDescent="0.25">
      <c r="A700" s="12" t="s">
        <v>730</v>
      </c>
      <c r="B700" s="12" t="s">
        <v>731</v>
      </c>
    </row>
    <row r="702" spans="1:9" x14ac:dyDescent="0.25">
      <c r="A702" s="12" t="s">
        <v>28</v>
      </c>
    </row>
    <row r="703" spans="1:9" ht="165" x14ac:dyDescent="0.25">
      <c r="A703" s="27" t="s">
        <v>29</v>
      </c>
      <c r="B703" s="27" t="s">
        <v>30</v>
      </c>
      <c r="C703" s="27" t="s">
        <v>31</v>
      </c>
      <c r="D703" s="27" t="s">
        <v>32</v>
      </c>
      <c r="E703" s="27" t="s">
        <v>33</v>
      </c>
      <c r="F703" s="27" t="s">
        <v>34</v>
      </c>
      <c r="G703" s="27" t="s">
        <v>35</v>
      </c>
      <c r="H703" s="27" t="s">
        <v>36</v>
      </c>
      <c r="I703" s="27" t="s">
        <v>37</v>
      </c>
    </row>
    <row r="704" spans="1:9" ht="30" x14ac:dyDescent="0.25">
      <c r="A704" s="26" t="s">
        <v>732</v>
      </c>
      <c r="B704" s="26" t="s">
        <v>733</v>
      </c>
      <c r="C704" s="33"/>
      <c r="D704" s="33"/>
      <c r="E704" s="33"/>
      <c r="F704" s="33"/>
      <c r="G704" s="33"/>
      <c r="H704" s="33"/>
      <c r="I704" s="33"/>
    </row>
    <row r="705" spans="1:9" ht="30" x14ac:dyDescent="0.25">
      <c r="A705" s="33" t="s">
        <v>734</v>
      </c>
      <c r="B705" s="33" t="s">
        <v>733</v>
      </c>
      <c r="C705" s="36">
        <v>90</v>
      </c>
      <c r="D705" s="36" t="s">
        <v>41</v>
      </c>
      <c r="E705" s="34"/>
      <c r="F705" s="33" t="str">
        <f>IF(ISBLANK(E705),"", PRODUCT(C705,E705))</f>
        <v/>
      </c>
      <c r="G705" s="35"/>
      <c r="H705" s="33"/>
      <c r="I705" s="33"/>
    </row>
    <row r="706" spans="1:9" ht="45" x14ac:dyDescent="0.25">
      <c r="A706" s="33" t="s">
        <v>735</v>
      </c>
      <c r="B706" s="33" t="s">
        <v>736</v>
      </c>
      <c r="C706" s="33"/>
      <c r="D706" s="33"/>
      <c r="E706" s="33"/>
      <c r="F706" s="33"/>
      <c r="G706" s="33"/>
      <c r="H706" s="35"/>
      <c r="I706" s="35"/>
    </row>
    <row r="707" spans="1:9" ht="30" x14ac:dyDescent="0.25">
      <c r="A707" s="33" t="s">
        <v>737</v>
      </c>
      <c r="B707" s="33" t="s">
        <v>89</v>
      </c>
      <c r="C707" s="33"/>
      <c r="D707" s="33"/>
      <c r="E707" s="33"/>
      <c r="F707" s="33"/>
      <c r="G707" s="33"/>
      <c r="H707" s="35"/>
      <c r="I707" s="35"/>
    </row>
    <row r="708" spans="1:9" x14ac:dyDescent="0.25">
      <c r="E708" s="16" t="s">
        <v>90</v>
      </c>
      <c r="F708" s="16" t="str">
        <f>IF((COUNT(C705:C707)&lt;&gt;COUNT(F705:F707)),"", ROUND(SUM(F705:F707),2))</f>
        <v/>
      </c>
      <c r="G708" s="14" t="str">
        <f>IF((COUNT(C705:C707)&lt;&gt;COUNT(F705:F707)),"Neužpildytos visų objektų kainos", "")</f>
        <v>Neužpildytos visų objektų kainos</v>
      </c>
    </row>
    <row r="709" spans="1:9" x14ac:dyDescent="0.25">
      <c r="C709" s="16" t="s">
        <v>91</v>
      </c>
      <c r="D709" s="19"/>
      <c r="E709" s="16" t="s">
        <v>92</v>
      </c>
      <c r="F709" s="16" t="str">
        <f>IF(OR(F708="",D709=""),"", ROUND(PRODUCT(D709,F708)/100,2))</f>
        <v/>
      </c>
      <c r="G709" s="14" t="str">
        <f>IF(D709="", "Nurodykite taikomą PVM dydį", "")</f>
        <v>Nurodykite taikomą PVM dydį</v>
      </c>
    </row>
    <row r="710" spans="1:9" x14ac:dyDescent="0.25">
      <c r="E710" s="16" t="s">
        <v>93</v>
      </c>
      <c r="F710" s="16">
        <f>IF(ISBLANK(F709), "", ROUND(SUM(F708:F709),2))</f>
        <v>0</v>
      </c>
    </row>
    <row r="714" spans="1:9" x14ac:dyDescent="0.25">
      <c r="A714" s="12" t="s">
        <v>738</v>
      </c>
      <c r="B714" s="12" t="s">
        <v>739</v>
      </c>
    </row>
    <row r="716" spans="1:9" x14ac:dyDescent="0.25">
      <c r="A716" s="12" t="s">
        <v>28</v>
      </c>
    </row>
    <row r="717" spans="1:9" ht="165" x14ac:dyDescent="0.25">
      <c r="A717" s="27" t="s">
        <v>29</v>
      </c>
      <c r="B717" s="27" t="s">
        <v>30</v>
      </c>
      <c r="C717" s="27" t="s">
        <v>31</v>
      </c>
      <c r="D717" s="27" t="s">
        <v>32</v>
      </c>
      <c r="E717" s="27" t="s">
        <v>33</v>
      </c>
      <c r="F717" s="27" t="s">
        <v>34</v>
      </c>
      <c r="G717" s="27" t="s">
        <v>35</v>
      </c>
      <c r="H717" s="27" t="s">
        <v>36</v>
      </c>
      <c r="I717" s="27" t="s">
        <v>37</v>
      </c>
    </row>
    <row r="718" spans="1:9" ht="30" x14ac:dyDescent="0.25">
      <c r="A718" s="26" t="s">
        <v>740</v>
      </c>
      <c r="B718" s="26" t="s">
        <v>741</v>
      </c>
      <c r="C718" s="33"/>
      <c r="D718" s="33"/>
      <c r="E718" s="33"/>
      <c r="F718" s="33"/>
      <c r="G718" s="33"/>
      <c r="H718" s="33"/>
      <c r="I718" s="33"/>
    </row>
    <row r="719" spans="1:9" ht="30" x14ac:dyDescent="0.25">
      <c r="A719" s="33" t="s">
        <v>742</v>
      </c>
      <c r="B719" s="33" t="s">
        <v>741</v>
      </c>
      <c r="C719" s="36">
        <v>90</v>
      </c>
      <c r="D719" s="36" t="s">
        <v>41</v>
      </c>
      <c r="E719" s="34"/>
      <c r="F719" s="33" t="str">
        <f>IF(ISBLANK(E719),"", PRODUCT(C719,E719))</f>
        <v/>
      </c>
      <c r="G719" s="35"/>
      <c r="H719" s="33"/>
      <c r="I719" s="33"/>
    </row>
    <row r="720" spans="1:9" ht="75" x14ac:dyDescent="0.25">
      <c r="A720" s="33" t="s">
        <v>743</v>
      </c>
      <c r="B720" s="33" t="s">
        <v>744</v>
      </c>
      <c r="C720" s="33"/>
      <c r="D720" s="33"/>
      <c r="E720" s="33"/>
      <c r="F720" s="33"/>
      <c r="G720" s="33"/>
      <c r="H720" s="35"/>
      <c r="I720" s="35"/>
    </row>
    <row r="721" spans="1:9" ht="30" x14ac:dyDescent="0.25">
      <c r="A721" s="33" t="s">
        <v>745</v>
      </c>
      <c r="B721" s="33" t="s">
        <v>89</v>
      </c>
      <c r="C721" s="33"/>
      <c r="D721" s="33"/>
      <c r="E721" s="33"/>
      <c r="F721" s="33"/>
      <c r="G721" s="33"/>
      <c r="H721" s="35"/>
      <c r="I721" s="35"/>
    </row>
    <row r="722" spans="1:9" x14ac:dyDescent="0.25">
      <c r="E722" s="16" t="s">
        <v>90</v>
      </c>
      <c r="F722" s="16" t="str">
        <f>IF((COUNT(C719:C721)&lt;&gt;COUNT(F719:F721)),"", ROUND(SUM(F719:F721),2))</f>
        <v/>
      </c>
      <c r="G722" s="14" t="str">
        <f>IF((COUNT(C719:C721)&lt;&gt;COUNT(F719:F721)),"Neužpildytos visų objektų kainos", "")</f>
        <v>Neužpildytos visų objektų kainos</v>
      </c>
    </row>
    <row r="723" spans="1:9" x14ac:dyDescent="0.25">
      <c r="C723" s="16" t="s">
        <v>91</v>
      </c>
      <c r="D723" s="19"/>
      <c r="E723" s="16" t="s">
        <v>92</v>
      </c>
      <c r="F723" s="16" t="str">
        <f>IF(OR(F722="",D723=""),"", ROUND(PRODUCT(D723,F722)/100,2))</f>
        <v/>
      </c>
      <c r="G723" s="14" t="str">
        <f>IF(D723="", "Nurodykite taikomą PVM dydį", "")</f>
        <v>Nurodykite taikomą PVM dydį</v>
      </c>
    </row>
    <row r="724" spans="1:9" x14ac:dyDescent="0.25">
      <c r="E724" s="16" t="s">
        <v>93</v>
      </c>
      <c r="F724" s="16">
        <f>IF(ISBLANK(F723), "", ROUND(SUM(F722:F723),2))</f>
        <v>0</v>
      </c>
    </row>
    <row r="728" spans="1:9" x14ac:dyDescent="0.25">
      <c r="A728" s="12" t="s">
        <v>746</v>
      </c>
      <c r="B728" s="12" t="s">
        <v>747</v>
      </c>
    </row>
    <row r="730" spans="1:9" x14ac:dyDescent="0.25">
      <c r="A730" s="12" t="s">
        <v>28</v>
      </c>
    </row>
    <row r="731" spans="1:9" ht="165" x14ac:dyDescent="0.25">
      <c r="A731" s="27" t="s">
        <v>29</v>
      </c>
      <c r="B731" s="27" t="s">
        <v>30</v>
      </c>
      <c r="C731" s="27" t="s">
        <v>31</v>
      </c>
      <c r="D731" s="27" t="s">
        <v>32</v>
      </c>
      <c r="E731" s="27" t="s">
        <v>33</v>
      </c>
      <c r="F731" s="27" t="s">
        <v>34</v>
      </c>
      <c r="G731" s="27" t="s">
        <v>35</v>
      </c>
      <c r="H731" s="27" t="s">
        <v>36</v>
      </c>
      <c r="I731" s="27" t="s">
        <v>37</v>
      </c>
    </row>
    <row r="732" spans="1:9" ht="30" x14ac:dyDescent="0.25">
      <c r="A732" s="26" t="s">
        <v>748</v>
      </c>
      <c r="B732" s="26" t="s">
        <v>749</v>
      </c>
      <c r="C732" s="33"/>
      <c r="D732" s="33"/>
      <c r="E732" s="33"/>
      <c r="F732" s="33"/>
      <c r="G732" s="33"/>
      <c r="H732" s="33"/>
      <c r="I732" s="33"/>
    </row>
    <row r="733" spans="1:9" ht="30" x14ac:dyDescent="0.25">
      <c r="A733" s="33" t="s">
        <v>750</v>
      </c>
      <c r="B733" s="33" t="s">
        <v>749</v>
      </c>
      <c r="C733" s="36">
        <v>900</v>
      </c>
      <c r="D733" s="36" t="s">
        <v>41</v>
      </c>
      <c r="E733" s="34"/>
      <c r="F733" s="33" t="str">
        <f>IF(ISBLANK(E733),"", PRODUCT(C733,E733))</f>
        <v/>
      </c>
      <c r="G733" s="35"/>
      <c r="H733" s="33"/>
      <c r="I733" s="33"/>
    </row>
    <row r="734" spans="1:9" ht="45" x14ac:dyDescent="0.25">
      <c r="A734" s="33" t="s">
        <v>751</v>
      </c>
      <c r="B734" s="33" t="s">
        <v>752</v>
      </c>
      <c r="C734" s="33"/>
      <c r="D734" s="33"/>
      <c r="E734" s="33"/>
      <c r="F734" s="33"/>
      <c r="G734" s="33"/>
      <c r="H734" s="35"/>
      <c r="I734" s="35"/>
    </row>
    <row r="735" spans="1:9" ht="30" x14ac:dyDescent="0.25">
      <c r="A735" s="33" t="s">
        <v>753</v>
      </c>
      <c r="B735" s="33" t="s">
        <v>89</v>
      </c>
      <c r="C735" s="33"/>
      <c r="D735" s="33"/>
      <c r="E735" s="33"/>
      <c r="F735" s="33"/>
      <c r="G735" s="33"/>
      <c r="H735" s="35"/>
      <c r="I735" s="35"/>
    </row>
    <row r="736" spans="1:9" x14ac:dyDescent="0.25">
      <c r="E736" s="16" t="s">
        <v>90</v>
      </c>
      <c r="F736" s="16" t="str">
        <f>IF((COUNT(C733:C735)&lt;&gt;COUNT(F733:F735)),"", ROUND(SUM(F733:F735),2))</f>
        <v/>
      </c>
      <c r="G736" s="14" t="str">
        <f>IF((COUNT(C733:C735)&lt;&gt;COUNT(F733:F735)),"Neužpildytos visų objektų kainos", "")</f>
        <v>Neužpildytos visų objektų kainos</v>
      </c>
    </row>
    <row r="737" spans="1:9" x14ac:dyDescent="0.25">
      <c r="C737" s="16" t="s">
        <v>91</v>
      </c>
      <c r="D737" s="19"/>
      <c r="E737" s="16" t="s">
        <v>92</v>
      </c>
      <c r="F737" s="16" t="str">
        <f>IF(OR(F736="",D737=""),"", ROUND(PRODUCT(D737,F736)/100,2))</f>
        <v/>
      </c>
      <c r="G737" s="14" t="str">
        <f>IF(D737="", "Nurodykite taikomą PVM dydį", "")</f>
        <v>Nurodykite taikomą PVM dydį</v>
      </c>
    </row>
    <row r="738" spans="1:9" x14ac:dyDescent="0.25">
      <c r="E738" s="16" t="s">
        <v>93</v>
      </c>
      <c r="F738" s="16">
        <f>IF(ISBLANK(F737), "", ROUND(SUM(F736:F737),2))</f>
        <v>0</v>
      </c>
    </row>
    <row r="742" spans="1:9" x14ac:dyDescent="0.25">
      <c r="A742" s="12" t="s">
        <v>754</v>
      </c>
      <c r="B742" s="12" t="s">
        <v>755</v>
      </c>
    </row>
    <row r="744" spans="1:9" x14ac:dyDescent="0.25">
      <c r="A744" s="12" t="s">
        <v>28</v>
      </c>
    </row>
    <row r="745" spans="1:9" ht="165" x14ac:dyDescent="0.25">
      <c r="A745" s="27" t="s">
        <v>29</v>
      </c>
      <c r="B745" s="27" t="s">
        <v>30</v>
      </c>
      <c r="C745" s="27" t="s">
        <v>31</v>
      </c>
      <c r="D745" s="27" t="s">
        <v>32</v>
      </c>
      <c r="E745" s="27" t="s">
        <v>33</v>
      </c>
      <c r="F745" s="27" t="s">
        <v>34</v>
      </c>
      <c r="G745" s="27" t="s">
        <v>35</v>
      </c>
      <c r="H745" s="27" t="s">
        <v>36</v>
      </c>
      <c r="I745" s="27" t="s">
        <v>37</v>
      </c>
    </row>
    <row r="746" spans="1:9" ht="30" x14ac:dyDescent="0.25">
      <c r="A746" s="26" t="s">
        <v>756</v>
      </c>
      <c r="B746" s="26" t="s">
        <v>757</v>
      </c>
      <c r="C746" s="33"/>
      <c r="D746" s="33"/>
      <c r="E746" s="33"/>
      <c r="F746" s="33"/>
      <c r="G746" s="33"/>
      <c r="H746" s="33"/>
      <c r="I746" s="33"/>
    </row>
    <row r="747" spans="1:9" ht="30" x14ac:dyDescent="0.25">
      <c r="A747" s="33" t="s">
        <v>758</v>
      </c>
      <c r="B747" s="33" t="s">
        <v>757</v>
      </c>
      <c r="C747" s="36">
        <v>150</v>
      </c>
      <c r="D747" s="36" t="s">
        <v>41</v>
      </c>
      <c r="E747" s="34"/>
      <c r="F747" s="33" t="str">
        <f>IF(ISBLANK(E747),"", PRODUCT(C747,E747))</f>
        <v/>
      </c>
      <c r="G747" s="35"/>
      <c r="H747" s="33"/>
      <c r="I747" s="33"/>
    </row>
    <row r="748" spans="1:9" ht="75" x14ac:dyDescent="0.25">
      <c r="A748" s="33" t="s">
        <v>759</v>
      </c>
      <c r="B748" s="33" t="s">
        <v>760</v>
      </c>
      <c r="C748" s="33"/>
      <c r="D748" s="33"/>
      <c r="E748" s="33"/>
      <c r="F748" s="33"/>
      <c r="G748" s="33"/>
      <c r="H748" s="35"/>
      <c r="I748" s="35"/>
    </row>
    <row r="749" spans="1:9" ht="30" x14ac:dyDescent="0.25">
      <c r="A749" s="33" t="s">
        <v>761</v>
      </c>
      <c r="B749" s="33" t="s">
        <v>89</v>
      </c>
      <c r="C749" s="33"/>
      <c r="D749" s="33"/>
      <c r="E749" s="33"/>
      <c r="F749" s="33"/>
      <c r="G749" s="33"/>
      <c r="H749" s="35"/>
      <c r="I749" s="35"/>
    </row>
    <row r="750" spans="1:9" x14ac:dyDescent="0.25">
      <c r="E750" s="16" t="s">
        <v>90</v>
      </c>
      <c r="F750" s="16" t="str">
        <f>IF((COUNT(C747:C749)&lt;&gt;COUNT(F747:F749)),"", ROUND(SUM(F747:F749),2))</f>
        <v/>
      </c>
      <c r="G750" s="14" t="str">
        <f>IF((COUNT(C747:C749)&lt;&gt;COUNT(F747:F749)),"Neužpildytos visų objektų kainos", "")</f>
        <v>Neužpildytos visų objektų kainos</v>
      </c>
    </row>
    <row r="751" spans="1:9" x14ac:dyDescent="0.25">
      <c r="C751" s="16" t="s">
        <v>91</v>
      </c>
      <c r="D751" s="19"/>
      <c r="E751" s="16" t="s">
        <v>92</v>
      </c>
      <c r="F751" s="16" t="str">
        <f>IF(OR(F750="",D751=""),"", ROUND(PRODUCT(D751,F750)/100,2))</f>
        <v/>
      </c>
      <c r="G751" s="14" t="str">
        <f>IF(D751="", "Nurodykite taikomą PVM dydį", "")</f>
        <v>Nurodykite taikomą PVM dydį</v>
      </c>
    </row>
    <row r="752" spans="1:9" x14ac:dyDescent="0.25">
      <c r="E752" s="16" t="s">
        <v>93</v>
      </c>
      <c r="F752" s="16">
        <f>IF(ISBLANK(F751), "", ROUND(SUM(F750:F751),2))</f>
        <v>0</v>
      </c>
    </row>
    <row r="756" spans="1:9" x14ac:dyDescent="0.25">
      <c r="A756" s="12" t="s">
        <v>762</v>
      </c>
      <c r="B756" s="12" t="s">
        <v>763</v>
      </c>
    </row>
    <row r="758" spans="1:9" x14ac:dyDescent="0.25">
      <c r="A758" s="12" t="s">
        <v>28</v>
      </c>
    </row>
    <row r="759" spans="1:9" x14ac:dyDescent="0.25">
      <c r="A759" s="16" t="s">
        <v>29</v>
      </c>
      <c r="B759" s="16" t="s">
        <v>30</v>
      </c>
      <c r="C759" s="16" t="s">
        <v>31</v>
      </c>
      <c r="D759" s="16" t="s">
        <v>32</v>
      </c>
      <c r="E759" s="16" t="s">
        <v>33</v>
      </c>
      <c r="F759" s="16" t="s">
        <v>34</v>
      </c>
      <c r="G759" s="16" t="s">
        <v>35</v>
      </c>
      <c r="H759" s="16" t="s">
        <v>36</v>
      </c>
      <c r="I759" s="16" t="s">
        <v>37</v>
      </c>
    </row>
    <row r="760" spans="1:9" x14ac:dyDescent="0.25">
      <c r="A760" s="16" t="s">
        <v>764</v>
      </c>
      <c r="B760" s="16" t="s">
        <v>765</v>
      </c>
      <c r="C760" s="17"/>
      <c r="D760" s="17"/>
      <c r="E760" s="17"/>
      <c r="F760" s="17"/>
      <c r="G760" s="17"/>
      <c r="H760" s="17"/>
      <c r="I760" s="17"/>
    </row>
    <row r="761" spans="1:9" x14ac:dyDescent="0.25">
      <c r="A761" s="17" t="s">
        <v>766</v>
      </c>
      <c r="B761" s="17" t="s">
        <v>765</v>
      </c>
      <c r="C761" s="17">
        <v>75</v>
      </c>
      <c r="D761" s="17" t="s">
        <v>41</v>
      </c>
      <c r="E761" s="18"/>
      <c r="F761" s="17" t="str">
        <f>IF(ISBLANK(E761),"", PRODUCT(C761,E761))</f>
        <v/>
      </c>
      <c r="G761" s="19"/>
      <c r="H761" s="17"/>
      <c r="I761" s="17"/>
    </row>
    <row r="762" spans="1:9" x14ac:dyDescent="0.25">
      <c r="A762" s="17" t="s">
        <v>767</v>
      </c>
      <c r="B762" s="17" t="s">
        <v>768</v>
      </c>
      <c r="C762" s="17"/>
      <c r="D762" s="17"/>
      <c r="E762" s="17"/>
      <c r="F762" s="17"/>
      <c r="G762" s="17"/>
      <c r="H762" s="19"/>
      <c r="I762" s="19"/>
    </row>
    <row r="763" spans="1:9" x14ac:dyDescent="0.25">
      <c r="A763" s="17" t="s">
        <v>769</v>
      </c>
      <c r="B763" s="17" t="s">
        <v>89</v>
      </c>
      <c r="C763" s="17"/>
      <c r="D763" s="17"/>
      <c r="E763" s="17"/>
      <c r="F763" s="17"/>
      <c r="G763" s="17"/>
      <c r="H763" s="19"/>
      <c r="I763" s="19"/>
    </row>
    <row r="764" spans="1:9" x14ac:dyDescent="0.25">
      <c r="E764" s="16" t="s">
        <v>90</v>
      </c>
      <c r="F764" s="16" t="str">
        <f>IF((COUNT(C761:C763)&lt;&gt;COUNT(F761:F763)),"", ROUND(SUM(F761:F763),2))</f>
        <v/>
      </c>
      <c r="G764" s="14" t="str">
        <f>IF((COUNT(C761:C763)&lt;&gt;COUNT(F761:F763)),"Neužpildytos visų objektų kainos", "")</f>
        <v>Neužpildytos visų objektų kainos</v>
      </c>
    </row>
    <row r="765" spans="1:9" x14ac:dyDescent="0.25">
      <c r="C765" s="16" t="s">
        <v>91</v>
      </c>
      <c r="D765" s="19"/>
      <c r="E765" s="16" t="s">
        <v>92</v>
      </c>
      <c r="F765" s="16" t="str">
        <f>IF(OR(F764="",D765=""),"", ROUND(PRODUCT(D765,F764)/100,2))</f>
        <v/>
      </c>
      <c r="G765" s="14" t="str">
        <f>IF(D765="", "Nurodykite taikomą PVM dydį", "")</f>
        <v>Nurodykite taikomą PVM dydį</v>
      </c>
    </row>
    <row r="766" spans="1:9" x14ac:dyDescent="0.25">
      <c r="E766" s="16" t="s">
        <v>93</v>
      </c>
      <c r="F766" s="16">
        <f>IF(ISBLANK(F765), "", ROUND(SUM(F764:F765),2))</f>
        <v>0</v>
      </c>
    </row>
    <row r="770" spans="1:9" x14ac:dyDescent="0.25">
      <c r="A770" s="12" t="s">
        <v>770</v>
      </c>
      <c r="B770" s="12" t="s">
        <v>771</v>
      </c>
    </row>
    <row r="772" spans="1:9" x14ac:dyDescent="0.25">
      <c r="A772" s="12" t="s">
        <v>28</v>
      </c>
    </row>
    <row r="773" spans="1:9" ht="165" x14ac:dyDescent="0.25">
      <c r="A773" s="27" t="s">
        <v>29</v>
      </c>
      <c r="B773" s="27" t="s">
        <v>30</v>
      </c>
      <c r="C773" s="27" t="s">
        <v>31</v>
      </c>
      <c r="D773" s="27" t="s">
        <v>32</v>
      </c>
      <c r="E773" s="27" t="s">
        <v>33</v>
      </c>
      <c r="F773" s="27" t="s">
        <v>34</v>
      </c>
      <c r="G773" s="27" t="s">
        <v>35</v>
      </c>
      <c r="H773" s="27" t="s">
        <v>36</v>
      </c>
      <c r="I773" s="27" t="s">
        <v>37</v>
      </c>
    </row>
    <row r="774" spans="1:9" x14ac:dyDescent="0.25">
      <c r="A774" s="26" t="s">
        <v>772</v>
      </c>
      <c r="B774" s="26" t="s">
        <v>773</v>
      </c>
      <c r="C774" s="33"/>
      <c r="D774" s="33"/>
      <c r="E774" s="33"/>
      <c r="F774" s="33"/>
      <c r="G774" s="33"/>
      <c r="H774" s="33"/>
      <c r="I774" s="33"/>
    </row>
    <row r="775" spans="1:9" x14ac:dyDescent="0.25">
      <c r="A775" s="33" t="s">
        <v>774</v>
      </c>
      <c r="B775" s="33" t="s">
        <v>773</v>
      </c>
      <c r="C775" s="36">
        <v>30</v>
      </c>
      <c r="D775" s="36" t="s">
        <v>41</v>
      </c>
      <c r="E775" s="34"/>
      <c r="F775" s="33" t="str">
        <f>IF(ISBLANK(E775),"", PRODUCT(C775,E775))</f>
        <v/>
      </c>
      <c r="G775" s="35"/>
      <c r="H775" s="33"/>
      <c r="I775" s="33"/>
    </row>
    <row r="776" spans="1:9" ht="45" x14ac:dyDescent="0.25">
      <c r="A776" s="33" t="s">
        <v>775</v>
      </c>
      <c r="B776" s="33" t="s">
        <v>776</v>
      </c>
      <c r="C776" s="33"/>
      <c r="D776" s="33"/>
      <c r="E776" s="33"/>
      <c r="F776" s="33"/>
      <c r="G776" s="33"/>
      <c r="H776" s="35"/>
      <c r="I776" s="35"/>
    </row>
    <row r="777" spans="1:9" ht="30" x14ac:dyDescent="0.25">
      <c r="A777" s="33" t="s">
        <v>777</v>
      </c>
      <c r="B777" s="33" t="s">
        <v>89</v>
      </c>
      <c r="C777" s="33"/>
      <c r="D777" s="33"/>
      <c r="E777" s="33"/>
      <c r="F777" s="33"/>
      <c r="G777" s="33"/>
      <c r="H777" s="35"/>
      <c r="I777" s="35"/>
    </row>
    <row r="778" spans="1:9" x14ac:dyDescent="0.25">
      <c r="E778" s="16" t="s">
        <v>90</v>
      </c>
      <c r="F778" s="16" t="str">
        <f>IF((COUNT(C775:C777)&lt;&gt;COUNT(F775:F777)),"", ROUND(SUM(F775:F777),2))</f>
        <v/>
      </c>
      <c r="G778" s="14" t="str">
        <f>IF((COUNT(C775:C777)&lt;&gt;COUNT(F775:F777)),"Neužpildytos visų objektų kainos", "")</f>
        <v>Neužpildytos visų objektų kainos</v>
      </c>
    </row>
    <row r="779" spans="1:9" x14ac:dyDescent="0.25">
      <c r="C779" s="16" t="s">
        <v>91</v>
      </c>
      <c r="D779" s="19"/>
      <c r="E779" s="16" t="s">
        <v>92</v>
      </c>
      <c r="F779" s="16" t="str">
        <f>IF(OR(F778="",D779=""),"", ROUND(PRODUCT(D779,F778)/100,2))</f>
        <v/>
      </c>
      <c r="G779" s="14" t="str">
        <f>IF(D779="", "Nurodykite taikomą PVM dydį", "")</f>
        <v>Nurodykite taikomą PVM dydį</v>
      </c>
    </row>
    <row r="780" spans="1:9" x14ac:dyDescent="0.25">
      <c r="E780" s="16" t="s">
        <v>93</v>
      </c>
      <c r="F780" s="16">
        <f>IF(ISBLANK(F779), "", ROUND(SUM(F778:F779),2))</f>
        <v>0</v>
      </c>
    </row>
    <row r="784" spans="1:9" x14ac:dyDescent="0.25">
      <c r="A784" s="12" t="s">
        <v>778</v>
      </c>
      <c r="B784" s="12" t="s">
        <v>779</v>
      </c>
    </row>
    <row r="786" spans="1:9" x14ac:dyDescent="0.25">
      <c r="A786" s="12" t="s">
        <v>28</v>
      </c>
    </row>
    <row r="787" spans="1:9" ht="165" x14ac:dyDescent="0.25">
      <c r="A787" s="27" t="s">
        <v>29</v>
      </c>
      <c r="B787" s="27" t="s">
        <v>30</v>
      </c>
      <c r="C787" s="27" t="s">
        <v>31</v>
      </c>
      <c r="D787" s="27" t="s">
        <v>32</v>
      </c>
      <c r="E787" s="27" t="s">
        <v>33</v>
      </c>
      <c r="F787" s="27" t="s">
        <v>34</v>
      </c>
      <c r="G787" s="27" t="s">
        <v>35</v>
      </c>
      <c r="H787" s="27" t="s">
        <v>36</v>
      </c>
      <c r="I787" s="27" t="s">
        <v>37</v>
      </c>
    </row>
    <row r="788" spans="1:9" x14ac:dyDescent="0.25">
      <c r="A788" s="26" t="s">
        <v>780</v>
      </c>
      <c r="B788" s="26" t="s">
        <v>781</v>
      </c>
      <c r="C788" s="33"/>
      <c r="D788" s="33"/>
      <c r="E788" s="33"/>
      <c r="F788" s="33"/>
      <c r="G788" s="33"/>
      <c r="H788" s="33"/>
      <c r="I788" s="33"/>
    </row>
    <row r="789" spans="1:9" x14ac:dyDescent="0.25">
      <c r="A789" s="33" t="s">
        <v>782</v>
      </c>
      <c r="B789" s="33" t="s">
        <v>781</v>
      </c>
      <c r="C789" s="36">
        <v>60</v>
      </c>
      <c r="D789" s="36" t="s">
        <v>41</v>
      </c>
      <c r="E789" s="34"/>
      <c r="F789" s="33" t="str">
        <f>IF(ISBLANK(E789),"", PRODUCT(C789,E789))</f>
        <v/>
      </c>
      <c r="G789" s="35"/>
      <c r="H789" s="33"/>
      <c r="I789" s="33"/>
    </row>
    <row r="790" spans="1:9" ht="105" x14ac:dyDescent="0.25">
      <c r="A790" s="33" t="s">
        <v>783</v>
      </c>
      <c r="B790" s="33" t="s">
        <v>784</v>
      </c>
      <c r="C790" s="33"/>
      <c r="D790" s="33"/>
      <c r="E790" s="33"/>
      <c r="F790" s="33"/>
      <c r="G790" s="33"/>
      <c r="H790" s="35"/>
      <c r="I790" s="35"/>
    </row>
    <row r="791" spans="1:9" ht="30" x14ac:dyDescent="0.25">
      <c r="A791" s="33" t="s">
        <v>785</v>
      </c>
      <c r="B791" s="33" t="s">
        <v>89</v>
      </c>
      <c r="C791" s="33"/>
      <c r="D791" s="33"/>
      <c r="E791" s="33"/>
      <c r="F791" s="33"/>
      <c r="G791" s="33"/>
      <c r="H791" s="35"/>
      <c r="I791" s="35"/>
    </row>
    <row r="792" spans="1:9" x14ac:dyDescent="0.25">
      <c r="E792" s="16" t="s">
        <v>90</v>
      </c>
      <c r="F792" s="16" t="str">
        <f>IF((COUNT(C789:C791)&lt;&gt;COUNT(F789:F791)),"", ROUND(SUM(F789:F791),2))</f>
        <v/>
      </c>
      <c r="G792" s="14" t="str">
        <f>IF((COUNT(C789:C791)&lt;&gt;COUNT(F789:F791)),"Neužpildytos visų objektų kainos", "")</f>
        <v>Neužpildytos visų objektų kainos</v>
      </c>
    </row>
    <row r="793" spans="1:9" x14ac:dyDescent="0.25">
      <c r="C793" s="16" t="s">
        <v>91</v>
      </c>
      <c r="D793" s="19"/>
      <c r="E793" s="16" t="s">
        <v>92</v>
      </c>
      <c r="F793" s="16" t="str">
        <f>IF(OR(F792="",D793=""),"", ROUND(PRODUCT(D793,F792)/100,2))</f>
        <v/>
      </c>
      <c r="G793" s="14" t="str">
        <f>IF(D793="", "Nurodykite taikomą PVM dydį", "")</f>
        <v>Nurodykite taikomą PVM dydį</v>
      </c>
    </row>
    <row r="794" spans="1:9" x14ac:dyDescent="0.25">
      <c r="E794" s="16" t="s">
        <v>93</v>
      </c>
      <c r="F794" s="16">
        <f>IF(ISBLANK(F793), "", ROUND(SUM(F792:F793),2))</f>
        <v>0</v>
      </c>
    </row>
    <row r="798" spans="1:9" x14ac:dyDescent="0.25">
      <c r="A798" s="12" t="s">
        <v>786</v>
      </c>
      <c r="B798" s="12" t="s">
        <v>787</v>
      </c>
    </row>
    <row r="800" spans="1:9" x14ac:dyDescent="0.25">
      <c r="A800" s="12" t="s">
        <v>28</v>
      </c>
    </row>
    <row r="801" spans="1:9" ht="165" x14ac:dyDescent="0.25">
      <c r="A801" s="27" t="s">
        <v>29</v>
      </c>
      <c r="B801" s="27" t="s">
        <v>30</v>
      </c>
      <c r="C801" s="27" t="s">
        <v>31</v>
      </c>
      <c r="D801" s="27" t="s">
        <v>32</v>
      </c>
      <c r="E801" s="27" t="s">
        <v>33</v>
      </c>
      <c r="F801" s="27" t="s">
        <v>34</v>
      </c>
      <c r="G801" s="27" t="s">
        <v>35</v>
      </c>
      <c r="H801" s="27" t="s">
        <v>36</v>
      </c>
      <c r="I801" s="27" t="s">
        <v>37</v>
      </c>
    </row>
    <row r="802" spans="1:9" x14ac:dyDescent="0.25">
      <c r="A802" s="26" t="s">
        <v>788</v>
      </c>
      <c r="B802" s="26" t="s">
        <v>789</v>
      </c>
      <c r="C802" s="33"/>
      <c r="D802" s="33"/>
      <c r="E802" s="33"/>
      <c r="F802" s="33"/>
      <c r="G802" s="33"/>
      <c r="H802" s="33"/>
      <c r="I802" s="33"/>
    </row>
    <row r="803" spans="1:9" x14ac:dyDescent="0.25">
      <c r="A803" s="33" t="s">
        <v>790</v>
      </c>
      <c r="B803" s="33" t="s">
        <v>789</v>
      </c>
      <c r="C803" s="36">
        <v>150</v>
      </c>
      <c r="D803" s="36" t="s">
        <v>41</v>
      </c>
      <c r="E803" s="34"/>
      <c r="F803" s="33" t="str">
        <f>IF(ISBLANK(E803),"", PRODUCT(C803,E803))</f>
        <v/>
      </c>
      <c r="G803" s="35"/>
      <c r="H803" s="33"/>
      <c r="I803" s="33"/>
    </row>
    <row r="804" spans="1:9" ht="45" x14ac:dyDescent="0.25">
      <c r="A804" s="33" t="s">
        <v>791</v>
      </c>
      <c r="B804" s="33" t="s">
        <v>792</v>
      </c>
      <c r="C804" s="33"/>
      <c r="D804" s="33"/>
      <c r="E804" s="33"/>
      <c r="F804" s="33"/>
      <c r="G804" s="33"/>
      <c r="H804" s="35"/>
      <c r="I804" s="35"/>
    </row>
    <row r="805" spans="1:9" ht="30" x14ac:dyDescent="0.25">
      <c r="A805" s="33" t="s">
        <v>793</v>
      </c>
      <c r="B805" s="33" t="s">
        <v>89</v>
      </c>
      <c r="C805" s="33"/>
      <c r="D805" s="33"/>
      <c r="E805" s="33"/>
      <c r="F805" s="33"/>
      <c r="G805" s="33"/>
      <c r="H805" s="35"/>
      <c r="I805" s="35"/>
    </row>
    <row r="806" spans="1:9" x14ac:dyDescent="0.25">
      <c r="E806" s="16" t="s">
        <v>90</v>
      </c>
      <c r="F806" s="16" t="str">
        <f>IF((COUNT(C803:C805)&lt;&gt;COUNT(F803:F805)),"", ROUND(SUM(F803:F805),2))</f>
        <v/>
      </c>
      <c r="G806" s="14" t="str">
        <f>IF((COUNT(C803:C805)&lt;&gt;COUNT(F803:F805)),"Neužpildytos visų objektų kainos", "")</f>
        <v>Neužpildytos visų objektų kainos</v>
      </c>
    </row>
    <row r="807" spans="1:9" x14ac:dyDescent="0.25">
      <c r="C807" s="16" t="s">
        <v>91</v>
      </c>
      <c r="D807" s="19"/>
      <c r="E807" s="16" t="s">
        <v>92</v>
      </c>
      <c r="F807" s="16" t="str">
        <f>IF(OR(F806="",D807=""),"", ROUND(PRODUCT(D807,F806)/100,2))</f>
        <v/>
      </c>
      <c r="G807" s="14" t="str">
        <f>IF(D807="", "Nurodykite taikomą PVM dydį", "")</f>
        <v>Nurodykite taikomą PVM dydį</v>
      </c>
    </row>
    <row r="808" spans="1:9" x14ac:dyDescent="0.25">
      <c r="E808" s="16" t="s">
        <v>93</v>
      </c>
      <c r="F808" s="16">
        <f>IF(ISBLANK(F807), "", ROUND(SUM(F806:F807),2))</f>
        <v>0</v>
      </c>
    </row>
    <row r="812" spans="1:9" x14ac:dyDescent="0.25">
      <c r="A812" s="12" t="s">
        <v>794</v>
      </c>
      <c r="B812" s="12" t="s">
        <v>795</v>
      </c>
    </row>
    <row r="814" spans="1:9" x14ac:dyDescent="0.25">
      <c r="A814" s="12" t="s">
        <v>28</v>
      </c>
    </row>
    <row r="815" spans="1:9" ht="165" x14ac:dyDescent="0.25">
      <c r="A815" s="27" t="s">
        <v>29</v>
      </c>
      <c r="B815" s="27" t="s">
        <v>30</v>
      </c>
      <c r="C815" s="27" t="s">
        <v>31</v>
      </c>
      <c r="D815" s="27" t="s">
        <v>32</v>
      </c>
      <c r="E815" s="27" t="s">
        <v>33</v>
      </c>
      <c r="F815" s="27" t="s">
        <v>34</v>
      </c>
      <c r="G815" s="27" t="s">
        <v>35</v>
      </c>
      <c r="H815" s="27" t="s">
        <v>36</v>
      </c>
      <c r="I815" s="27" t="s">
        <v>37</v>
      </c>
    </row>
    <row r="816" spans="1:9" x14ac:dyDescent="0.25">
      <c r="A816" s="26" t="s">
        <v>796</v>
      </c>
      <c r="B816" s="26" t="s">
        <v>797</v>
      </c>
      <c r="C816" s="33"/>
      <c r="D816" s="33"/>
      <c r="E816" s="33"/>
      <c r="F816" s="33"/>
      <c r="G816" s="33"/>
      <c r="H816" s="33"/>
      <c r="I816" s="33"/>
    </row>
    <row r="817" spans="1:9" x14ac:dyDescent="0.25">
      <c r="A817" s="33" t="s">
        <v>798</v>
      </c>
      <c r="B817" s="33" t="s">
        <v>797</v>
      </c>
      <c r="C817" s="36">
        <v>15</v>
      </c>
      <c r="D817" s="36" t="s">
        <v>41</v>
      </c>
      <c r="E817" s="34"/>
      <c r="F817" s="33" t="str">
        <f>IF(ISBLANK(E817),"", PRODUCT(C817,E817))</f>
        <v/>
      </c>
      <c r="G817" s="35"/>
      <c r="H817" s="33"/>
      <c r="I817" s="33"/>
    </row>
    <row r="818" spans="1:9" ht="30" x14ac:dyDescent="0.25">
      <c r="A818" s="33" t="s">
        <v>799</v>
      </c>
      <c r="B818" s="33" t="s">
        <v>800</v>
      </c>
      <c r="C818" s="33"/>
      <c r="D818" s="33"/>
      <c r="E818" s="33"/>
      <c r="F818" s="33"/>
      <c r="G818" s="33"/>
      <c r="H818" s="35"/>
      <c r="I818" s="35"/>
    </row>
    <row r="819" spans="1:9" ht="30" x14ac:dyDescent="0.25">
      <c r="A819" s="33" t="s">
        <v>801</v>
      </c>
      <c r="B819" s="33" t="s">
        <v>89</v>
      </c>
      <c r="C819" s="33"/>
      <c r="D819" s="33"/>
      <c r="E819" s="33"/>
      <c r="F819" s="33"/>
      <c r="G819" s="33"/>
      <c r="H819" s="35"/>
      <c r="I819" s="35"/>
    </row>
    <row r="820" spans="1:9" x14ac:dyDescent="0.25">
      <c r="E820" s="16" t="s">
        <v>90</v>
      </c>
      <c r="F820" s="16" t="str">
        <f>IF((COUNT(C817:C819)&lt;&gt;COUNT(F817:F819)),"", ROUND(SUM(F817:F819),2))</f>
        <v/>
      </c>
      <c r="G820" s="14" t="str">
        <f>IF((COUNT(C817:C819)&lt;&gt;COUNT(F817:F819)),"Neužpildytos visų objektų kainos", "")</f>
        <v>Neužpildytos visų objektų kainos</v>
      </c>
    </row>
    <row r="821" spans="1:9" x14ac:dyDescent="0.25">
      <c r="C821" s="16" t="s">
        <v>91</v>
      </c>
      <c r="D821" s="19"/>
      <c r="E821" s="16" t="s">
        <v>92</v>
      </c>
      <c r="F821" s="16" t="str">
        <f>IF(OR(F820="",D821=""),"", ROUND(PRODUCT(D821,F820)/100,2))</f>
        <v/>
      </c>
      <c r="G821" s="14" t="str">
        <f>IF(D821="", "Nurodykite taikomą PVM dydį", "")</f>
        <v>Nurodykite taikomą PVM dydį</v>
      </c>
    </row>
    <row r="822" spans="1:9" x14ac:dyDescent="0.25">
      <c r="E822" s="16" t="s">
        <v>93</v>
      </c>
      <c r="F822" s="16">
        <f>IF(ISBLANK(F821), "", ROUND(SUM(F820:F821),2))</f>
        <v>0</v>
      </c>
    </row>
    <row r="826" spans="1:9" x14ac:dyDescent="0.25">
      <c r="A826" s="12" t="s">
        <v>802</v>
      </c>
      <c r="B826" s="12" t="s">
        <v>803</v>
      </c>
    </row>
    <row r="828" spans="1:9" x14ac:dyDescent="0.25">
      <c r="A828" s="12" t="s">
        <v>28</v>
      </c>
    </row>
    <row r="829" spans="1:9" ht="165" x14ac:dyDescent="0.25">
      <c r="A829" s="27" t="s">
        <v>29</v>
      </c>
      <c r="B829" s="27" t="s">
        <v>30</v>
      </c>
      <c r="C829" s="27" t="s">
        <v>31</v>
      </c>
      <c r="D829" s="27" t="s">
        <v>32</v>
      </c>
      <c r="E829" s="27" t="s">
        <v>33</v>
      </c>
      <c r="F829" s="27" t="s">
        <v>34</v>
      </c>
      <c r="G829" s="27" t="s">
        <v>35</v>
      </c>
      <c r="H829" s="27" t="s">
        <v>36</v>
      </c>
      <c r="I829" s="27" t="s">
        <v>37</v>
      </c>
    </row>
    <row r="830" spans="1:9" x14ac:dyDescent="0.25">
      <c r="A830" s="26" t="s">
        <v>804</v>
      </c>
      <c r="B830" s="26" t="s">
        <v>805</v>
      </c>
      <c r="C830" s="33"/>
      <c r="D830" s="33"/>
      <c r="E830" s="33"/>
      <c r="F830" s="33"/>
      <c r="G830" s="33"/>
      <c r="H830" s="33"/>
      <c r="I830" s="33"/>
    </row>
    <row r="831" spans="1:9" x14ac:dyDescent="0.25">
      <c r="A831" s="33" t="s">
        <v>806</v>
      </c>
      <c r="B831" s="33" t="s">
        <v>805</v>
      </c>
      <c r="C831" s="36">
        <v>30</v>
      </c>
      <c r="D831" s="36" t="s">
        <v>41</v>
      </c>
      <c r="E831" s="34"/>
      <c r="F831" s="33" t="str">
        <f>IF(ISBLANK(E831),"", PRODUCT(C831,E831))</f>
        <v/>
      </c>
      <c r="G831" s="35"/>
      <c r="H831" s="33"/>
      <c r="I831" s="33"/>
    </row>
    <row r="832" spans="1:9" x14ac:dyDescent="0.25">
      <c r="A832" s="33" t="s">
        <v>807</v>
      </c>
      <c r="B832" s="33" t="s">
        <v>808</v>
      </c>
      <c r="C832" s="33"/>
      <c r="D832" s="33"/>
      <c r="E832" s="33"/>
      <c r="F832" s="33"/>
      <c r="G832" s="33"/>
      <c r="H832" s="35"/>
      <c r="I832" s="35"/>
    </row>
    <row r="833" spans="1:9" x14ac:dyDescent="0.25">
      <c r="A833" s="33" t="s">
        <v>809</v>
      </c>
      <c r="B833" s="33" t="s">
        <v>810</v>
      </c>
      <c r="C833" s="33"/>
      <c r="D833" s="33"/>
      <c r="E833" s="33"/>
      <c r="F833" s="33"/>
      <c r="G833" s="33"/>
      <c r="H833" s="35"/>
      <c r="I833" s="35"/>
    </row>
    <row r="834" spans="1:9" x14ac:dyDescent="0.25">
      <c r="A834" s="33" t="s">
        <v>811</v>
      </c>
      <c r="B834" s="33" t="s">
        <v>812</v>
      </c>
      <c r="C834" s="33"/>
      <c r="D834" s="33"/>
      <c r="E834" s="33"/>
      <c r="F834" s="33"/>
      <c r="G834" s="33"/>
      <c r="H834" s="35"/>
      <c r="I834" s="35"/>
    </row>
    <row r="835" spans="1:9" ht="60" x14ac:dyDescent="0.25">
      <c r="A835" s="33" t="s">
        <v>813</v>
      </c>
      <c r="B835" s="33" t="s">
        <v>814</v>
      </c>
      <c r="C835" s="33"/>
      <c r="D835" s="33"/>
      <c r="E835" s="33"/>
      <c r="F835" s="33"/>
      <c r="G835" s="33"/>
      <c r="H835" s="35"/>
      <c r="I835" s="35"/>
    </row>
    <row r="836" spans="1:9" ht="30" x14ac:dyDescent="0.25">
      <c r="A836" s="33" t="s">
        <v>815</v>
      </c>
      <c r="B836" s="33" t="s">
        <v>816</v>
      </c>
      <c r="C836" s="33"/>
      <c r="D836" s="33"/>
      <c r="E836" s="33"/>
      <c r="F836" s="33"/>
      <c r="G836" s="33"/>
      <c r="H836" s="35"/>
      <c r="I836" s="35"/>
    </row>
    <row r="837" spans="1:9" ht="30" x14ac:dyDescent="0.25">
      <c r="A837" s="33" t="s">
        <v>817</v>
      </c>
      <c r="B837" s="33" t="s">
        <v>818</v>
      </c>
      <c r="C837" s="33"/>
      <c r="D837" s="33"/>
      <c r="E837" s="33"/>
      <c r="F837" s="33"/>
      <c r="G837" s="33"/>
      <c r="H837" s="35"/>
      <c r="I837" s="35"/>
    </row>
    <row r="838" spans="1:9" ht="45" x14ac:dyDescent="0.25">
      <c r="A838" s="33" t="s">
        <v>819</v>
      </c>
      <c r="B838" s="33" t="s">
        <v>820</v>
      </c>
      <c r="C838" s="33"/>
      <c r="D838" s="33"/>
      <c r="E838" s="33"/>
      <c r="F838" s="33"/>
      <c r="G838" s="33"/>
      <c r="H838" s="35"/>
      <c r="I838" s="35"/>
    </row>
    <row r="839" spans="1:9" ht="30" x14ac:dyDescent="0.25">
      <c r="A839" s="33" t="s">
        <v>821</v>
      </c>
      <c r="B839" s="33" t="s">
        <v>822</v>
      </c>
      <c r="C839" s="33"/>
      <c r="D839" s="33"/>
      <c r="E839" s="33"/>
      <c r="F839" s="33"/>
      <c r="G839" s="33"/>
      <c r="H839" s="35"/>
      <c r="I839" s="35"/>
    </row>
    <row r="840" spans="1:9" x14ac:dyDescent="0.25">
      <c r="A840" s="33" t="s">
        <v>823</v>
      </c>
      <c r="B840" s="33" t="s">
        <v>824</v>
      </c>
      <c r="C840" s="33"/>
      <c r="D840" s="33"/>
      <c r="E840" s="33"/>
      <c r="F840" s="33"/>
      <c r="G840" s="33"/>
      <c r="H840" s="35"/>
      <c r="I840" s="35"/>
    </row>
    <row r="841" spans="1:9" ht="45" x14ac:dyDescent="0.25">
      <c r="A841" s="33" t="s">
        <v>825</v>
      </c>
      <c r="B841" s="33" t="s">
        <v>826</v>
      </c>
      <c r="C841" s="33"/>
      <c r="D841" s="33"/>
      <c r="E841" s="33"/>
      <c r="F841" s="33"/>
      <c r="G841" s="33"/>
      <c r="H841" s="35"/>
      <c r="I841" s="35"/>
    </row>
    <row r="842" spans="1:9" ht="30" x14ac:dyDescent="0.25">
      <c r="A842" s="33" t="s">
        <v>827</v>
      </c>
      <c r="B842" s="33" t="s">
        <v>89</v>
      </c>
      <c r="C842" s="33"/>
      <c r="D842" s="33"/>
      <c r="E842" s="33"/>
      <c r="F842" s="33"/>
      <c r="G842" s="33"/>
      <c r="H842" s="35"/>
      <c r="I842" s="35"/>
    </row>
    <row r="843" spans="1:9" x14ac:dyDescent="0.25">
      <c r="E843" s="16" t="s">
        <v>90</v>
      </c>
      <c r="F843" s="16" t="str">
        <f>IF((COUNT(C831:C842)&lt;&gt;COUNT(F831:F842)),"", ROUND(SUM(F831:F842),2))</f>
        <v/>
      </c>
      <c r="G843" s="14" t="str">
        <f>IF((COUNT(C831:C842)&lt;&gt;COUNT(F831:F842)),"Neužpildytos visų objektų kainos", "")</f>
        <v>Neužpildytos visų objektų kainos</v>
      </c>
    </row>
    <row r="844" spans="1:9" x14ac:dyDescent="0.25">
      <c r="C844" s="16" t="s">
        <v>91</v>
      </c>
      <c r="D844" s="19"/>
      <c r="E844" s="16" t="s">
        <v>92</v>
      </c>
      <c r="F844" s="16" t="str">
        <f>IF(OR(F843="",D844=""),"", ROUND(PRODUCT(D844,F843)/100,2))</f>
        <v/>
      </c>
      <c r="G844" s="14" t="str">
        <f>IF(D844="", "Nurodykite taikomą PVM dydį", "")</f>
        <v>Nurodykite taikomą PVM dydį</v>
      </c>
    </row>
    <row r="845" spans="1:9" x14ac:dyDescent="0.25">
      <c r="E845" s="16" t="s">
        <v>93</v>
      </c>
      <c r="F845" s="16">
        <f>IF(ISBLANK(F844), "", ROUND(SUM(F843:F844),2))</f>
        <v>0</v>
      </c>
    </row>
    <row r="849" spans="1:9" x14ac:dyDescent="0.25">
      <c r="A849" s="12" t="s">
        <v>828</v>
      </c>
      <c r="B849" s="12" t="s">
        <v>829</v>
      </c>
    </row>
    <row r="851" spans="1:9" x14ac:dyDescent="0.25">
      <c r="A851" s="12" t="s">
        <v>28</v>
      </c>
    </row>
    <row r="852" spans="1:9" ht="165" x14ac:dyDescent="0.25">
      <c r="A852" s="27" t="s">
        <v>29</v>
      </c>
      <c r="B852" s="27" t="s">
        <v>30</v>
      </c>
      <c r="C852" s="27" t="s">
        <v>31</v>
      </c>
      <c r="D852" s="27" t="s">
        <v>32</v>
      </c>
      <c r="E852" s="27" t="s">
        <v>33</v>
      </c>
      <c r="F852" s="27" t="s">
        <v>34</v>
      </c>
      <c r="G852" s="27" t="s">
        <v>35</v>
      </c>
      <c r="H852" s="27" t="s">
        <v>36</v>
      </c>
      <c r="I852" s="27" t="s">
        <v>37</v>
      </c>
    </row>
    <row r="853" spans="1:9" x14ac:dyDescent="0.25">
      <c r="A853" s="26" t="s">
        <v>830</v>
      </c>
      <c r="B853" s="26" t="s">
        <v>831</v>
      </c>
      <c r="C853" s="33"/>
      <c r="D853" s="33"/>
      <c r="E853" s="33"/>
      <c r="F853" s="33"/>
      <c r="G853" s="33"/>
      <c r="H853" s="33"/>
      <c r="I853" s="33"/>
    </row>
    <row r="854" spans="1:9" x14ac:dyDescent="0.25">
      <c r="A854" s="33" t="s">
        <v>832</v>
      </c>
      <c r="B854" s="33" t="s">
        <v>831</v>
      </c>
      <c r="C854" s="36">
        <v>60</v>
      </c>
      <c r="D854" s="36" t="s">
        <v>41</v>
      </c>
      <c r="E854" s="34"/>
      <c r="F854" s="33" t="str">
        <f>IF(ISBLANK(E854),"", PRODUCT(C854,E854))</f>
        <v/>
      </c>
      <c r="G854" s="35"/>
      <c r="H854" s="33"/>
      <c r="I854" s="33"/>
    </row>
    <row r="855" spans="1:9" ht="150" x14ac:dyDescent="0.25">
      <c r="A855" s="33" t="s">
        <v>833</v>
      </c>
      <c r="B855" s="33" t="s">
        <v>834</v>
      </c>
      <c r="C855" s="33"/>
      <c r="D855" s="33"/>
      <c r="E855" s="33"/>
      <c r="F855" s="33"/>
      <c r="G855" s="33"/>
      <c r="H855" s="35"/>
      <c r="I855" s="35"/>
    </row>
    <row r="856" spans="1:9" ht="30" x14ac:dyDescent="0.25">
      <c r="A856" s="33" t="s">
        <v>835</v>
      </c>
      <c r="B856" s="33" t="s">
        <v>89</v>
      </c>
      <c r="C856" s="33"/>
      <c r="D856" s="33"/>
      <c r="E856" s="33"/>
      <c r="F856" s="33"/>
      <c r="G856" s="33"/>
      <c r="H856" s="35"/>
      <c r="I856" s="35"/>
    </row>
    <row r="857" spans="1:9" x14ac:dyDescent="0.25">
      <c r="E857" s="16" t="s">
        <v>90</v>
      </c>
      <c r="F857" s="16" t="str">
        <f>IF((COUNT(C854:C856)&lt;&gt;COUNT(F854:F856)),"", ROUND(SUM(F854:F856),2))</f>
        <v/>
      </c>
      <c r="G857" s="14" t="str">
        <f>IF((COUNT(C854:C856)&lt;&gt;COUNT(F854:F856)),"Neužpildytos visų objektų kainos", "")</f>
        <v>Neužpildytos visų objektų kainos</v>
      </c>
    </row>
    <row r="858" spans="1:9" x14ac:dyDescent="0.25">
      <c r="C858" s="16" t="s">
        <v>91</v>
      </c>
      <c r="D858" s="19"/>
      <c r="E858" s="16" t="s">
        <v>92</v>
      </c>
      <c r="F858" s="16" t="str">
        <f>IF(OR(F857="",D858=""),"", ROUND(PRODUCT(D858,F857)/100,2))</f>
        <v/>
      </c>
      <c r="G858" s="14" t="str">
        <f>IF(D858="", "Nurodykite taikomą PVM dydį", "")</f>
        <v>Nurodykite taikomą PVM dydį</v>
      </c>
    </row>
    <row r="859" spans="1:9" x14ac:dyDescent="0.25">
      <c r="E859" s="16" t="s">
        <v>93</v>
      </c>
      <c r="F859" s="16">
        <f>IF(ISBLANK(F858), "", ROUND(SUM(F857:F858),2))</f>
        <v>0</v>
      </c>
    </row>
    <row r="863" spans="1:9" x14ac:dyDescent="0.25">
      <c r="A863" s="12" t="s">
        <v>836</v>
      </c>
      <c r="B863" s="12" t="s">
        <v>837</v>
      </c>
    </row>
    <row r="865" spans="1:9" x14ac:dyDescent="0.25">
      <c r="A865" s="12" t="s">
        <v>28</v>
      </c>
    </row>
    <row r="866" spans="1:9" ht="165" x14ac:dyDescent="0.25">
      <c r="A866" s="27" t="s">
        <v>29</v>
      </c>
      <c r="B866" s="27" t="s">
        <v>30</v>
      </c>
      <c r="C866" s="27" t="s">
        <v>31</v>
      </c>
      <c r="D866" s="27" t="s">
        <v>32</v>
      </c>
      <c r="E866" s="27" t="s">
        <v>33</v>
      </c>
      <c r="F866" s="27" t="s">
        <v>34</v>
      </c>
      <c r="G866" s="27" t="s">
        <v>35</v>
      </c>
      <c r="H866" s="27" t="s">
        <v>36</v>
      </c>
      <c r="I866" s="27" t="s">
        <v>37</v>
      </c>
    </row>
    <row r="867" spans="1:9" ht="30" x14ac:dyDescent="0.25">
      <c r="A867" s="26" t="s">
        <v>838</v>
      </c>
      <c r="B867" s="26" t="s">
        <v>839</v>
      </c>
      <c r="C867" s="33"/>
      <c r="D867" s="33"/>
      <c r="E867" s="33"/>
      <c r="F867" s="33"/>
      <c r="G867" s="33"/>
      <c r="H867" s="33"/>
      <c r="I867" s="33"/>
    </row>
    <row r="868" spans="1:9" ht="30" x14ac:dyDescent="0.25">
      <c r="A868" s="33" t="s">
        <v>840</v>
      </c>
      <c r="B868" s="33" t="s">
        <v>839</v>
      </c>
      <c r="C868" s="36">
        <v>900</v>
      </c>
      <c r="D868" s="36" t="s">
        <v>41</v>
      </c>
      <c r="E868" s="34"/>
      <c r="F868" s="33" t="str">
        <f>IF(ISBLANK(E868),"", PRODUCT(C868,E868))</f>
        <v/>
      </c>
      <c r="G868" s="35"/>
      <c r="H868" s="33"/>
      <c r="I868" s="33"/>
    </row>
    <row r="869" spans="1:9" ht="75" x14ac:dyDescent="0.25">
      <c r="A869" s="33" t="s">
        <v>841</v>
      </c>
      <c r="B869" s="33" t="s">
        <v>842</v>
      </c>
      <c r="C869" s="33"/>
      <c r="D869" s="33"/>
      <c r="E869" s="33"/>
      <c r="F869" s="33"/>
      <c r="G869" s="33"/>
      <c r="H869" s="35"/>
      <c r="I869" s="35"/>
    </row>
    <row r="870" spans="1:9" ht="30" x14ac:dyDescent="0.25">
      <c r="A870" s="33" t="s">
        <v>843</v>
      </c>
      <c r="B870" s="33" t="s">
        <v>89</v>
      </c>
      <c r="C870" s="33"/>
      <c r="D870" s="33"/>
      <c r="E870" s="33"/>
      <c r="F870" s="33"/>
      <c r="G870" s="33"/>
      <c r="H870" s="35"/>
      <c r="I870" s="35"/>
    </row>
    <row r="871" spans="1:9" x14ac:dyDescent="0.25">
      <c r="E871" s="16" t="s">
        <v>90</v>
      </c>
      <c r="F871" s="16" t="str">
        <f>IF((COUNT(C868:C870)&lt;&gt;COUNT(F868:F870)),"", ROUND(SUM(F868:F870),2))</f>
        <v/>
      </c>
      <c r="G871" s="14" t="str">
        <f>IF((COUNT(C868:C870)&lt;&gt;COUNT(F868:F870)),"Neužpildytos visų objektų kainos", "")</f>
        <v>Neužpildytos visų objektų kainos</v>
      </c>
    </row>
    <row r="872" spans="1:9" x14ac:dyDescent="0.25">
      <c r="C872" s="16" t="s">
        <v>91</v>
      </c>
      <c r="D872" s="19"/>
      <c r="E872" s="16" t="s">
        <v>92</v>
      </c>
      <c r="F872" s="16" t="str">
        <f>IF(OR(F871="",D872=""),"", ROUND(PRODUCT(D872,F871)/100,2))</f>
        <v/>
      </c>
      <c r="G872" s="14" t="str">
        <f>IF(D872="", "Nurodykite taikomą PVM dydį", "")</f>
        <v>Nurodykite taikomą PVM dydį</v>
      </c>
    </row>
    <row r="873" spans="1:9" x14ac:dyDescent="0.25">
      <c r="E873" s="16" t="s">
        <v>93</v>
      </c>
      <c r="F873" s="16">
        <f>IF(ISBLANK(F872), "", ROUND(SUM(F871:F872),2))</f>
        <v>0</v>
      </c>
    </row>
    <row r="877" spans="1:9" x14ac:dyDescent="0.25">
      <c r="A877" s="12" t="s">
        <v>844</v>
      </c>
      <c r="B877" s="12" t="s">
        <v>845</v>
      </c>
    </row>
    <row r="879" spans="1:9" x14ac:dyDescent="0.25">
      <c r="A879" s="12" t="s">
        <v>28</v>
      </c>
    </row>
    <row r="880" spans="1:9" ht="165" x14ac:dyDescent="0.25">
      <c r="A880" s="27" t="s">
        <v>29</v>
      </c>
      <c r="B880" s="27" t="s">
        <v>30</v>
      </c>
      <c r="C880" s="27" t="s">
        <v>31</v>
      </c>
      <c r="D880" s="27" t="s">
        <v>32</v>
      </c>
      <c r="E880" s="27" t="s">
        <v>33</v>
      </c>
      <c r="F880" s="27" t="s">
        <v>34</v>
      </c>
      <c r="G880" s="27" t="s">
        <v>35</v>
      </c>
      <c r="H880" s="27" t="s">
        <v>36</v>
      </c>
      <c r="I880" s="27" t="s">
        <v>37</v>
      </c>
    </row>
    <row r="881" spans="1:9" x14ac:dyDescent="0.25">
      <c r="A881" s="26" t="s">
        <v>846</v>
      </c>
      <c r="B881" s="26" t="s">
        <v>847</v>
      </c>
      <c r="C881" s="33"/>
      <c r="D881" s="33"/>
      <c r="E881" s="33"/>
      <c r="F881" s="33"/>
      <c r="G881" s="33"/>
      <c r="H881" s="33"/>
      <c r="I881" s="33"/>
    </row>
    <row r="882" spans="1:9" x14ac:dyDescent="0.25">
      <c r="A882" s="33" t="s">
        <v>848</v>
      </c>
      <c r="B882" s="33" t="s">
        <v>847</v>
      </c>
      <c r="C882" s="36">
        <v>450</v>
      </c>
      <c r="D882" s="36" t="s">
        <v>41</v>
      </c>
      <c r="E882" s="34"/>
      <c r="F882" s="33" t="str">
        <f>IF(ISBLANK(E882),"", PRODUCT(C882,E882))</f>
        <v/>
      </c>
      <c r="G882" s="35"/>
      <c r="H882" s="33"/>
      <c r="I882" s="33"/>
    </row>
    <row r="883" spans="1:9" ht="75" x14ac:dyDescent="0.25">
      <c r="A883" s="33" t="s">
        <v>849</v>
      </c>
      <c r="B883" s="33" t="s">
        <v>850</v>
      </c>
      <c r="C883" s="33"/>
      <c r="D883" s="33"/>
      <c r="E883" s="33"/>
      <c r="F883" s="33"/>
      <c r="G883" s="33"/>
      <c r="H883" s="35"/>
      <c r="I883" s="35"/>
    </row>
    <row r="884" spans="1:9" ht="30" x14ac:dyDescent="0.25">
      <c r="A884" s="33" t="s">
        <v>851</v>
      </c>
      <c r="B884" s="33" t="s">
        <v>89</v>
      </c>
      <c r="C884" s="33"/>
      <c r="D884" s="33"/>
      <c r="E884" s="33"/>
      <c r="F884" s="33"/>
      <c r="G884" s="33"/>
      <c r="H884" s="35"/>
      <c r="I884" s="35"/>
    </row>
    <row r="885" spans="1:9" x14ac:dyDescent="0.25">
      <c r="E885" s="16" t="s">
        <v>90</v>
      </c>
      <c r="F885" s="16" t="str">
        <f>IF((COUNT(C882:C884)&lt;&gt;COUNT(F882:F884)),"", ROUND(SUM(F882:F884),2))</f>
        <v/>
      </c>
      <c r="G885" s="14" t="str">
        <f>IF((COUNT(C882:C884)&lt;&gt;COUNT(F882:F884)),"Neužpildytos visų objektų kainos", "")</f>
        <v>Neužpildytos visų objektų kainos</v>
      </c>
    </row>
    <row r="886" spans="1:9" x14ac:dyDescent="0.25">
      <c r="C886" s="16" t="s">
        <v>91</v>
      </c>
      <c r="D886" s="19"/>
      <c r="E886" s="16" t="s">
        <v>92</v>
      </c>
      <c r="F886" s="16" t="str">
        <f>IF(OR(F885="",D886=""),"", ROUND(PRODUCT(D886,F885)/100,2))</f>
        <v/>
      </c>
      <c r="G886" s="14" t="str">
        <f>IF(D886="", "Nurodykite taikomą PVM dydį", "")</f>
        <v>Nurodykite taikomą PVM dydį</v>
      </c>
    </row>
    <row r="887" spans="1:9" x14ac:dyDescent="0.25">
      <c r="E887" s="16" t="s">
        <v>93</v>
      </c>
      <c r="F887" s="16">
        <f>IF(ISBLANK(F886), "", ROUND(SUM(F885:F886),2))</f>
        <v>0</v>
      </c>
    </row>
    <row r="891" spans="1:9" x14ac:dyDescent="0.25">
      <c r="A891" s="12" t="s">
        <v>852</v>
      </c>
      <c r="B891" s="12" t="s">
        <v>853</v>
      </c>
    </row>
    <row r="893" spans="1:9" x14ac:dyDescent="0.25">
      <c r="A893" s="12" t="s">
        <v>28</v>
      </c>
    </row>
    <row r="894" spans="1:9" ht="165" x14ac:dyDescent="0.25">
      <c r="A894" s="27" t="s">
        <v>29</v>
      </c>
      <c r="B894" s="27" t="s">
        <v>30</v>
      </c>
      <c r="C894" s="27" t="s">
        <v>31</v>
      </c>
      <c r="D894" s="27" t="s">
        <v>32</v>
      </c>
      <c r="E894" s="27" t="s">
        <v>33</v>
      </c>
      <c r="F894" s="27" t="s">
        <v>34</v>
      </c>
      <c r="G894" s="27" t="s">
        <v>35</v>
      </c>
      <c r="H894" s="27" t="s">
        <v>36</v>
      </c>
      <c r="I894" s="27" t="s">
        <v>37</v>
      </c>
    </row>
    <row r="895" spans="1:9" ht="30" x14ac:dyDescent="0.25">
      <c r="A895" s="26" t="s">
        <v>854</v>
      </c>
      <c r="B895" s="26" t="s">
        <v>855</v>
      </c>
      <c r="C895" s="33"/>
      <c r="D895" s="33"/>
      <c r="E895" s="33"/>
      <c r="F895" s="33"/>
      <c r="G895" s="33"/>
      <c r="H895" s="33"/>
      <c r="I895" s="33"/>
    </row>
    <row r="896" spans="1:9" ht="30" x14ac:dyDescent="0.25">
      <c r="A896" s="33" t="s">
        <v>856</v>
      </c>
      <c r="B896" s="33" t="s">
        <v>855</v>
      </c>
      <c r="C896" s="36">
        <v>900</v>
      </c>
      <c r="D896" s="36" t="s">
        <v>41</v>
      </c>
      <c r="E896" s="34"/>
      <c r="F896" s="33" t="str">
        <f>IF(ISBLANK(E896),"", PRODUCT(C896,E896))</f>
        <v/>
      </c>
      <c r="G896" s="35"/>
      <c r="H896" s="33"/>
      <c r="I896" s="33"/>
    </row>
    <row r="897" spans="1:9" ht="45" x14ac:dyDescent="0.25">
      <c r="A897" s="33" t="s">
        <v>857</v>
      </c>
      <c r="B897" s="33" t="s">
        <v>858</v>
      </c>
      <c r="C897" s="33"/>
      <c r="D897" s="33"/>
      <c r="E897" s="33"/>
      <c r="F897" s="33"/>
      <c r="G897" s="33"/>
      <c r="H897" s="35"/>
      <c r="I897" s="35"/>
    </row>
    <row r="898" spans="1:9" ht="30" x14ac:dyDescent="0.25">
      <c r="A898" s="33" t="s">
        <v>859</v>
      </c>
      <c r="B898" s="33" t="s">
        <v>89</v>
      </c>
      <c r="C898" s="33"/>
      <c r="D898" s="33"/>
      <c r="E898" s="33"/>
      <c r="F898" s="33"/>
      <c r="G898" s="33"/>
      <c r="H898" s="35"/>
      <c r="I898" s="35"/>
    </row>
    <row r="899" spans="1:9" x14ac:dyDescent="0.25">
      <c r="E899" s="16" t="s">
        <v>90</v>
      </c>
      <c r="F899" s="16" t="str">
        <f>IF((COUNT(C896:C898)&lt;&gt;COUNT(F896:F898)),"", ROUND(SUM(F896:F898),2))</f>
        <v/>
      </c>
      <c r="G899" s="14" t="str">
        <f>IF((COUNT(C896:C898)&lt;&gt;COUNT(F896:F898)),"Neužpildytos visų objektų kainos", "")</f>
        <v>Neužpildytos visų objektų kainos</v>
      </c>
    </row>
    <row r="900" spans="1:9" x14ac:dyDescent="0.25">
      <c r="C900" s="16" t="s">
        <v>91</v>
      </c>
      <c r="D900" s="19"/>
      <c r="E900" s="16" t="s">
        <v>92</v>
      </c>
      <c r="F900" s="16" t="str">
        <f>IF(OR(F899="",D900=""),"", ROUND(PRODUCT(D900,F899)/100,2))</f>
        <v/>
      </c>
      <c r="G900" s="14" t="str">
        <f>IF(D900="", "Nurodykite taikomą PVM dydį", "")</f>
        <v>Nurodykite taikomą PVM dydį</v>
      </c>
    </row>
    <row r="901" spans="1:9" x14ac:dyDescent="0.25">
      <c r="E901" s="16" t="s">
        <v>93</v>
      </c>
      <c r="F901" s="16">
        <f>IF(ISBLANK(F900), "", ROUND(SUM(F899:F900),2))</f>
        <v>0</v>
      </c>
    </row>
    <row r="905" spans="1:9" x14ac:dyDescent="0.25">
      <c r="A905" s="12" t="s">
        <v>860</v>
      </c>
      <c r="B905" s="12" t="s">
        <v>861</v>
      </c>
    </row>
    <row r="907" spans="1:9" x14ac:dyDescent="0.25">
      <c r="A907" s="12" t="s">
        <v>28</v>
      </c>
    </row>
    <row r="908" spans="1:9" ht="165" x14ac:dyDescent="0.25">
      <c r="A908" s="27" t="s">
        <v>29</v>
      </c>
      <c r="B908" s="27" t="s">
        <v>30</v>
      </c>
      <c r="C908" s="27" t="s">
        <v>31</v>
      </c>
      <c r="D908" s="27" t="s">
        <v>32</v>
      </c>
      <c r="E908" s="27" t="s">
        <v>33</v>
      </c>
      <c r="F908" s="27" t="s">
        <v>34</v>
      </c>
      <c r="G908" s="27" t="s">
        <v>35</v>
      </c>
      <c r="H908" s="27" t="s">
        <v>36</v>
      </c>
      <c r="I908" s="27" t="s">
        <v>37</v>
      </c>
    </row>
    <row r="909" spans="1:9" x14ac:dyDescent="0.25">
      <c r="A909" s="26" t="s">
        <v>862</v>
      </c>
      <c r="B909" s="26" t="s">
        <v>863</v>
      </c>
      <c r="C909" s="33"/>
      <c r="D909" s="33"/>
      <c r="E909" s="33"/>
      <c r="F909" s="33"/>
      <c r="G909" s="33"/>
      <c r="H909" s="33"/>
      <c r="I909" s="33"/>
    </row>
    <row r="910" spans="1:9" x14ac:dyDescent="0.25">
      <c r="A910" s="33" t="s">
        <v>864</v>
      </c>
      <c r="B910" s="33" t="s">
        <v>863</v>
      </c>
      <c r="C910" s="36">
        <v>4500</v>
      </c>
      <c r="D910" s="36" t="s">
        <v>41</v>
      </c>
      <c r="E910" s="34"/>
      <c r="F910" s="33" t="str">
        <f>IF(ISBLANK(E910),"", PRODUCT(C910,E910))</f>
        <v/>
      </c>
      <c r="G910" s="35"/>
      <c r="H910" s="33"/>
      <c r="I910" s="33"/>
    </row>
    <row r="911" spans="1:9" x14ac:dyDescent="0.25">
      <c r="A911" s="33" t="s">
        <v>865</v>
      </c>
      <c r="B911" s="33" t="s">
        <v>866</v>
      </c>
      <c r="C911" s="33"/>
      <c r="D911" s="33"/>
      <c r="E911" s="33"/>
      <c r="F911" s="33"/>
      <c r="G911" s="33"/>
      <c r="H911" s="35"/>
      <c r="I911" s="35"/>
    </row>
    <row r="912" spans="1:9" x14ac:dyDescent="0.25">
      <c r="A912" s="33" t="s">
        <v>867</v>
      </c>
      <c r="B912" s="33" t="s">
        <v>868</v>
      </c>
      <c r="C912" s="33"/>
      <c r="D912" s="33"/>
      <c r="E912" s="33"/>
      <c r="F912" s="33"/>
      <c r="G912" s="33"/>
      <c r="H912" s="35"/>
      <c r="I912" s="35"/>
    </row>
    <row r="913" spans="1:9" ht="30" x14ac:dyDescent="0.25">
      <c r="A913" s="33" t="s">
        <v>869</v>
      </c>
      <c r="B913" s="33" t="s">
        <v>870</v>
      </c>
      <c r="C913" s="33"/>
      <c r="D913" s="33"/>
      <c r="E913" s="33"/>
      <c r="F913" s="33"/>
      <c r="G913" s="33"/>
      <c r="H913" s="35"/>
      <c r="I913" s="35"/>
    </row>
    <row r="914" spans="1:9" x14ac:dyDescent="0.25">
      <c r="A914" s="33" t="s">
        <v>871</v>
      </c>
      <c r="B914" s="33" t="s">
        <v>872</v>
      </c>
      <c r="C914" s="33"/>
      <c r="D914" s="33"/>
      <c r="E914" s="33"/>
      <c r="F914" s="33"/>
      <c r="G914" s="33"/>
      <c r="H914" s="35"/>
      <c r="I914" s="35"/>
    </row>
    <row r="915" spans="1:9" x14ac:dyDescent="0.25">
      <c r="A915" s="33" t="s">
        <v>873</v>
      </c>
      <c r="B915" s="33" t="s">
        <v>874</v>
      </c>
      <c r="C915" s="33"/>
      <c r="D915" s="33"/>
      <c r="E915" s="33"/>
      <c r="F915" s="33"/>
      <c r="G915" s="33"/>
      <c r="H915" s="35"/>
      <c r="I915" s="35"/>
    </row>
    <row r="916" spans="1:9" x14ac:dyDescent="0.25">
      <c r="A916" s="33" t="s">
        <v>875</v>
      </c>
      <c r="B916" s="33" t="s">
        <v>876</v>
      </c>
      <c r="C916" s="33"/>
      <c r="D916" s="33"/>
      <c r="E916" s="33"/>
      <c r="F916" s="33"/>
      <c r="G916" s="33"/>
      <c r="H916" s="35"/>
      <c r="I916" s="35"/>
    </row>
    <row r="917" spans="1:9" x14ac:dyDescent="0.25">
      <c r="A917" s="33" t="s">
        <v>877</v>
      </c>
      <c r="B917" s="33" t="s">
        <v>878</v>
      </c>
      <c r="C917" s="33"/>
      <c r="D917" s="33"/>
      <c r="E917" s="33"/>
      <c r="F917" s="33"/>
      <c r="G917" s="33"/>
      <c r="H917" s="35"/>
      <c r="I917" s="35"/>
    </row>
    <row r="918" spans="1:9" x14ac:dyDescent="0.25">
      <c r="A918" s="33" t="s">
        <v>879</v>
      </c>
      <c r="B918" s="33" t="s">
        <v>880</v>
      </c>
      <c r="C918" s="33"/>
      <c r="D918" s="33"/>
      <c r="E918" s="33"/>
      <c r="F918" s="33"/>
      <c r="G918" s="33"/>
      <c r="H918" s="35"/>
      <c r="I918" s="35"/>
    </row>
    <row r="919" spans="1:9" x14ac:dyDescent="0.25">
      <c r="A919" s="33" t="s">
        <v>881</v>
      </c>
      <c r="B919" s="33" t="s">
        <v>882</v>
      </c>
      <c r="C919" s="33"/>
      <c r="D919" s="33"/>
      <c r="E919" s="33"/>
      <c r="F919" s="33"/>
      <c r="G919" s="33"/>
      <c r="H919" s="35"/>
      <c r="I919" s="35"/>
    </row>
    <row r="920" spans="1:9" ht="45" x14ac:dyDescent="0.25">
      <c r="A920" s="33" t="s">
        <v>883</v>
      </c>
      <c r="B920" s="33" t="s">
        <v>884</v>
      </c>
      <c r="C920" s="33"/>
      <c r="D920" s="33"/>
      <c r="E920" s="33"/>
      <c r="F920" s="33"/>
      <c r="G920" s="33"/>
      <c r="H920" s="35"/>
      <c r="I920" s="35"/>
    </row>
    <row r="921" spans="1:9" ht="30" x14ac:dyDescent="0.25">
      <c r="A921" s="33" t="s">
        <v>885</v>
      </c>
      <c r="B921" s="33" t="s">
        <v>89</v>
      </c>
      <c r="C921" s="33"/>
      <c r="D921" s="33"/>
      <c r="E921" s="33"/>
      <c r="F921" s="33"/>
      <c r="G921" s="33"/>
      <c r="H921" s="35"/>
      <c r="I921" s="35"/>
    </row>
    <row r="922" spans="1:9" x14ac:dyDescent="0.25">
      <c r="E922" s="16" t="s">
        <v>90</v>
      </c>
      <c r="F922" s="16" t="str">
        <f>IF((COUNT(C910:C921)&lt;&gt;COUNT(F910:F921)),"", ROUND(SUM(F910:F921),2))</f>
        <v/>
      </c>
      <c r="G922" s="14" t="str">
        <f>IF((COUNT(C910:C921)&lt;&gt;COUNT(F910:F921)),"Neužpildytos visų objektų kainos", "")</f>
        <v>Neužpildytos visų objektų kainos</v>
      </c>
    </row>
    <row r="923" spans="1:9" x14ac:dyDescent="0.25">
      <c r="C923" s="16" t="s">
        <v>91</v>
      </c>
      <c r="D923" s="19"/>
      <c r="E923" s="16" t="s">
        <v>92</v>
      </c>
      <c r="F923" s="16" t="str">
        <f>IF(OR(F922="",D923=""),"", ROUND(PRODUCT(D923,F922)/100,2))</f>
        <v/>
      </c>
      <c r="G923" s="14" t="str">
        <f>IF(D923="", "Nurodykite taikomą PVM dydį", "")</f>
        <v>Nurodykite taikomą PVM dydį</v>
      </c>
    </row>
    <row r="924" spans="1:9" x14ac:dyDescent="0.25">
      <c r="E924" s="16" t="s">
        <v>93</v>
      </c>
      <c r="F924" s="16">
        <f>IF(ISBLANK(F923), "", ROUND(SUM(F922:F923),2))</f>
        <v>0</v>
      </c>
    </row>
    <row r="928" spans="1:9" x14ac:dyDescent="0.25">
      <c r="A928" s="12" t="s">
        <v>886</v>
      </c>
      <c r="B928" s="12" t="s">
        <v>887</v>
      </c>
    </row>
    <row r="930" spans="1:9" x14ac:dyDescent="0.25">
      <c r="A930" s="12" t="s">
        <v>28</v>
      </c>
    </row>
    <row r="931" spans="1:9" ht="165" x14ac:dyDescent="0.25">
      <c r="A931" s="27" t="s">
        <v>29</v>
      </c>
      <c r="B931" s="27" t="s">
        <v>30</v>
      </c>
      <c r="C931" s="27" t="s">
        <v>31</v>
      </c>
      <c r="D931" s="27" t="s">
        <v>32</v>
      </c>
      <c r="E931" s="27" t="s">
        <v>33</v>
      </c>
      <c r="F931" s="27" t="s">
        <v>34</v>
      </c>
      <c r="G931" s="27" t="s">
        <v>35</v>
      </c>
      <c r="H931" s="27" t="s">
        <v>36</v>
      </c>
      <c r="I931" s="27" t="s">
        <v>37</v>
      </c>
    </row>
    <row r="932" spans="1:9" ht="30" x14ac:dyDescent="0.25">
      <c r="A932" s="26" t="s">
        <v>888</v>
      </c>
      <c r="B932" s="26" t="s">
        <v>889</v>
      </c>
      <c r="C932" s="33"/>
      <c r="D932" s="33"/>
      <c r="E932" s="33"/>
      <c r="F932" s="33"/>
      <c r="G932" s="33"/>
      <c r="H932" s="33"/>
      <c r="I932" s="33"/>
    </row>
    <row r="933" spans="1:9" ht="30" x14ac:dyDescent="0.25">
      <c r="A933" s="33" t="s">
        <v>890</v>
      </c>
      <c r="B933" s="33" t="s">
        <v>889</v>
      </c>
      <c r="C933" s="36">
        <v>900</v>
      </c>
      <c r="D933" s="36" t="s">
        <v>41</v>
      </c>
      <c r="E933" s="34"/>
      <c r="F933" s="33" t="str">
        <f>IF(ISBLANK(E933),"", PRODUCT(C933,E933))</f>
        <v/>
      </c>
      <c r="G933" s="35"/>
      <c r="H933" s="33"/>
      <c r="I933" s="33"/>
    </row>
    <row r="934" spans="1:9" x14ac:dyDescent="0.25">
      <c r="A934" s="33" t="s">
        <v>891</v>
      </c>
      <c r="B934" s="33" t="s">
        <v>892</v>
      </c>
      <c r="C934" s="33"/>
      <c r="D934" s="33"/>
      <c r="E934" s="33"/>
      <c r="F934" s="33"/>
      <c r="G934" s="33"/>
      <c r="H934" s="35"/>
      <c r="I934" s="35"/>
    </row>
    <row r="935" spans="1:9" ht="30" x14ac:dyDescent="0.25">
      <c r="A935" s="33" t="s">
        <v>893</v>
      </c>
      <c r="B935" s="33" t="s">
        <v>89</v>
      </c>
      <c r="C935" s="33"/>
      <c r="D935" s="33"/>
      <c r="E935" s="33"/>
      <c r="F935" s="33"/>
      <c r="G935" s="33"/>
      <c r="H935" s="35"/>
      <c r="I935" s="35"/>
    </row>
    <row r="936" spans="1:9" x14ac:dyDescent="0.25">
      <c r="E936" s="16" t="s">
        <v>90</v>
      </c>
      <c r="F936" s="16" t="str">
        <f>IF((COUNT(C933:C935)&lt;&gt;COUNT(F933:F935)),"", ROUND(SUM(F933:F935),2))</f>
        <v/>
      </c>
      <c r="G936" s="14" t="str">
        <f>IF((COUNT(C933:C935)&lt;&gt;COUNT(F933:F935)),"Neužpildytos visų objektų kainos", "")</f>
        <v>Neužpildytos visų objektų kainos</v>
      </c>
    </row>
    <row r="937" spans="1:9" x14ac:dyDescent="0.25">
      <c r="C937" s="16" t="s">
        <v>91</v>
      </c>
      <c r="D937" s="19"/>
      <c r="E937" s="16" t="s">
        <v>92</v>
      </c>
      <c r="F937" s="16" t="str">
        <f>IF(OR(F936="",D937=""),"", ROUND(PRODUCT(D937,F936)/100,2))</f>
        <v/>
      </c>
      <c r="G937" s="14" t="str">
        <f>IF(D937="", "Nurodykite taikomą PVM dydį", "")</f>
        <v>Nurodykite taikomą PVM dydį</v>
      </c>
    </row>
    <row r="938" spans="1:9" x14ac:dyDescent="0.25">
      <c r="E938" s="16" t="s">
        <v>93</v>
      </c>
      <c r="F938" s="16">
        <f>IF(ISBLANK(F937), "", ROUND(SUM(F936:F937),2))</f>
        <v>0</v>
      </c>
    </row>
    <row r="942" spans="1:9" x14ac:dyDescent="0.25">
      <c r="A942" s="12" t="s">
        <v>894</v>
      </c>
      <c r="B942" s="12" t="s">
        <v>895</v>
      </c>
    </row>
    <row r="944" spans="1:9" x14ac:dyDescent="0.25">
      <c r="A944" s="12" t="s">
        <v>28</v>
      </c>
    </row>
    <row r="945" spans="1:9" ht="165" x14ac:dyDescent="0.25">
      <c r="A945" s="27" t="s">
        <v>29</v>
      </c>
      <c r="B945" s="27" t="s">
        <v>30</v>
      </c>
      <c r="C945" s="27" t="s">
        <v>31</v>
      </c>
      <c r="D945" s="27" t="s">
        <v>32</v>
      </c>
      <c r="E945" s="27" t="s">
        <v>33</v>
      </c>
      <c r="F945" s="27" t="s">
        <v>34</v>
      </c>
      <c r="G945" s="27" t="s">
        <v>35</v>
      </c>
      <c r="H945" s="27" t="s">
        <v>36</v>
      </c>
      <c r="I945" s="27" t="s">
        <v>37</v>
      </c>
    </row>
    <row r="946" spans="1:9" x14ac:dyDescent="0.25">
      <c r="A946" s="26" t="s">
        <v>896</v>
      </c>
      <c r="B946" s="26" t="s">
        <v>897</v>
      </c>
      <c r="C946" s="33"/>
      <c r="D946" s="33"/>
      <c r="E946" s="33"/>
      <c r="F946" s="33"/>
      <c r="G946" s="33"/>
      <c r="H946" s="33"/>
      <c r="I946" s="33"/>
    </row>
    <row r="947" spans="1:9" x14ac:dyDescent="0.25">
      <c r="A947" s="33" t="s">
        <v>898</v>
      </c>
      <c r="B947" s="33" t="s">
        <v>897</v>
      </c>
      <c r="C947" s="36">
        <v>600</v>
      </c>
      <c r="D947" s="36" t="s">
        <v>41</v>
      </c>
      <c r="E947" s="34"/>
      <c r="F947" s="33" t="str">
        <f>IF(ISBLANK(E947),"", PRODUCT(C947,E947))</f>
        <v/>
      </c>
      <c r="G947" s="35"/>
      <c r="H947" s="33"/>
      <c r="I947" s="33"/>
    </row>
    <row r="948" spans="1:9" x14ac:dyDescent="0.25">
      <c r="A948" s="33" t="s">
        <v>899</v>
      </c>
      <c r="B948" s="33" t="s">
        <v>900</v>
      </c>
      <c r="C948" s="33"/>
      <c r="D948" s="33"/>
      <c r="E948" s="33"/>
      <c r="F948" s="33"/>
      <c r="G948" s="33"/>
      <c r="H948" s="35"/>
      <c r="I948" s="35"/>
    </row>
    <row r="949" spans="1:9" ht="30" x14ac:dyDescent="0.25">
      <c r="A949" s="33" t="s">
        <v>901</v>
      </c>
      <c r="B949" s="33" t="s">
        <v>89</v>
      </c>
      <c r="C949" s="33"/>
      <c r="D949" s="33"/>
      <c r="E949" s="33"/>
      <c r="F949" s="33"/>
      <c r="G949" s="33"/>
      <c r="H949" s="35"/>
      <c r="I949" s="35"/>
    </row>
    <row r="950" spans="1:9" x14ac:dyDescent="0.25">
      <c r="E950" s="16" t="s">
        <v>90</v>
      </c>
      <c r="F950" s="16" t="str">
        <f>IF((COUNT(C947:C949)&lt;&gt;COUNT(F947:F949)),"", ROUND(SUM(F947:F949),2))</f>
        <v/>
      </c>
      <c r="G950" s="14" t="str">
        <f>IF((COUNT(C947:C949)&lt;&gt;COUNT(F947:F949)),"Neužpildytos visų objektų kainos", "")</f>
        <v>Neužpildytos visų objektų kainos</v>
      </c>
    </row>
    <row r="951" spans="1:9" x14ac:dyDescent="0.25">
      <c r="C951" s="16" t="s">
        <v>91</v>
      </c>
      <c r="D951" s="19"/>
      <c r="E951" s="16" t="s">
        <v>92</v>
      </c>
      <c r="F951" s="16" t="str">
        <f>IF(OR(F950="",D951=""),"", ROUND(PRODUCT(D951,F950)/100,2))</f>
        <v/>
      </c>
      <c r="G951" s="14" t="str">
        <f>IF(D951="", "Nurodykite taikomą PVM dydį", "")</f>
        <v>Nurodykite taikomą PVM dydį</v>
      </c>
    </row>
    <row r="952" spans="1:9" x14ac:dyDescent="0.25">
      <c r="E952" s="16" t="s">
        <v>93</v>
      </c>
      <c r="F952" s="16">
        <f>IF(ISBLANK(F951), "", ROUND(SUM(F950:F951),2))</f>
        <v>0</v>
      </c>
    </row>
    <row r="956" spans="1:9" x14ac:dyDescent="0.25">
      <c r="A956" s="12" t="s">
        <v>902</v>
      </c>
      <c r="B956" s="12" t="s">
        <v>903</v>
      </c>
    </row>
    <row r="958" spans="1:9" x14ac:dyDescent="0.25">
      <c r="A958" s="12" t="s">
        <v>28</v>
      </c>
    </row>
    <row r="959" spans="1:9" ht="165" x14ac:dyDescent="0.25">
      <c r="A959" s="27" t="s">
        <v>29</v>
      </c>
      <c r="B959" s="27" t="s">
        <v>30</v>
      </c>
      <c r="C959" s="27" t="s">
        <v>31</v>
      </c>
      <c r="D959" s="27" t="s">
        <v>32</v>
      </c>
      <c r="E959" s="27" t="s">
        <v>33</v>
      </c>
      <c r="F959" s="27" t="s">
        <v>34</v>
      </c>
      <c r="G959" s="27" t="s">
        <v>35</v>
      </c>
      <c r="H959" s="27" t="s">
        <v>36</v>
      </c>
      <c r="I959" s="27" t="s">
        <v>37</v>
      </c>
    </row>
    <row r="960" spans="1:9" x14ac:dyDescent="0.25">
      <c r="A960" s="26" t="s">
        <v>904</v>
      </c>
      <c r="B960" s="26" t="s">
        <v>905</v>
      </c>
      <c r="C960" s="33"/>
      <c r="D960" s="33"/>
      <c r="E960" s="33"/>
      <c r="F960" s="33"/>
      <c r="G960" s="33"/>
      <c r="H960" s="33"/>
      <c r="I960" s="33"/>
    </row>
    <row r="961" spans="1:9" ht="60" x14ac:dyDescent="0.25">
      <c r="A961" s="33" t="s">
        <v>906</v>
      </c>
      <c r="B961" s="33" t="s">
        <v>905</v>
      </c>
      <c r="C961" s="36">
        <v>60</v>
      </c>
      <c r="D961" s="36" t="s">
        <v>41</v>
      </c>
      <c r="E961" s="34">
        <v>110</v>
      </c>
      <c r="F961" s="33">
        <f>IF(ISBLANK(E961),"", PRODUCT(C961,E961))</f>
        <v>6600</v>
      </c>
      <c r="G961" s="41" t="s">
        <v>937</v>
      </c>
      <c r="H961" s="33"/>
      <c r="I961" s="33"/>
    </row>
    <row r="962" spans="1:9" ht="45" x14ac:dyDescent="0.25">
      <c r="A962" s="33" t="s">
        <v>907</v>
      </c>
      <c r="B962" s="33" t="s">
        <v>908</v>
      </c>
      <c r="C962" s="33"/>
      <c r="D962" s="33"/>
      <c r="E962" s="33"/>
      <c r="F962" s="33"/>
      <c r="G962" s="33"/>
      <c r="H962" s="41" t="s">
        <v>938</v>
      </c>
      <c r="I962" s="41" t="s">
        <v>939</v>
      </c>
    </row>
    <row r="963" spans="1:9" ht="30" x14ac:dyDescent="0.25">
      <c r="A963" s="33" t="s">
        <v>909</v>
      </c>
      <c r="B963" s="33" t="s">
        <v>89</v>
      </c>
      <c r="C963" s="33"/>
      <c r="D963" s="33"/>
      <c r="E963" s="33"/>
      <c r="F963" s="33"/>
      <c r="G963" s="33"/>
      <c r="H963" s="35"/>
      <c r="I963" s="35"/>
    </row>
    <row r="964" spans="1:9" x14ac:dyDescent="0.25">
      <c r="E964" s="16" t="s">
        <v>90</v>
      </c>
      <c r="F964" s="16">
        <f>IF((COUNT(C961:C963)&lt;&gt;COUNT(F961:F963)),"", ROUND(SUM(F961:F963),2))</f>
        <v>6600</v>
      </c>
      <c r="G964" s="14" t="str">
        <f>IF((COUNT(C961:C963)&lt;&gt;COUNT(F961:F963)),"Neužpildytos visų objektų kainos", "")</f>
        <v/>
      </c>
    </row>
    <row r="965" spans="1:9" x14ac:dyDescent="0.25">
      <c r="C965" s="16" t="s">
        <v>91</v>
      </c>
      <c r="D965" s="19">
        <v>5</v>
      </c>
      <c r="E965" s="16" t="s">
        <v>92</v>
      </c>
      <c r="F965" s="16">
        <f>IF(OR(F964="",D965=""),"", ROUND(PRODUCT(D965,F964)/100,2))</f>
        <v>330</v>
      </c>
      <c r="G965" s="14" t="str">
        <f>IF(D965="", "Nurodykite taikomą PVM dydį", "")</f>
        <v/>
      </c>
    </row>
    <row r="966" spans="1:9" x14ac:dyDescent="0.25">
      <c r="E966" s="16" t="s">
        <v>93</v>
      </c>
      <c r="F966" s="16">
        <f>IF(ISBLANK(F965), "", ROUND(SUM(F964:F965),2))</f>
        <v>6930</v>
      </c>
    </row>
    <row r="970" spans="1:9" x14ac:dyDescent="0.25">
      <c r="A970" s="12" t="s">
        <v>910</v>
      </c>
      <c r="B970" s="12" t="s">
        <v>667</v>
      </c>
    </row>
    <row r="972" spans="1:9" x14ac:dyDescent="0.25">
      <c r="A972" s="12" t="s">
        <v>28</v>
      </c>
    </row>
    <row r="973" spans="1:9" ht="165" x14ac:dyDescent="0.25">
      <c r="A973" s="27" t="s">
        <v>29</v>
      </c>
      <c r="B973" s="27" t="s">
        <v>30</v>
      </c>
      <c r="C973" s="27" t="s">
        <v>31</v>
      </c>
      <c r="D973" s="27" t="s">
        <v>32</v>
      </c>
      <c r="E973" s="27" t="s">
        <v>33</v>
      </c>
      <c r="F973" s="27" t="s">
        <v>34</v>
      </c>
      <c r="G973" s="27" t="s">
        <v>35</v>
      </c>
      <c r="H973" s="27" t="s">
        <v>36</v>
      </c>
      <c r="I973" s="27" t="s">
        <v>37</v>
      </c>
    </row>
    <row r="974" spans="1:9" x14ac:dyDescent="0.25">
      <c r="A974" s="26" t="s">
        <v>911</v>
      </c>
      <c r="B974" s="26" t="s">
        <v>669</v>
      </c>
      <c r="C974" s="33"/>
      <c r="D974" s="33"/>
      <c r="E974" s="33"/>
      <c r="F974" s="33"/>
      <c r="G974" s="33"/>
      <c r="H974" s="33"/>
      <c r="I974" s="33"/>
    </row>
    <row r="975" spans="1:9" x14ac:dyDescent="0.25">
      <c r="A975" s="33" t="s">
        <v>912</v>
      </c>
      <c r="B975" s="33" t="s">
        <v>669</v>
      </c>
      <c r="C975" s="36">
        <v>450</v>
      </c>
      <c r="D975" s="36" t="s">
        <v>41</v>
      </c>
      <c r="E975" s="34"/>
      <c r="F975" s="33" t="str">
        <f>IF(ISBLANK(E975),"", PRODUCT(C975,E975))</f>
        <v/>
      </c>
      <c r="G975" s="35"/>
      <c r="H975" s="33"/>
      <c r="I975" s="33"/>
    </row>
    <row r="976" spans="1:9" ht="60" x14ac:dyDescent="0.25">
      <c r="A976" s="33" t="s">
        <v>913</v>
      </c>
      <c r="B976" s="33" t="s">
        <v>914</v>
      </c>
      <c r="C976" s="33"/>
      <c r="D976" s="33"/>
      <c r="E976" s="33"/>
      <c r="F976" s="33"/>
      <c r="G976" s="33"/>
      <c r="H976" s="35"/>
      <c r="I976" s="35"/>
    </row>
    <row r="977" spans="1:9" ht="30" x14ac:dyDescent="0.25">
      <c r="A977" s="33" t="s">
        <v>915</v>
      </c>
      <c r="B977" s="33" t="s">
        <v>89</v>
      </c>
      <c r="C977" s="33"/>
      <c r="D977" s="33"/>
      <c r="E977" s="33"/>
      <c r="F977" s="33"/>
      <c r="G977" s="33"/>
      <c r="H977" s="35"/>
      <c r="I977" s="35"/>
    </row>
    <row r="978" spans="1:9" x14ac:dyDescent="0.25">
      <c r="E978" s="16" t="s">
        <v>90</v>
      </c>
      <c r="F978" s="16" t="str">
        <f>IF((COUNT(C975:C977)&lt;&gt;COUNT(F975:F977)),"", ROUND(SUM(F975:F977),2))</f>
        <v/>
      </c>
      <c r="G978" s="14" t="str">
        <f>IF((COUNT(C975:C977)&lt;&gt;COUNT(F975:F977)),"Neužpildytos visų objektų kainos", "")</f>
        <v>Neužpildytos visų objektų kainos</v>
      </c>
    </row>
    <row r="979" spans="1:9" x14ac:dyDescent="0.25">
      <c r="C979" s="16" t="s">
        <v>91</v>
      </c>
      <c r="D979" s="19"/>
      <c r="E979" s="16" t="s">
        <v>92</v>
      </c>
      <c r="F979" s="16" t="str">
        <f>IF(OR(F978="",D979=""),"", ROUND(PRODUCT(D979,F978)/100,2))</f>
        <v/>
      </c>
      <c r="G979" s="14" t="str">
        <f>IF(D979="", "Nurodykite taikomą PVM dydį", "")</f>
        <v>Nurodykite taikomą PVM dydį</v>
      </c>
    </row>
    <row r="980" spans="1:9" x14ac:dyDescent="0.25">
      <c r="E980" s="16" t="s">
        <v>93</v>
      </c>
      <c r="F980" s="16">
        <f>IF(ISBLANK(F979), "", ROUND(SUM(F978:F979),2))</f>
        <v>0</v>
      </c>
    </row>
  </sheetData>
  <sheetProtection algorithmName="SHA-512" hashValue="Zgx5U3Tdxe1cOWKSy2ZbewEEcnXZ7tWEvAc3g7lY3yCyValakYOfkaJ96+xatWgRGfzbEcaALaoI5fPaNT/9Nw==" saltValue="RTrZoUn0ljuQ7vcVuPQQLQ==" spinCount="100000" sheet="1" objects="1" scenarios="1"/>
  <mergeCells count="28">
    <mergeCell ref="A30:C30"/>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7:F27"/>
    <mergeCell ref="A26:F26"/>
    <mergeCell ref="C19:F19"/>
    <mergeCell ref="A25:F25"/>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election activeCell="E53" sqref="E53:J53"/>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92" t="s">
        <v>916</v>
      </c>
      <c r="B2" s="44"/>
      <c r="C2" s="44"/>
      <c r="D2" s="44"/>
      <c r="E2" s="44"/>
      <c r="F2" s="44"/>
      <c r="G2" s="44"/>
      <c r="H2" s="44"/>
      <c r="I2" s="44"/>
      <c r="J2" s="44"/>
      <c r="K2" s="44"/>
    </row>
    <row r="3" spans="1:11" x14ac:dyDescent="0.25">
      <c r="A3" s="44"/>
      <c r="B3" s="44"/>
      <c r="C3" s="44"/>
      <c r="D3" s="44"/>
      <c r="E3" s="44"/>
      <c r="F3" s="44"/>
      <c r="G3" s="44"/>
      <c r="H3" s="44"/>
      <c r="I3" s="44"/>
      <c r="J3" s="44"/>
      <c r="K3" s="44"/>
    </row>
    <row r="4" spans="1:11" ht="15.95" customHeight="1" thickBot="1" x14ac:dyDescent="0.3">
      <c r="A4" s="7"/>
      <c r="B4" s="7"/>
      <c r="C4" s="7"/>
      <c r="D4" s="7"/>
      <c r="E4" s="7"/>
      <c r="F4" s="7"/>
      <c r="G4" s="7"/>
      <c r="H4" s="7"/>
      <c r="I4" s="7"/>
      <c r="J4" s="7"/>
    </row>
    <row r="5" spans="1:11" ht="48" customHeight="1" x14ac:dyDescent="0.25">
      <c r="A5" s="72" t="s">
        <v>917</v>
      </c>
      <c r="B5" s="66"/>
      <c r="C5" s="64" t="s">
        <v>918</v>
      </c>
      <c r="D5" s="65"/>
      <c r="E5" s="66"/>
      <c r="F5" s="64" t="s">
        <v>919</v>
      </c>
      <c r="G5" s="65"/>
      <c r="H5" s="66"/>
      <c r="I5" s="64" t="s">
        <v>920</v>
      </c>
      <c r="J5" s="66"/>
      <c r="K5" s="9" t="s">
        <v>921</v>
      </c>
    </row>
    <row r="6" spans="1:11" ht="48.95" customHeight="1" x14ac:dyDescent="0.25">
      <c r="A6" s="63"/>
      <c r="B6" s="53"/>
      <c r="C6" s="61"/>
      <c r="D6" s="62"/>
      <c r="E6" s="53"/>
      <c r="F6" s="61"/>
      <c r="G6" s="62"/>
      <c r="H6" s="53"/>
      <c r="I6" s="61"/>
      <c r="J6" s="53"/>
      <c r="K6" s="20"/>
    </row>
    <row r="7" spans="1:11" ht="48.95" customHeight="1" x14ac:dyDescent="0.25">
      <c r="A7" s="63"/>
      <c r="B7" s="53"/>
      <c r="C7" s="61"/>
      <c r="D7" s="62"/>
      <c r="E7" s="53"/>
      <c r="F7" s="61"/>
      <c r="G7" s="62"/>
      <c r="H7" s="53"/>
      <c r="I7" s="61"/>
      <c r="J7" s="53"/>
      <c r="K7" s="20"/>
    </row>
    <row r="8" spans="1:11" ht="48.95" customHeight="1" x14ac:dyDescent="0.25">
      <c r="A8" s="63"/>
      <c r="B8" s="53"/>
      <c r="C8" s="61"/>
      <c r="D8" s="62"/>
      <c r="E8" s="53"/>
      <c r="F8" s="61"/>
      <c r="G8" s="62"/>
      <c r="H8" s="53"/>
      <c r="I8" s="61"/>
      <c r="J8" s="53"/>
      <c r="K8" s="20"/>
    </row>
    <row r="9" spans="1:11" ht="48.95" customHeight="1" x14ac:dyDescent="0.25">
      <c r="A9" s="63"/>
      <c r="B9" s="53"/>
      <c r="C9" s="61"/>
      <c r="D9" s="62"/>
      <c r="E9" s="53"/>
      <c r="F9" s="61"/>
      <c r="G9" s="62"/>
      <c r="H9" s="53"/>
      <c r="I9" s="61"/>
      <c r="J9" s="53"/>
      <c r="K9" s="20"/>
    </row>
    <row r="10" spans="1:11" ht="48.95" customHeight="1" x14ac:dyDescent="0.25">
      <c r="A10" s="63"/>
      <c r="B10" s="53"/>
      <c r="C10" s="61"/>
      <c r="D10" s="62"/>
      <c r="E10" s="53"/>
      <c r="F10" s="61"/>
      <c r="G10" s="62"/>
      <c r="H10" s="53"/>
      <c r="I10" s="61"/>
      <c r="J10" s="53"/>
      <c r="K10" s="20"/>
    </row>
    <row r="11" spans="1:11" ht="48.95" customHeight="1" x14ac:dyDescent="0.25">
      <c r="A11" s="63"/>
      <c r="B11" s="53"/>
      <c r="C11" s="61"/>
      <c r="D11" s="62"/>
      <c r="E11" s="53"/>
      <c r="F11" s="61"/>
      <c r="G11" s="62"/>
      <c r="H11" s="53"/>
      <c r="I11" s="61"/>
      <c r="J11" s="53"/>
      <c r="K11" s="20"/>
    </row>
    <row r="12" spans="1:11" ht="48.95" customHeight="1" x14ac:dyDescent="0.25">
      <c r="A12" s="63"/>
      <c r="B12" s="53"/>
      <c r="C12" s="61"/>
      <c r="D12" s="62"/>
      <c r="E12" s="53"/>
      <c r="F12" s="61"/>
      <c r="G12" s="62"/>
      <c r="H12" s="53"/>
      <c r="I12" s="61"/>
      <c r="J12" s="53"/>
      <c r="K12" s="20"/>
    </row>
    <row r="13" spans="1:11" ht="48.95" customHeight="1" x14ac:dyDescent="0.25">
      <c r="A13" s="63"/>
      <c r="B13" s="53"/>
      <c r="C13" s="61"/>
      <c r="D13" s="62"/>
      <c r="E13" s="53"/>
      <c r="F13" s="61"/>
      <c r="G13" s="62"/>
      <c r="H13" s="53"/>
      <c r="I13" s="61"/>
      <c r="J13" s="53"/>
      <c r="K13" s="20"/>
    </row>
    <row r="14" spans="1:11" ht="48.95" customHeight="1" x14ac:dyDescent="0.25">
      <c r="A14" s="63"/>
      <c r="B14" s="53"/>
      <c r="C14" s="61"/>
      <c r="D14" s="62"/>
      <c r="E14" s="53"/>
      <c r="F14" s="61"/>
      <c r="G14" s="62"/>
      <c r="H14" s="53"/>
      <c r="I14" s="61"/>
      <c r="J14" s="53"/>
      <c r="K14" s="20"/>
    </row>
    <row r="15" spans="1:11" ht="48" customHeight="1" thickBot="1" x14ac:dyDescent="0.3">
      <c r="A15" s="78"/>
      <c r="B15" s="71"/>
      <c r="C15" s="69"/>
      <c r="D15" s="70"/>
      <c r="E15" s="71"/>
      <c r="F15" s="69"/>
      <c r="G15" s="70"/>
      <c r="H15" s="71"/>
      <c r="I15" s="69"/>
      <c r="J15" s="71"/>
      <c r="K15" s="21"/>
    </row>
    <row r="16" spans="1:11" ht="18.95" customHeight="1" x14ac:dyDescent="0.25">
      <c r="A16" s="10"/>
      <c r="B16" s="10"/>
      <c r="C16" s="10"/>
      <c r="D16" s="10"/>
      <c r="E16" s="10"/>
      <c r="F16" s="10"/>
      <c r="G16" s="10"/>
      <c r="H16" s="10"/>
      <c r="I16" s="10"/>
      <c r="J16" s="10"/>
      <c r="K16" s="11"/>
    </row>
    <row r="17" spans="1:11" ht="48.95" customHeight="1" x14ac:dyDescent="0.25">
      <c r="A17" s="91" t="s">
        <v>922</v>
      </c>
      <c r="B17" s="44"/>
      <c r="C17" s="44"/>
      <c r="D17" s="44"/>
      <c r="E17" s="44"/>
      <c r="F17" s="44"/>
      <c r="G17" s="44"/>
      <c r="H17" s="44"/>
      <c r="I17" s="44"/>
      <c r="J17" s="44"/>
      <c r="K17" s="44"/>
    </row>
    <row r="18" spans="1:11" ht="15.95" customHeight="1" thickBot="1" x14ac:dyDescent="0.3">
      <c r="A18" s="10"/>
      <c r="B18" s="10"/>
      <c r="C18" s="10"/>
      <c r="D18" s="10"/>
      <c r="E18" s="10"/>
      <c r="F18" s="10"/>
      <c r="G18" s="10"/>
      <c r="H18" s="10"/>
      <c r="I18" s="10"/>
      <c r="J18" s="10"/>
      <c r="K18" s="11"/>
    </row>
    <row r="19" spans="1:11" ht="48.95" customHeight="1" x14ac:dyDescent="0.25">
      <c r="A19" s="72" t="s">
        <v>30</v>
      </c>
      <c r="B19" s="66"/>
      <c r="C19" s="64" t="s">
        <v>918</v>
      </c>
      <c r="D19" s="65"/>
      <c r="E19" s="66"/>
      <c r="F19" s="64" t="s">
        <v>923</v>
      </c>
      <c r="G19" s="65"/>
      <c r="H19" s="66"/>
      <c r="I19" s="76" t="s">
        <v>920</v>
      </c>
      <c r="J19" s="77"/>
      <c r="K19" s="11"/>
    </row>
    <row r="20" spans="1:11" ht="48.95" customHeight="1" x14ac:dyDescent="0.25">
      <c r="A20" s="63"/>
      <c r="B20" s="53"/>
      <c r="C20" s="61"/>
      <c r="D20" s="62"/>
      <c r="E20" s="53"/>
      <c r="F20" s="61"/>
      <c r="G20" s="62"/>
      <c r="H20" s="53"/>
      <c r="I20" s="67"/>
      <c r="J20" s="68"/>
      <c r="K20" s="11"/>
    </row>
    <row r="21" spans="1:11" ht="48.95" customHeight="1" x14ac:dyDescent="0.25">
      <c r="A21" s="63"/>
      <c r="B21" s="53"/>
      <c r="C21" s="61"/>
      <c r="D21" s="62"/>
      <c r="E21" s="53"/>
      <c r="F21" s="61"/>
      <c r="G21" s="62"/>
      <c r="H21" s="53"/>
      <c r="I21" s="67"/>
      <c r="J21" s="68"/>
      <c r="K21" s="11"/>
    </row>
    <row r="22" spans="1:11" ht="48.95" customHeight="1" x14ac:dyDescent="0.25">
      <c r="A22" s="63"/>
      <c r="B22" s="53"/>
      <c r="C22" s="61"/>
      <c r="D22" s="62"/>
      <c r="E22" s="53"/>
      <c r="F22" s="61"/>
      <c r="G22" s="62"/>
      <c r="H22" s="53"/>
      <c r="I22" s="67"/>
      <c r="J22" s="68"/>
      <c r="K22" s="11"/>
    </row>
    <row r="23" spans="1:11" ht="48.95" customHeight="1" x14ac:dyDescent="0.25">
      <c r="A23" s="63"/>
      <c r="B23" s="53"/>
      <c r="C23" s="61"/>
      <c r="D23" s="62"/>
      <c r="E23" s="53"/>
      <c r="F23" s="61"/>
      <c r="G23" s="62"/>
      <c r="H23" s="53"/>
      <c r="I23" s="67"/>
      <c r="J23" s="68"/>
      <c r="K23" s="11"/>
    </row>
    <row r="24" spans="1:11" ht="48.95" customHeight="1" x14ac:dyDescent="0.25">
      <c r="A24" s="63"/>
      <c r="B24" s="53"/>
      <c r="C24" s="61"/>
      <c r="D24" s="62"/>
      <c r="E24" s="53"/>
      <c r="F24" s="61"/>
      <c r="G24" s="62"/>
      <c r="H24" s="53"/>
      <c r="I24" s="67"/>
      <c r="J24" s="68"/>
      <c r="K24" s="11"/>
    </row>
    <row r="25" spans="1:11" ht="48.95" customHeight="1" x14ac:dyDescent="0.25">
      <c r="A25" s="63"/>
      <c r="B25" s="53"/>
      <c r="C25" s="61"/>
      <c r="D25" s="62"/>
      <c r="E25" s="53"/>
      <c r="F25" s="61"/>
      <c r="G25" s="62"/>
      <c r="H25" s="53"/>
      <c r="I25" s="67"/>
      <c r="J25" s="68"/>
      <c r="K25" s="11"/>
    </row>
    <row r="26" spans="1:11" ht="48.95" customHeight="1" x14ac:dyDescent="0.25">
      <c r="A26" s="63"/>
      <c r="B26" s="53"/>
      <c r="C26" s="61"/>
      <c r="D26" s="62"/>
      <c r="E26" s="53"/>
      <c r="F26" s="61"/>
      <c r="G26" s="62"/>
      <c r="H26" s="53"/>
      <c r="I26" s="67"/>
      <c r="J26" s="68"/>
      <c r="K26" s="11"/>
    </row>
    <row r="27" spans="1:11" ht="48.95" customHeight="1" x14ac:dyDescent="0.25">
      <c r="A27" s="63"/>
      <c r="B27" s="53"/>
      <c r="C27" s="61"/>
      <c r="D27" s="62"/>
      <c r="E27" s="53"/>
      <c r="F27" s="61"/>
      <c r="G27" s="62"/>
      <c r="H27" s="53"/>
      <c r="I27" s="67"/>
      <c r="J27" s="68"/>
      <c r="K27" s="11"/>
    </row>
    <row r="28" spans="1:11" ht="48.95" customHeight="1" x14ac:dyDescent="0.25">
      <c r="A28" s="63"/>
      <c r="B28" s="53"/>
      <c r="C28" s="61"/>
      <c r="D28" s="62"/>
      <c r="E28" s="53"/>
      <c r="F28" s="61"/>
      <c r="G28" s="62"/>
      <c r="H28" s="53"/>
      <c r="I28" s="67"/>
      <c r="J28" s="68"/>
      <c r="K28" s="11"/>
    </row>
    <row r="29" spans="1:11" ht="48.95" customHeight="1" x14ac:dyDescent="0.25">
      <c r="A29" s="63"/>
      <c r="B29" s="53"/>
      <c r="C29" s="61"/>
      <c r="D29" s="62"/>
      <c r="E29" s="53"/>
      <c r="F29" s="61"/>
      <c r="G29" s="62"/>
      <c r="H29" s="53"/>
      <c r="I29" s="67"/>
      <c r="J29" s="68"/>
      <c r="K29" s="11"/>
    </row>
    <row r="31" spans="1:11" ht="33" customHeight="1" x14ac:dyDescent="0.25">
      <c r="A31" s="82"/>
      <c r="B31" s="44"/>
      <c r="C31" s="44"/>
      <c r="D31" s="44"/>
      <c r="E31" s="44"/>
      <c r="F31" s="44"/>
      <c r="G31" s="44"/>
      <c r="H31" s="44"/>
      <c r="I31" s="44"/>
      <c r="J31" s="44"/>
    </row>
    <row r="33" spans="1:10" ht="15.95" customHeight="1" x14ac:dyDescent="0.25">
      <c r="A33" s="73" t="s">
        <v>924</v>
      </c>
      <c r="B33" s="44"/>
      <c r="C33" s="44"/>
      <c r="D33" s="44"/>
      <c r="E33" s="44"/>
      <c r="F33" s="44"/>
      <c r="G33" s="44"/>
      <c r="H33" s="44"/>
      <c r="I33" s="44"/>
      <c r="J33" s="44"/>
    </row>
    <row r="34" spans="1:10" ht="15.95" customHeight="1" thickBot="1" x14ac:dyDescent="0.3"/>
    <row r="35" spans="1:10" ht="15.95" customHeight="1" x14ac:dyDescent="0.25">
      <c r="A35" s="8" t="s">
        <v>29</v>
      </c>
      <c r="B35" s="80" t="s">
        <v>925</v>
      </c>
      <c r="C35" s="65"/>
      <c r="D35" s="65"/>
      <c r="E35" s="65"/>
      <c r="F35" s="65"/>
      <c r="G35" s="66"/>
      <c r="H35" s="81" t="s">
        <v>926</v>
      </c>
      <c r="I35" s="65"/>
      <c r="J35" s="77"/>
    </row>
    <row r="36" spans="1:10" ht="48" customHeight="1" x14ac:dyDescent="0.25">
      <c r="A36" s="22" t="s">
        <v>927</v>
      </c>
      <c r="B36" s="90" t="s">
        <v>928</v>
      </c>
      <c r="C36" s="62"/>
      <c r="D36" s="62"/>
      <c r="E36" s="62"/>
      <c r="F36" s="62"/>
      <c r="G36" s="53"/>
      <c r="H36" s="79" t="s">
        <v>940</v>
      </c>
      <c r="I36" s="62"/>
      <c r="J36" s="68"/>
    </row>
    <row r="37" spans="1:10" ht="48" customHeight="1" x14ac:dyDescent="0.25">
      <c r="A37" s="22" t="s">
        <v>929</v>
      </c>
      <c r="B37" s="90" t="s">
        <v>930</v>
      </c>
      <c r="C37" s="62"/>
      <c r="D37" s="62"/>
      <c r="E37" s="62"/>
      <c r="F37" s="62"/>
      <c r="G37" s="53"/>
      <c r="H37" s="79" t="s">
        <v>940</v>
      </c>
      <c r="I37" s="62"/>
      <c r="J37" s="68"/>
    </row>
    <row r="38" spans="1:10" ht="48" customHeight="1" x14ac:dyDescent="0.25">
      <c r="A38" s="22" t="s">
        <v>931</v>
      </c>
      <c r="B38" s="90" t="s">
        <v>932</v>
      </c>
      <c r="C38" s="62"/>
      <c r="D38" s="62"/>
      <c r="E38" s="62"/>
      <c r="F38" s="62"/>
      <c r="G38" s="53"/>
      <c r="H38" s="79" t="s">
        <v>940</v>
      </c>
      <c r="I38" s="62"/>
      <c r="J38" s="68"/>
    </row>
    <row r="39" spans="1:10" ht="48" customHeight="1" x14ac:dyDescent="0.25">
      <c r="A39" s="23">
        <v>4</v>
      </c>
      <c r="B39" s="75" t="s">
        <v>943</v>
      </c>
      <c r="C39" s="62"/>
      <c r="D39" s="62"/>
      <c r="E39" s="62"/>
      <c r="F39" s="62"/>
      <c r="G39" s="53"/>
      <c r="H39" s="79" t="s">
        <v>940</v>
      </c>
      <c r="I39" s="62"/>
      <c r="J39" s="68"/>
    </row>
    <row r="40" spans="1:10" ht="48" customHeight="1" x14ac:dyDescent="0.25">
      <c r="A40" s="23">
        <v>5</v>
      </c>
      <c r="B40" s="75" t="s">
        <v>944</v>
      </c>
      <c r="C40" s="62"/>
      <c r="D40" s="62"/>
      <c r="E40" s="62"/>
      <c r="F40" s="62"/>
      <c r="G40" s="53"/>
      <c r="H40" s="79" t="s">
        <v>940</v>
      </c>
      <c r="I40" s="62"/>
      <c r="J40" s="68"/>
    </row>
    <row r="41" spans="1:10" ht="48" customHeight="1" x14ac:dyDescent="0.25">
      <c r="A41" s="23">
        <v>6</v>
      </c>
      <c r="B41" s="75" t="s">
        <v>941</v>
      </c>
      <c r="C41" s="62"/>
      <c r="D41" s="62"/>
      <c r="E41" s="62"/>
      <c r="F41" s="62"/>
      <c r="G41" s="53"/>
      <c r="H41" s="79" t="s">
        <v>942</v>
      </c>
      <c r="I41" s="62"/>
      <c r="J41" s="68"/>
    </row>
    <row r="42" spans="1:10" ht="48" customHeight="1" x14ac:dyDescent="0.25">
      <c r="A42" s="23">
        <v>7</v>
      </c>
      <c r="B42" s="75" t="s">
        <v>945</v>
      </c>
      <c r="C42" s="62"/>
      <c r="D42" s="62"/>
      <c r="E42" s="62"/>
      <c r="F42" s="62"/>
      <c r="G42" s="53"/>
      <c r="H42" s="79" t="s">
        <v>940</v>
      </c>
      <c r="I42" s="62"/>
      <c r="J42" s="68"/>
    </row>
    <row r="43" spans="1:10" ht="48" customHeight="1" x14ac:dyDescent="0.25">
      <c r="A43" s="23"/>
      <c r="B43" s="88"/>
      <c r="C43" s="62"/>
      <c r="D43" s="62"/>
      <c r="E43" s="62"/>
      <c r="F43" s="62"/>
      <c r="G43" s="53"/>
      <c r="H43" s="89"/>
      <c r="I43" s="62"/>
      <c r="J43" s="68"/>
    </row>
    <row r="44" spans="1:10" ht="48" customHeight="1" x14ac:dyDescent="0.25">
      <c r="A44" s="23"/>
      <c r="B44" s="88"/>
      <c r="C44" s="62"/>
      <c r="D44" s="62"/>
      <c r="E44" s="62"/>
      <c r="F44" s="62"/>
      <c r="G44" s="53"/>
      <c r="H44" s="89"/>
      <c r="I44" s="62"/>
      <c r="J44" s="68"/>
    </row>
    <row r="45" spans="1:10" ht="48" customHeight="1" x14ac:dyDescent="0.25">
      <c r="A45" s="23"/>
      <c r="B45" s="88"/>
      <c r="C45" s="62"/>
      <c r="D45" s="62"/>
      <c r="E45" s="62"/>
      <c r="F45" s="62"/>
      <c r="G45" s="53"/>
      <c r="H45" s="89"/>
      <c r="I45" s="62"/>
      <c r="J45" s="68"/>
    </row>
    <row r="46" spans="1:10" ht="48.95" customHeight="1" thickBot="1" x14ac:dyDescent="0.3">
      <c r="A46" s="24"/>
      <c r="B46" s="83"/>
      <c r="C46" s="70"/>
      <c r="D46" s="70"/>
      <c r="E46" s="70"/>
      <c r="F46" s="70"/>
      <c r="G46" s="71"/>
      <c r="H46" s="84"/>
      <c r="I46" s="85"/>
      <c r="J46" s="86"/>
    </row>
    <row r="48" spans="1:10" ht="102" customHeight="1" x14ac:dyDescent="0.25">
      <c r="A48" s="82" t="s">
        <v>933</v>
      </c>
      <c r="B48" s="44"/>
      <c r="C48" s="44"/>
      <c r="D48" s="44"/>
      <c r="E48" s="44"/>
      <c r="F48" s="44"/>
      <c r="G48" s="44"/>
      <c r="H48" s="44"/>
      <c r="I48" s="44"/>
      <c r="J48" s="44"/>
    </row>
    <row r="51" spans="1:10" x14ac:dyDescent="0.25">
      <c r="A51" s="87" t="s">
        <v>934</v>
      </c>
      <c r="B51" s="44"/>
      <c r="C51" s="44"/>
      <c r="D51" s="44"/>
      <c r="E51" s="74" t="s">
        <v>946</v>
      </c>
      <c r="F51" s="44"/>
      <c r="G51" s="44"/>
      <c r="H51" s="44"/>
      <c r="I51" s="44"/>
      <c r="J51" s="44"/>
    </row>
    <row r="53" spans="1:10" x14ac:dyDescent="0.25">
      <c r="A53" s="87" t="s">
        <v>935</v>
      </c>
      <c r="B53" s="44"/>
      <c r="C53" s="44"/>
      <c r="D53" s="44"/>
      <c r="E53" s="74" t="s">
        <v>947</v>
      </c>
      <c r="F53" s="44"/>
      <c r="G53" s="44"/>
      <c r="H53" s="44"/>
      <c r="I53" s="44"/>
      <c r="J53" s="44"/>
    </row>
    <row r="100" spans="1:1" ht="15.75" x14ac:dyDescent="0.25">
      <c r="A100" t="s">
        <v>936</v>
      </c>
    </row>
  </sheetData>
  <sheetProtection sheet="1"/>
  <mergeCells count="121">
    <mergeCell ref="A13:B13"/>
    <mergeCell ref="H39:J39"/>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I29:J29"/>
    <mergeCell ref="F10:H10"/>
    <mergeCell ref="A29:B29"/>
    <mergeCell ref="F19:H19"/>
    <mergeCell ref="C5:E5"/>
    <mergeCell ref="H41:J41"/>
    <mergeCell ref="I23:J23"/>
    <mergeCell ref="C9:E9"/>
    <mergeCell ref="F26:H26"/>
    <mergeCell ref="H45:J45"/>
    <mergeCell ref="B38:G38"/>
    <mergeCell ref="A27:B27"/>
    <mergeCell ref="F14:H14"/>
    <mergeCell ref="B36:G36"/>
    <mergeCell ref="A17:K17"/>
    <mergeCell ref="A22:B22"/>
    <mergeCell ref="F23:H23"/>
    <mergeCell ref="C11:E11"/>
    <mergeCell ref="F13:H13"/>
    <mergeCell ref="B40:G40"/>
    <mergeCell ref="A12:B12"/>
    <mergeCell ref="I21:J21"/>
    <mergeCell ref="A21:B21"/>
    <mergeCell ref="F20:H20"/>
    <mergeCell ref="B42:G42"/>
    <mergeCell ref="H36:J36"/>
    <mergeCell ref="I27:J27"/>
    <mergeCell ref="A23:B23"/>
    <mergeCell ref="C14:E14"/>
    <mergeCell ref="B43:G43"/>
    <mergeCell ref="A8:B8"/>
    <mergeCell ref="A48:J48"/>
    <mergeCell ref="B46:G46"/>
    <mergeCell ref="C29:E29"/>
    <mergeCell ref="H46:J46"/>
    <mergeCell ref="I11:J11"/>
    <mergeCell ref="F25:H25"/>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A14:B14"/>
    <mergeCell ref="F21:H21"/>
    <mergeCell ref="A33:J33"/>
    <mergeCell ref="C6:E6"/>
    <mergeCell ref="C28:E28"/>
    <mergeCell ref="A24:B24"/>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F11:H11"/>
    <mergeCell ref="C7:E7"/>
    <mergeCell ref="C24:E24"/>
    <mergeCell ref="F6:H6"/>
    <mergeCell ref="I10:J10"/>
    <mergeCell ref="A10:B10"/>
    <mergeCell ref="F5:H5"/>
    <mergeCell ref="F8:H8"/>
    <mergeCell ref="C21:E21"/>
    <mergeCell ref="I26:J26"/>
    <mergeCell ref="F22:H22"/>
    <mergeCell ref="A7:B7"/>
    <mergeCell ref="I25:J25"/>
    <mergeCell ref="C23:E23"/>
    <mergeCell ref="F9:H9"/>
    <mergeCell ref="I6:J6"/>
    <mergeCell ref="C26:E26"/>
    <mergeCell ref="F15:H15"/>
    <mergeCell ref="I9:J9"/>
    <mergeCell ref="F24:H24"/>
    <mergeCell ref="C10:E10"/>
    <mergeCell ref="A5:B5"/>
    <mergeCell ref="F7:H7"/>
    <mergeCell ref="F12:H12"/>
    <mergeCell ref="A9:B9"/>
  </mergeCells>
  <pageMargins left="0.7" right="0.7" top="0.75" bottom="0.75" header="0.3" footer="0.3"/>
</worksheet>
</file>

<file path=docMetadata/LabelInfo.xml><?xml version="1.0" encoding="utf-8"?>
<clbl:labelList xmlns:clbl="http://schemas.microsoft.com/office/2020/mipLabelMetadata">
  <clbl:label id="{3ca48ea3-8c75-4d36-b64f-70604b11fd22}" enabled="1" method="Standard" siteId="{3ac94b33-9135-4821-9502-eafda6592a35}"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Kul ligonine</cp:lastModifiedBy>
  <dcterms:created xsi:type="dcterms:W3CDTF">2023-04-04T12:16:45Z</dcterms:created>
  <dcterms:modified xsi:type="dcterms:W3CDTF">2025-04-09T09:11:38Z</dcterms:modified>
</cp:coreProperties>
</file>