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pasiūlymai\2025 m\Reagentų ir vienkartinių priemonių patologiniams tyrimas\Astramed\"/>
    </mc:Choice>
  </mc:AlternateContent>
  <bookViews>
    <workbookView xWindow="0" yWindow="0" windowWidth="28800" windowHeight="12180"/>
  </bookViews>
  <sheets>
    <sheet name="Pasiūlymas" sheetId="1" r:id="rId1"/>
    <sheet name="Subtiekėjai ir priedai" sheetId="2" r:id="rId2"/>
  </sheets>
  <calcPr calcId="162913" concurrentCalc="0"/>
  <extLst>
    <ext uri="GoogleSheetsCustomDataVersion2">
      <go:sheetsCustomData xmlns:go="http://customooxmlschemas.google.com/" r:id="rId6" roundtripDataChecksum="UHtyn5ITHVNeXavtiX3x39JIkPw8ViUq9YfwHSOQeUI="/>
    </ext>
  </extLst>
</workbook>
</file>

<file path=xl/calcChain.xml><?xml version="1.0" encoding="utf-8"?>
<calcChain xmlns="http://schemas.openxmlformats.org/spreadsheetml/2006/main">
  <c r="F345" i="1" l="1"/>
  <c r="F346" i="1"/>
  <c r="F347" i="1"/>
  <c r="F348" i="1"/>
  <c r="G347" i="1"/>
  <c r="G346" i="1"/>
  <c r="F333" i="1"/>
  <c r="F334" i="1"/>
  <c r="F335" i="1"/>
  <c r="F336" i="1"/>
  <c r="G335" i="1"/>
  <c r="G334" i="1"/>
  <c r="E321" i="1"/>
  <c r="F321" i="1"/>
  <c r="F322" i="1"/>
  <c r="F323" i="1"/>
  <c r="F324" i="1"/>
  <c r="G323" i="1"/>
  <c r="G322" i="1"/>
  <c r="F309" i="1"/>
  <c r="F310" i="1"/>
  <c r="F311" i="1"/>
  <c r="F312" i="1"/>
  <c r="G311" i="1"/>
  <c r="G310" i="1"/>
  <c r="F297" i="1"/>
  <c r="F298" i="1"/>
  <c r="F299" i="1"/>
  <c r="F300" i="1"/>
  <c r="G299" i="1"/>
  <c r="G298" i="1"/>
  <c r="F285" i="1"/>
  <c r="F286" i="1"/>
  <c r="F287" i="1"/>
  <c r="F288" i="1"/>
  <c r="G287" i="1"/>
  <c r="G286" i="1"/>
  <c r="F273" i="1"/>
  <c r="F274" i="1"/>
  <c r="F275" i="1"/>
  <c r="F276" i="1"/>
  <c r="G275" i="1"/>
  <c r="G274" i="1"/>
  <c r="F261" i="1"/>
  <c r="F262" i="1"/>
  <c r="F263" i="1"/>
  <c r="F264" i="1"/>
  <c r="G263" i="1"/>
  <c r="G262" i="1"/>
  <c r="F249" i="1"/>
  <c r="F250" i="1"/>
  <c r="F251" i="1"/>
  <c r="F252" i="1"/>
  <c r="G251" i="1"/>
  <c r="G250" i="1"/>
  <c r="F237" i="1"/>
  <c r="F238" i="1"/>
  <c r="F239" i="1"/>
  <c r="F240" i="1"/>
  <c r="G239" i="1"/>
  <c r="G238" i="1"/>
  <c r="F226" i="1"/>
  <c r="F227" i="1"/>
  <c r="F228" i="1"/>
  <c r="G227" i="1"/>
  <c r="G226" i="1"/>
  <c r="F213" i="1"/>
  <c r="F214" i="1"/>
  <c r="F215" i="1"/>
  <c r="F216" i="1"/>
  <c r="G215" i="1"/>
  <c r="G214" i="1"/>
  <c r="G203" i="1"/>
  <c r="F201" i="1"/>
  <c r="F200" i="1"/>
  <c r="F199" i="1"/>
  <c r="F198" i="1"/>
  <c r="F186" i="1"/>
  <c r="F187" i="1"/>
  <c r="F188" i="1"/>
  <c r="F189" i="1"/>
  <c r="G188" i="1"/>
  <c r="G187" i="1"/>
  <c r="F174" i="1"/>
  <c r="F175" i="1"/>
  <c r="F176" i="1"/>
  <c r="F177" i="1"/>
  <c r="G176" i="1"/>
  <c r="G175" i="1"/>
  <c r="F162" i="1"/>
  <c r="F163" i="1"/>
  <c r="F164" i="1"/>
  <c r="F165" i="1"/>
  <c r="G164" i="1"/>
  <c r="G163" i="1"/>
  <c r="G152" i="1"/>
  <c r="F150" i="1"/>
  <c r="F149" i="1"/>
  <c r="F137" i="1"/>
  <c r="F138" i="1"/>
  <c r="F139" i="1"/>
  <c r="F140" i="1"/>
  <c r="G139" i="1"/>
  <c r="G138" i="1"/>
  <c r="F125" i="1"/>
  <c r="F126" i="1"/>
  <c r="F127" i="1"/>
  <c r="F128" i="1"/>
  <c r="G127" i="1"/>
  <c r="G126" i="1"/>
  <c r="F113" i="1"/>
  <c r="F114" i="1"/>
  <c r="F115" i="1"/>
  <c r="F116" i="1"/>
  <c r="G115" i="1"/>
  <c r="G114" i="1"/>
  <c r="F101" i="1"/>
  <c r="F102" i="1"/>
  <c r="F103" i="1"/>
  <c r="F104" i="1"/>
  <c r="G103" i="1"/>
  <c r="G102" i="1"/>
  <c r="F89" i="1"/>
  <c r="F90" i="1"/>
  <c r="F91" i="1"/>
  <c r="F92" i="1"/>
  <c r="G91" i="1"/>
  <c r="G90" i="1"/>
  <c r="G79" i="1"/>
  <c r="F77" i="1"/>
  <c r="F76" i="1"/>
  <c r="G66" i="1"/>
  <c r="F64" i="1"/>
  <c r="F63" i="1"/>
  <c r="G53" i="1"/>
  <c r="F51" i="1"/>
  <c r="F50" i="1"/>
  <c r="G40" i="1"/>
  <c r="F38" i="1"/>
  <c r="F37" i="1"/>
  <c r="G21" i="1"/>
  <c r="G39" i="1"/>
  <c r="F39" i="1"/>
  <c r="F40" i="1"/>
  <c r="F41" i="1"/>
  <c r="G52" i="1"/>
  <c r="F52" i="1"/>
  <c r="F53" i="1"/>
  <c r="F54" i="1"/>
  <c r="G65" i="1"/>
  <c r="F65" i="1"/>
  <c r="F66" i="1"/>
  <c r="F67" i="1"/>
  <c r="G78" i="1"/>
  <c r="F78" i="1"/>
  <c r="F79" i="1"/>
  <c r="F80" i="1"/>
  <c r="G151" i="1"/>
  <c r="F151" i="1"/>
  <c r="F152" i="1"/>
  <c r="F153" i="1"/>
  <c r="G202" i="1"/>
  <c r="F202" i="1"/>
  <c r="F203" i="1"/>
  <c r="F204" i="1"/>
</calcChain>
</file>

<file path=xl/sharedStrings.xml><?xml version="1.0" encoding="utf-8"?>
<sst xmlns="http://schemas.openxmlformats.org/spreadsheetml/2006/main" count="696" uniqueCount="243">
  <si>
    <t>PIRKIMO SĄLYGŲ PRIEDAS "PASIŪLYMO FORMA"</t>
  </si>
  <si>
    <t>REAGENTAI IR VIENKARTINĖS PRIEMONĖS PATOLOGINIAMS TYRIMAMS</t>
  </si>
  <si>
    <t>Kam:</t>
  </si>
  <si>
    <t>VšĮ LSMU Kauno ligoninė</t>
  </si>
  <si>
    <t>Data:</t>
  </si>
  <si>
    <t>09.04.2025</t>
  </si>
  <si>
    <t>Nr.:</t>
  </si>
  <si>
    <t>Vieta:</t>
  </si>
  <si>
    <t>Ryga, Latvija</t>
  </si>
  <si>
    <t>Tiekėjo pavadinimas / Ūkio subjektų grupės nariai:</t>
  </si>
  <si>
    <t>SIA AstraMed</t>
  </si>
  <si>
    <t>Tiekėjo kodas (-ai):</t>
  </si>
  <si>
    <t>Tiekėjo adresas (-ai):</t>
  </si>
  <si>
    <t>Mazā Krasta 83, RYga, LV-1003, Latvija</t>
  </si>
  <si>
    <t>Tiekėjo PVM mokėtojo kodas(-ai):</t>
  </si>
  <si>
    <t xml:space="preserve">LV40003601910                        </t>
  </si>
  <si>
    <t>Tiekėjo / Ūkio subjektų grupės atsakingo partnerio sąskaitos numeris, banko pavadinimas ir banko kodas (-ai):</t>
  </si>
  <si>
    <t>AS Swedbank
HABALV22
LV94HABA0551003228134</t>
  </si>
  <si>
    <t>Asmens atsakingo už pasiūlymą vardas, pavardė:</t>
  </si>
  <si>
    <t>Kristiāns Hščanovičs</t>
  </si>
  <si>
    <t>Asmens atsakingo už pasiūlymą telefono numeris, el. pašto adresas:</t>
  </si>
  <si>
    <t>00371 61302400 ; info@astra-med.eu</t>
  </si>
  <si>
    <t>Tiekėjo / Ūkio subjektų grupės, laimėjimo atveju, pasirašančio sutartį asmens vardas, pavardė, pareigos:</t>
  </si>
  <si>
    <t xml:space="preserve">Kristiāns Hščanovičs, valdybos narys                     </t>
  </si>
  <si>
    <t>Tiekėjo / Ūkio subjektų grupės, laimėjimo atveju, už sutarties vykdymą atsakingo asmens vardas, pavardė, telefono numeris, elektroninio pašto adresas:</t>
  </si>
  <si>
    <t>Kristiāns Hščanovičs
00371 61302400 ; info@astra-med.eu
orders@astra-med.eu (už užsakymus)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</si>
  <si>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</si>
  <si>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</si>
  <si>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</si>
  <si>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</si>
  <si>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</si>
  <si>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</si>
  <si>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</si>
  <si>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</si>
  <si>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</si>
  <si>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</si>
  <si>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PVM apmokestinti nereikia, jei klientas turi galiojantį PVM mokėtojo registracijos numerį Europos Sąjungoje</t>
  </si>
  <si>
    <t>6. Tiekėjas kainas pateikia, nurodydamas ne daugiau skaičių po kablelio, nei leidžiama pirkimo dokumentuose.</t>
  </si>
  <si>
    <t>1. DALIS</t>
  </si>
  <si>
    <t>OBJEKTYVINIAI STIKLELIAI</t>
  </si>
  <si>
    <t>Tiekėjo pasiūlymas:</t>
  </si>
  <si>
    <t>Nr.</t>
  </si>
  <si>
    <t>Pavadinimas</t>
  </si>
  <si>
    <t>Kiekis</t>
  </si>
  <si>
    <t>Mato vienetas</t>
  </si>
  <si>
    <t>Kaina be PVM, Eur</t>
  </si>
  <si>
    <t>Suma be PVM, Eur</t>
  </si>
  <si>
    <t>Gamintojas, modelis</t>
  </si>
  <si>
    <t>1.</t>
  </si>
  <si>
    <t>Objektyviniai stikleliai</t>
  </si>
  <si>
    <t>1.1.</t>
  </si>
  <si>
    <t>vnt.</t>
  </si>
  <si>
    <t>1.2.</t>
  </si>
  <si>
    <t>Objektyviniai stikleliai padengti polilizinu su elektrostatiniu krūviu</t>
  </si>
  <si>
    <t>Suma be PVM</t>
  </si>
  <si>
    <t>Taikomas PVM dydis (%)</t>
  </si>
  <si>
    <t>PVM suma</t>
  </si>
  <si>
    <t>Suma su PVM</t>
  </si>
  <si>
    <t>2. DALIS</t>
  </si>
  <si>
    <t>DENGIAMIEJI STIKLELIAI</t>
  </si>
  <si>
    <t>2.</t>
  </si>
  <si>
    <t>Dengiamieji stikleliai</t>
  </si>
  <si>
    <t>2.1.</t>
  </si>
  <si>
    <t>Dengiamieji stikleliai 24x50 mm</t>
  </si>
  <si>
    <r>
      <rPr>
        <sz val="11"/>
        <color theme="1"/>
        <rFont val="Calibri"/>
        <family val="2"/>
        <charset val="186"/>
      </rPr>
      <t xml:space="preserve">BIO-OPTICA MILANO SPA, Coverglasses Bio-Optica 24 x 50 mm - 1000 pcs, </t>
    </r>
    <r>
      <rPr>
        <u/>
        <sz val="11"/>
        <color rgb="FF1155CC"/>
        <rFont val="Calibri"/>
        <family val="2"/>
        <charset val="186"/>
      </rPr>
      <t>https://bio-optica.it/en/search/6454</t>
    </r>
  </si>
  <si>
    <t>2.2.</t>
  </si>
  <si>
    <t>Dengiamieji stikleliai 24x60 mm</t>
  </si>
  <si>
    <r>
      <rPr>
        <sz val="11"/>
        <color theme="1"/>
        <rFont val="Calibri"/>
        <family val="2"/>
        <charset val="186"/>
      </rPr>
      <t xml:space="preserve">BIO-OPTICA MILANO SPA, Coverglasses Bio-Optica 24 x 60 mm - 1000 pcs, </t>
    </r>
    <r>
      <rPr>
        <u/>
        <sz val="11"/>
        <color rgb="FF1155CC"/>
        <rFont val="Calibri"/>
        <family val="2"/>
        <charset val="186"/>
      </rPr>
      <t>https://bio-optica.it/en/search/6455.</t>
    </r>
  </si>
  <si>
    <t>3. DALIS</t>
  </si>
  <si>
    <t>HISTOLOGINIAI AŠMENYS</t>
  </si>
  <si>
    <t>3.</t>
  </si>
  <si>
    <t>3.1.</t>
  </si>
  <si>
    <t>Histologiniai ašmenys S35</t>
  </si>
  <si>
    <t>3.2.</t>
  </si>
  <si>
    <t>Histologiniai ašmenys N35</t>
  </si>
  <si>
    <t>4. DALIS</t>
  </si>
  <si>
    <t>HISTOLOGINĖS KASETĖS</t>
  </si>
  <si>
    <t>4.</t>
  </si>
  <si>
    <t>4.1.</t>
  </si>
  <si>
    <t>Histologinės kasetės su dangteliais baltos</t>
  </si>
  <si>
    <t>4.2.</t>
  </si>
  <si>
    <t>Histologinės kasetės su dangteliais žalios</t>
  </si>
  <si>
    <t>5. DALIS</t>
  </si>
  <si>
    <t>BIOPSINĖS KEMPINĖLĖS</t>
  </si>
  <si>
    <t>5.</t>
  </si>
  <si>
    <t>5.1.</t>
  </si>
  <si>
    <t>Biopsinės kempinėlės</t>
  </si>
  <si>
    <t>6. DALIS</t>
  </si>
  <si>
    <t>FORMALINAS</t>
  </si>
  <si>
    <t>6.</t>
  </si>
  <si>
    <t>6.1.</t>
  </si>
  <si>
    <t>Formalinas</t>
  </si>
  <si>
    <t>L</t>
  </si>
  <si>
    <r>
      <rPr>
        <sz val="11"/>
        <color theme="1"/>
        <rFont val="Calibri"/>
        <family val="2"/>
        <charset val="186"/>
      </rPr>
      <t xml:space="preserve">BIO-OPTICA MILANO SPA, 10% Neutral Buffered Formalin 20 l - 1 tank, 05-K01004, </t>
    </r>
    <r>
      <rPr>
        <u/>
        <sz val="11"/>
        <color rgb="FF1155CC"/>
        <rFont val="Calibri"/>
        <family val="2"/>
        <charset val="186"/>
      </rPr>
      <t>https://bio-optica.it/en/search/6163</t>
    </r>
  </si>
  <si>
    <t>7. DALIS</t>
  </si>
  <si>
    <t>IZOPROPANOLIS</t>
  </si>
  <si>
    <t>7.</t>
  </si>
  <si>
    <t>Izopropanolis</t>
  </si>
  <si>
    <t>7.1.</t>
  </si>
  <si>
    <t>8. DALIS</t>
  </si>
  <si>
    <t>KSILENAS</t>
  </si>
  <si>
    <t>8.</t>
  </si>
  <si>
    <t>8.1.</t>
  </si>
  <si>
    <t>Ksilenas</t>
  </si>
  <si>
    <t>9. DALIS</t>
  </si>
  <si>
    <t>PARAFINAS</t>
  </si>
  <si>
    <t>9.</t>
  </si>
  <si>
    <t>9.1.</t>
  </si>
  <si>
    <t>Parafinas histologijai</t>
  </si>
  <si>
    <t>kg</t>
  </si>
  <si>
    <r>
      <rPr>
        <sz val="11"/>
        <color theme="1"/>
        <rFont val="Calibri"/>
        <family val="2"/>
        <charset val="186"/>
      </rPr>
      <t xml:space="preserve">Bio-Wax Parafin - 8 bags x 1kg, 08-7960, </t>
    </r>
    <r>
      <rPr>
        <u/>
        <sz val="11"/>
        <color rgb="FF1155CC"/>
        <rFont val="Calibri"/>
        <family val="2"/>
        <charset val="186"/>
      </rPr>
      <t>https://bio-optica.it/en/search/11246</t>
    </r>
  </si>
  <si>
    <t>10. DALIS</t>
  </si>
  <si>
    <t>AUDINIŲ DEKALCINATAS</t>
  </si>
  <si>
    <t>10.</t>
  </si>
  <si>
    <t>10.1.</t>
  </si>
  <si>
    <t>Audinių dekalcinatas stiprių mineralinių rūgščių pagrindu</t>
  </si>
  <si>
    <r>
      <rPr>
        <sz val="11"/>
        <color theme="1"/>
        <rFont val="Calibri"/>
        <family val="2"/>
        <charset val="186"/>
      </rPr>
      <t xml:space="preserve">BIO-OPTICA MILANO SPA, Electrolytic Decalcifying Solution, 05-M03004, </t>
    </r>
    <r>
      <rPr>
        <u/>
        <sz val="11"/>
        <color rgb="FF1155CC"/>
        <rFont val="Calibri"/>
        <family val="2"/>
        <charset val="186"/>
      </rPr>
      <t>https://bio-optica.it/en/search/6176</t>
    </r>
  </si>
  <si>
    <t>10.2.</t>
  </si>
  <si>
    <t>Audinių dekalcinatas organinių rūgščių pagrindu</t>
  </si>
  <si>
    <r>
      <rPr>
        <sz val="11"/>
        <color theme="1"/>
        <rFont val="Calibri"/>
        <family val="2"/>
        <charset val="186"/>
      </rPr>
      <t xml:space="preserve">BIO-OPTICA MILANO SPA, Biodec R, 05-M03009, </t>
    </r>
    <r>
      <rPr>
        <u/>
        <sz val="11"/>
        <color rgb="FF1155CC"/>
        <rFont val="Calibri"/>
        <family val="2"/>
        <charset val="186"/>
      </rPr>
      <t>https://bio-optica.it/en/search/6178</t>
    </r>
  </si>
  <si>
    <t>Kaina nurodyta už litrą.</t>
  </si>
  <si>
    <t>11. DALIS</t>
  </si>
  <si>
    <t>OBJEKTYVINIŲ STIKLELIŲ DENGIMO SKYSTIS</t>
  </si>
  <si>
    <t>11.</t>
  </si>
  <si>
    <t>11.1.</t>
  </si>
  <si>
    <t>Objektyvinių stiklelių dengimo skystis</t>
  </si>
  <si>
    <t>12. DALIS</t>
  </si>
  <si>
    <t>KRIOSTATINIS UŽPILAS</t>
  </si>
  <si>
    <t>12.</t>
  </si>
  <si>
    <t>12.1.</t>
  </si>
  <si>
    <t>Kriostatinis užpilas</t>
  </si>
  <si>
    <t>ml</t>
  </si>
  <si>
    <t>13. DALIS</t>
  </si>
  <si>
    <t>LEDINĖ ACTO RŪGŠTIS</t>
  </si>
  <si>
    <t>13.</t>
  </si>
  <si>
    <t>13.1.</t>
  </si>
  <si>
    <t>Ledinė acto rūgštis</t>
  </si>
  <si>
    <r>
      <rPr>
        <sz val="11"/>
        <color theme="1"/>
        <rFont val="Calibri"/>
        <family val="2"/>
        <charset val="186"/>
      </rPr>
      <t xml:space="preserve">Atom Scientific, Acetic Acid 99.85%, GWN8005-D, </t>
    </r>
    <r>
      <rPr>
        <u/>
        <sz val="11"/>
        <color rgb="FF1155CC"/>
        <rFont val="Calibri"/>
        <family val="2"/>
        <charset val="186"/>
      </rPr>
      <t>https://atomscientific.com/product/acetic-acid-9985-acs-gw.</t>
    </r>
  </si>
  <si>
    <t>14. DALIS</t>
  </si>
  <si>
    <t>REAGENTAI DAŽYMUI HEMATOKSILINO - EOZINO BŪDU</t>
  </si>
  <si>
    <t>14.</t>
  </si>
  <si>
    <t>14.1.</t>
  </si>
  <si>
    <t>Hematoksilino dažai</t>
  </si>
  <si>
    <t>kompl.</t>
  </si>
  <si>
    <t>14.2.</t>
  </si>
  <si>
    <t>Eozino dažai</t>
  </si>
  <si>
    <t>14.3.</t>
  </si>
  <si>
    <t>Skaidrinimo reagentas</t>
  </si>
  <si>
    <t>14.4.</t>
  </si>
  <si>
    <t>Melsvinimo reagentas</t>
  </si>
  <si>
    <t>15. DALIS</t>
  </si>
  <si>
    <t>ŠIFO REAGENTAS</t>
  </si>
  <si>
    <t>15.</t>
  </si>
  <si>
    <t>15.1.</t>
  </si>
  <si>
    <t>Šifo reagentas</t>
  </si>
  <si>
    <r>
      <rPr>
        <sz val="11"/>
        <color theme="1"/>
        <rFont val="Calibri"/>
        <family val="2"/>
        <charset val="186"/>
      </rPr>
      <t xml:space="preserve">BIO-OPTICA MILANO SPA, Schiff reagent Feulgen 500 ml - 1 bottle, 05-M07007, </t>
    </r>
    <r>
      <rPr>
        <u/>
        <sz val="11"/>
        <color rgb="FF1155CC"/>
        <rFont val="Calibri"/>
        <family val="2"/>
        <charset val="186"/>
      </rPr>
      <t>https://bio-optica.it/en/search/6199</t>
    </r>
  </si>
  <si>
    <t>16. DALIS</t>
  </si>
  <si>
    <t>PERJODINĖ RŪGŠTIS</t>
  </si>
  <si>
    <t>16.</t>
  </si>
  <si>
    <t>Perjodinė rūgštis</t>
  </si>
  <si>
    <t>16.1.</t>
  </si>
  <si>
    <t>g</t>
  </si>
  <si>
    <t>17. DALIS</t>
  </si>
  <si>
    <t>ALCIANO MĖLIS</t>
  </si>
  <si>
    <t>17.</t>
  </si>
  <si>
    <t>17.1.</t>
  </si>
  <si>
    <t>Alciano mėlis 8 GX</t>
  </si>
  <si>
    <t>18. DALIS</t>
  </si>
  <si>
    <t>GIEMSA DAŽAI</t>
  </si>
  <si>
    <t>18.</t>
  </si>
  <si>
    <t>18.1.</t>
  </si>
  <si>
    <t>Giemsa dažai histologijai</t>
  </si>
  <si>
    <r>
      <rPr>
        <sz val="11"/>
        <color theme="1"/>
        <rFont val="Calibri"/>
        <family val="2"/>
        <charset val="186"/>
      </rPr>
      <t xml:space="preserve">BIO-OPTICA MILANO SPA, Giemsa Pappenheim 1 l - 1 bottle, 05-12005/L, </t>
    </r>
    <r>
      <rPr>
        <u/>
        <sz val="11"/>
        <color rgb="FF1155CC"/>
        <rFont val="Calibri"/>
        <family val="2"/>
        <charset val="186"/>
      </rPr>
      <t>https://bio-optica.it/en/search/6080.</t>
    </r>
  </si>
  <si>
    <t>19. DALIS</t>
  </si>
  <si>
    <t>MUCIKARMINO DAŽAI</t>
  </si>
  <si>
    <t>19.</t>
  </si>
  <si>
    <t>19.1.</t>
  </si>
  <si>
    <t>Mucikarmino dažai</t>
  </si>
  <si>
    <t>20. DALIS</t>
  </si>
  <si>
    <t>MASSON - GOLDNER DAŽYMO RINKINYS</t>
  </si>
  <si>
    <t>20.</t>
  </si>
  <si>
    <t>20.1.</t>
  </si>
  <si>
    <t>Masson - Goldner dažymo rinkinys</t>
  </si>
  <si>
    <r>
      <rPr>
        <sz val="11"/>
        <color theme="1"/>
        <rFont val="Calibri"/>
        <family val="2"/>
        <charset val="186"/>
      </rPr>
      <t>BIO-OPTICA MILANO SPA, Masson trichrome Goldner 100 test, 04-011802,</t>
    </r>
    <r>
      <rPr>
        <u/>
        <sz val="11"/>
        <color rgb="FF1155CC"/>
        <rFont val="Calibri"/>
        <family val="2"/>
        <charset val="186"/>
      </rPr>
      <t>https://bio-optica.it/en/search/5889.</t>
    </r>
    <r>
      <rPr>
        <sz val="11"/>
        <color theme="1"/>
        <rFont val="Calibri"/>
        <family val="2"/>
        <charset val="186"/>
      </rPr>
      <t>.</t>
    </r>
  </si>
  <si>
    <t>21. DALIS</t>
  </si>
  <si>
    <t>DAŽYMO RINKINYS GELEŽIES PIGMENTUI NUSTATYTI</t>
  </si>
  <si>
    <t>21.</t>
  </si>
  <si>
    <t>21.1.</t>
  </si>
  <si>
    <t>Dažymo rinkinys geležies pigmentui nustatyti</t>
  </si>
  <si>
    <r>
      <rPr>
        <sz val="11"/>
        <color theme="1"/>
        <rFont val="Calibri"/>
        <family val="2"/>
        <charset val="186"/>
      </rPr>
      <t xml:space="preserve">BIO-OPTICA MILANO SPA, Colloidal iron 100 test, 04-180809, </t>
    </r>
    <r>
      <rPr>
        <u/>
        <sz val="11"/>
        <color rgb="FF1155CC"/>
        <rFont val="Calibri"/>
        <family val="2"/>
        <charset val="186"/>
      </rPr>
      <t>https://bio-optica.it/en/search/5963.</t>
    </r>
  </si>
  <si>
    <t>22. DALIS</t>
  </si>
  <si>
    <t>ALCIANO MĖLIO - PAS DAŽYMO RINKINYS</t>
  </si>
  <si>
    <t>22.</t>
  </si>
  <si>
    <t>Alciano mėlio - PAS dažymo rinkinys</t>
  </si>
  <si>
    <t>22.1.</t>
  </si>
  <si>
    <r>
      <rPr>
        <sz val="11"/>
        <color theme="1"/>
        <rFont val="Calibri"/>
        <family val="2"/>
        <charset val="186"/>
      </rPr>
      <t>BIO-OPTICA MILANO SPA, Alcian blue pH 2,5 100 test, 04-160802,</t>
    </r>
    <r>
      <rPr>
        <u/>
        <sz val="11"/>
        <color rgb="FF1155CC"/>
        <rFont val="Calibri"/>
        <family val="2"/>
        <charset val="186"/>
      </rPr>
      <t>https://bio-optica.it/en/search/5951.</t>
    </r>
    <r>
      <rPr>
        <sz val="11"/>
        <color theme="1"/>
        <rFont val="Calibri"/>
        <family val="2"/>
        <charset val="186"/>
      </rPr>
      <t>.</t>
    </r>
  </si>
  <si>
    <t>23. DALIS</t>
  </si>
  <si>
    <t>RETIKULINO SIDABRAVIMO PAGAL GORDON - SWEET RINKINYS</t>
  </si>
  <si>
    <t>23.</t>
  </si>
  <si>
    <t>23.1.</t>
  </si>
  <si>
    <t>Retikulino sidabravimo pagal Gordon - Sweet rinkinys</t>
  </si>
  <si>
    <r>
      <rPr>
        <sz val="11"/>
        <color theme="1"/>
        <rFont val="Calibri"/>
        <family val="2"/>
        <charset val="186"/>
      </rPr>
      <t xml:space="preserve">BIO-OPTICA MILANO SPA, Gordon-Sweet for reticulum fibres 100 test, 04-040802, </t>
    </r>
    <r>
      <rPr>
        <u/>
        <sz val="11"/>
        <color rgb="FF1155CC"/>
        <rFont val="Calibri"/>
        <family val="2"/>
        <charset val="186"/>
      </rPr>
      <t>https://bio-optica.it/en/search/5897.</t>
    </r>
  </si>
  <si>
    <t>24. DALIS</t>
  </si>
  <si>
    <t>PAPANICOLAU DAŽYMO RINKINYS</t>
  </si>
  <si>
    <t>24.</t>
  </si>
  <si>
    <t>24.1.</t>
  </si>
  <si>
    <t>Papanicolau dažymo rinkinys</t>
  </si>
  <si>
    <r>
      <rPr>
        <sz val="11"/>
        <color theme="1"/>
        <rFont val="Calibri"/>
        <family val="2"/>
        <charset val="186"/>
      </rPr>
      <t xml:space="preserve">BIO-OPTICA MILANO SPA, Papanicolaou EA50 500 ml - 1 bottle: </t>
    </r>
    <r>
      <rPr>
        <u/>
        <sz val="11"/>
        <color rgb="FF1155CC"/>
        <rFont val="Calibri"/>
        <family val="2"/>
        <charset val="186"/>
      </rPr>
      <t>https://bio-optica.it/en/search/6093</t>
    </r>
    <r>
      <rPr>
        <sz val="11"/>
        <color theme="1"/>
        <rFont val="Calibri"/>
        <family val="2"/>
        <charset val="186"/>
      </rPr>
      <t xml:space="preserve"> , Papanicolaou OG6 500 ml - 1 bottle, </t>
    </r>
    <r>
      <rPr>
        <u/>
        <sz val="11"/>
        <color rgb="FF1155CC"/>
        <rFont val="Calibri"/>
        <family val="2"/>
        <charset val="186"/>
      </rPr>
      <t>https://bio-optica.it/en/search/6085</t>
    </r>
    <r>
      <rPr>
        <sz val="11"/>
        <color theme="1"/>
        <rFont val="Calibri"/>
        <family val="2"/>
        <charset val="186"/>
      </rPr>
      <t xml:space="preserve"> , Papanicolaou Harris hematoxylin 500 ml - 1 bottle: </t>
    </r>
    <r>
      <rPr>
        <u/>
        <sz val="11"/>
        <color rgb="FF1155CC"/>
        <rFont val="Calibri"/>
        <family val="2"/>
        <charset val="186"/>
      </rPr>
      <t>https://bio-optica.it/en/search/6082.</t>
    </r>
  </si>
  <si>
    <t>25. DALIS</t>
  </si>
  <si>
    <t>MAY - GRUNWALD - GIEMSA DAŽYMO RINKINYS</t>
  </si>
  <si>
    <t>25.</t>
  </si>
  <si>
    <t>25.1.</t>
  </si>
  <si>
    <t>May - Grunwald - Giemsa dažymo rinkinys</t>
  </si>
  <si>
    <r>
      <rPr>
        <sz val="11"/>
        <color theme="1"/>
        <rFont val="Calibri"/>
        <family val="2"/>
        <charset val="186"/>
      </rPr>
      <t xml:space="preserve">BIO-OPTICA MILANO SPA, May Grunwald Giemsa for smears 50 working solution, 04-080802, </t>
    </r>
    <r>
      <rPr>
        <u/>
        <sz val="11"/>
        <color rgb="FF1155CC"/>
        <rFont val="Calibri"/>
        <family val="2"/>
        <charset val="186"/>
      </rPr>
      <t>Search key: 04-080802https://bio-optica.it/en/search/5919</t>
    </r>
  </si>
  <si>
    <t>26. DALIS</t>
  </si>
  <si>
    <t>FOSFATINIO BUFERIO TABLETĖS</t>
  </si>
  <si>
    <t>26.</t>
  </si>
  <si>
    <t>26.1.</t>
  </si>
  <si>
    <t>Fosfatinio buferio tabletės pH 7,2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</si>
  <si>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</si>
  <si>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</si>
  <si>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</si>
  <si>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</si>
  <si>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</si>
  <si>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</si>
  <si>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</si>
  <si>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</si>
  <si>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</si>
  <si>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</si>
  <si>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</si>
  <si>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</si>
  <si>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</si>
  <si>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</si>
  <si>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</si>
  <si>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Ne</t>
  </si>
  <si>
    <t>3</t>
  </si>
  <si>
    <t>Subtiekimo sutartis, ketinimų protokolas, preliminarios sutartys ar kiti dokumentai, patvirtinantys, kad laimėjus pirkimą tiekėjui bus prieinami kitų ūkio subjektų ištekliai (jei pasitelkiami kvalifikacijos atitikimui)</t>
  </si>
  <si>
    <t>Produkto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</si>
  <si>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</si>
  <si>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</si>
  <si>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 xml:space="preserve">Valdybos narys                     </t>
  </si>
  <si>
    <t>Pasirašančio asmens vardas ir pavardė:</t>
  </si>
  <si>
    <t>9161-1 2025-02-18 12:59:42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</si>
</sst>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color theme="1"/>
      <name val="Calibri"/>
      <scheme val="minor"/>
    </font>
    <font>
      <sz val="11"/>
      <color theme="1"/>
      <name val="Calibri"/>
      <family val="2"/>
      <charset val="186"/>
    </font>
    <font>
      <b/>
      <sz val="11"/>
      <color theme="1"/>
      <name val="Calibri"/>
      <family val="2"/>
      <charset val="186"/>
    </font>
    <font>
      <sz val="12"/>
      <name val="Calibri"/>
      <family val="2"/>
      <charset val="186"/>
    </font>
    <font>
      <sz val="11"/>
      <color rgb="FF000000"/>
      <name val="Calibri"/>
      <family val="2"/>
      <charset val="186"/>
    </font>
    <font>
      <u/>
      <sz val="11"/>
      <color theme="1"/>
      <name val="Calibri"/>
      <family val="2"/>
      <charset val="186"/>
    </font>
    <font>
      <b/>
      <i/>
      <sz val="11"/>
      <color theme="1"/>
      <name val="Calibri"/>
      <family val="2"/>
      <charset val="186"/>
    </font>
    <font>
      <i/>
      <sz val="11"/>
      <color theme="1"/>
      <name val="Calibri"/>
      <family val="2"/>
      <charset val="186"/>
    </font>
    <font>
      <sz val="12"/>
      <color theme="1"/>
      <name val="Calibri"/>
      <family val="2"/>
      <charset val="186"/>
      <scheme val="minor"/>
    </font>
    <font>
      <u/>
      <sz val="11"/>
      <color rgb="FF1155CC"/>
      <name val="Calibri"/>
      <family val="2"/>
      <charset val="186"/>
    </font>
  </fonts>
  <fills count="5">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theme="0"/>
        <bgColor theme="0"/>
      </patternFill>
    </fill>
  </fills>
  <borders count="3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79">
    <xf numFmtId="0" fontId="0" fillId="0" borderId="0" xfId="0" applyFont="1" applyAlignment="1"/>
    <xf numFmtId="0" fontId="1" fillId="2" borderId="1" xfId="0" applyFont="1" applyFill="1" applyBorder="1"/>
    <xf numFmtId="0" fontId="2" fillId="2" borderId="1" xfId="0" applyFont="1" applyFill="1" applyBorder="1"/>
    <xf numFmtId="0" fontId="2" fillId="2" borderId="1" xfId="0" applyFont="1" applyFill="1" applyBorder="1" applyAlignment="1">
      <alignment horizontal="center"/>
    </xf>
    <xf numFmtId="0" fontId="1" fillId="2" borderId="2" xfId="0" applyFont="1" applyFill="1" applyBorder="1" applyAlignment="1">
      <alignment horizontal="left"/>
    </xf>
    <xf numFmtId="0" fontId="1" fillId="3" borderId="2" xfId="0" applyFont="1" applyFill="1" applyBorder="1" applyAlignment="1"/>
    <xf numFmtId="0" fontId="1" fillId="3" borderId="2" xfId="0" applyFont="1" applyFill="1" applyBorder="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2" fillId="3" borderId="1" xfId="0" applyFont="1" applyFill="1" applyBorder="1" applyAlignment="1"/>
    <xf numFmtId="0" fontId="2" fillId="2" borderId="2" xfId="0" applyFont="1" applyFill="1" applyBorder="1"/>
    <xf numFmtId="0" fontId="1" fillId="2" borderId="2" xfId="0" applyFont="1" applyFill="1" applyBorder="1"/>
    <xf numFmtId="2" fontId="1" fillId="3" borderId="2" xfId="0" applyNumberFormat="1" applyFont="1" applyFill="1" applyBorder="1" applyAlignment="1"/>
    <xf numFmtId="2" fontId="1" fillId="2" borderId="2" xfId="0" applyNumberFormat="1" applyFont="1" applyFill="1" applyBorder="1"/>
    <xf numFmtId="0" fontId="5" fillId="3" borderId="2" xfId="0" applyFont="1" applyFill="1" applyBorder="1" applyAlignment="1">
      <alignment wrapText="1"/>
    </xf>
    <xf numFmtId="2" fontId="2" fillId="2" borderId="2" xfId="0" applyNumberFormat="1" applyFont="1" applyFill="1" applyBorder="1"/>
    <xf numFmtId="0" fontId="1" fillId="2" borderId="2" xfId="0" applyFont="1" applyFill="1" applyBorder="1" applyAlignment="1"/>
    <xf numFmtId="0" fontId="1" fillId="2" borderId="2" xfId="0" applyFont="1" applyFill="1" applyBorder="1" applyAlignment="1">
      <alignment wrapText="1"/>
    </xf>
    <xf numFmtId="2" fontId="1" fillId="2" borderId="2" xfId="0" applyNumberFormat="1" applyFont="1" applyFill="1" applyBorder="1" applyAlignment="1"/>
    <xf numFmtId="0" fontId="6" fillId="2" borderId="1" xfId="0" applyFont="1" applyFill="1" applyBorder="1" applyAlignment="1">
      <alignment horizontal="right"/>
    </xf>
    <xf numFmtId="0" fontId="6" fillId="2" borderId="1" xfId="0" applyFont="1" applyFill="1" applyBorder="1" applyAlignment="1"/>
    <xf numFmtId="2" fontId="2" fillId="2" borderId="2" xfId="0" applyNumberFormat="1" applyFont="1" applyFill="1" applyBorder="1" applyAlignment="1"/>
    <xf numFmtId="0" fontId="1" fillId="2" borderId="2" xfId="0" applyFont="1" applyFill="1" applyBorder="1" applyAlignment="1">
      <alignment wrapText="1"/>
    </xf>
    <xf numFmtId="0" fontId="1" fillId="3" borderId="2" xfId="0" applyFont="1" applyFill="1" applyBorder="1" applyAlignment="1">
      <alignment wrapText="1"/>
    </xf>
    <xf numFmtId="2" fontId="1" fillId="3" borderId="2" xfId="0" applyNumberFormat="1" applyFont="1" applyFill="1" applyBorder="1"/>
    <xf numFmtId="0" fontId="1" fillId="2" borderId="16" xfId="0" applyFont="1" applyFill="1" applyBorder="1"/>
    <xf numFmtId="0" fontId="1" fillId="2" borderId="21" xfId="0" applyFont="1" applyFill="1" applyBorder="1" applyAlignment="1">
      <alignment horizontal="center" wrapText="1"/>
    </xf>
    <xf numFmtId="0" fontId="1" fillId="4" borderId="22" xfId="0" applyFont="1" applyFill="1" applyBorder="1" applyAlignment="1">
      <alignment horizontal="center" vertical="center"/>
    </xf>
    <xf numFmtId="0" fontId="1" fillId="2" borderId="23"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23" xfId="0" applyFont="1" applyFill="1" applyBorder="1"/>
    <xf numFmtId="0" fontId="1" fillId="2" borderId="26"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8" fillId="0" borderId="0" xfId="0" applyFont="1"/>
    <xf numFmtId="0" fontId="1" fillId="2" borderId="3" xfId="0" applyFont="1" applyFill="1" applyBorder="1" applyAlignment="1">
      <alignment vertical="center" wrapText="1"/>
    </xf>
    <xf numFmtId="0" fontId="3" fillId="0" borderId="4" xfId="0" applyFont="1" applyBorder="1"/>
    <xf numFmtId="49" fontId="4" fillId="2" borderId="6" xfId="0" applyNumberFormat="1" applyFont="1" applyFill="1" applyBorder="1" applyAlignment="1">
      <alignment horizontal="left" vertical="center" wrapText="1"/>
    </xf>
    <xf numFmtId="0" fontId="2" fillId="3" borderId="3" xfId="0" applyFont="1" applyFill="1" applyBorder="1" applyAlignment="1">
      <alignment horizontal="center" vertical="center" wrapText="1"/>
    </xf>
    <xf numFmtId="0" fontId="3" fillId="0" borderId="5" xfId="0" applyFont="1" applyBorder="1"/>
    <xf numFmtId="49" fontId="4" fillId="2" borderId="6" xfId="0" applyNumberFormat="1" applyFont="1" applyFill="1" applyBorder="1" applyAlignment="1">
      <alignment horizontal="left" vertical="center"/>
    </xf>
    <xf numFmtId="0" fontId="1" fillId="3" borderId="3" xfId="0" applyFont="1" applyFill="1" applyBorder="1" applyAlignment="1">
      <alignment horizontal="center" vertical="center" wrapText="1"/>
    </xf>
    <xf numFmtId="0" fontId="1" fillId="2" borderId="7" xfId="0" applyFont="1" applyFill="1" applyBorder="1"/>
    <xf numFmtId="0" fontId="3" fillId="0" borderId="8" xfId="0" applyFont="1" applyBorder="1"/>
    <xf numFmtId="0" fontId="3" fillId="0" borderId="9" xfId="0" applyFont="1" applyBorder="1"/>
    <xf numFmtId="0" fontId="1" fillId="2" borderId="7" xfId="0" applyFont="1" applyFill="1" applyBorder="1" applyAlignment="1">
      <alignment vertical="center" wrapText="1"/>
    </xf>
    <xf numFmtId="0" fontId="2" fillId="2" borderId="7" xfId="0" applyFont="1" applyFill="1" applyBorder="1"/>
    <xf numFmtId="0" fontId="1" fillId="4" borderId="6"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 fillId="0" borderId="20" xfId="0" applyFont="1" applyBorder="1"/>
    <xf numFmtId="0" fontId="3" fillId="0" borderId="18" xfId="0" applyFont="1" applyBorder="1"/>
    <xf numFmtId="0" fontId="3" fillId="0" borderId="24" xfId="0" applyFont="1" applyBorder="1"/>
    <xf numFmtId="0" fontId="2" fillId="2" borderId="7" xfId="0" applyFont="1" applyFill="1" applyBorder="1" applyAlignment="1">
      <alignment horizontal="left" vertical="center" wrapText="1"/>
    </xf>
    <xf numFmtId="0" fontId="1" fillId="2" borderId="17" xfId="0" applyFont="1" applyFill="1" applyBorder="1" applyAlignment="1">
      <alignment horizontal="center" vertical="center" wrapText="1"/>
    </xf>
    <xf numFmtId="0" fontId="2" fillId="2" borderId="10" xfId="0" applyFont="1" applyFill="1" applyBorder="1" applyAlignment="1">
      <alignment horizontal="left" wrapText="1"/>
    </xf>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25" xfId="0" applyFont="1" applyBorder="1"/>
    <xf numFmtId="0" fontId="1" fillId="2" borderId="3" xfId="0" applyFont="1" applyFill="1" applyBorder="1" applyAlignment="1">
      <alignment horizontal="left" vertical="center" wrapText="1"/>
    </xf>
    <xf numFmtId="0" fontId="1" fillId="3" borderId="29"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2" borderId="7" xfId="0" applyFont="1" applyFill="1" applyBorder="1" applyAlignment="1">
      <alignment horizontal="right"/>
    </xf>
    <xf numFmtId="0" fontId="1" fillId="4" borderId="7" xfId="0" applyFont="1" applyFill="1" applyBorder="1" applyAlignment="1"/>
    <xf numFmtId="0" fontId="1" fillId="3" borderId="31" xfId="0" applyFont="1" applyFill="1" applyBorder="1" applyAlignment="1">
      <alignment horizontal="left" vertical="center" wrapText="1"/>
    </xf>
    <xf numFmtId="0" fontId="3" fillId="0" borderId="32" xfId="0" applyFont="1" applyBorder="1"/>
    <xf numFmtId="0" fontId="3" fillId="0" borderId="33" xfId="0" applyFont="1" applyBorder="1"/>
    <xf numFmtId="0" fontId="1"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7" fillId="2" borderId="7" xfId="0" applyFont="1" applyFill="1" applyBorder="1" applyAlignment="1">
      <alignment horizontal="left" vertical="top" wrapText="1"/>
    </xf>
    <xf numFmtId="0" fontId="2" fillId="2" borderId="7" xfId="0" applyFont="1" applyFill="1" applyBorder="1" applyAlignment="1">
      <alignment horizontal="left"/>
    </xf>
    <xf numFmtId="0" fontId="1" fillId="2" borderId="2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o-optica.it/en/search/6199" TargetMode="External"/><Relationship Id="rId13" Type="http://schemas.openxmlformats.org/officeDocument/2006/relationships/hyperlink" Target="https://bio-optica.it/en/search/5897." TargetMode="External"/><Relationship Id="rId3" Type="http://schemas.openxmlformats.org/officeDocument/2006/relationships/hyperlink" Target="https://bio-optica.it/en/search/6163" TargetMode="External"/><Relationship Id="rId7" Type="http://schemas.openxmlformats.org/officeDocument/2006/relationships/hyperlink" Target="https://atomscientific.com/product/acetic-acid-9985-acs-gw." TargetMode="External"/><Relationship Id="rId12" Type="http://schemas.openxmlformats.org/officeDocument/2006/relationships/hyperlink" Target="https://bio-optica.it/en/search/5951." TargetMode="External"/><Relationship Id="rId2" Type="http://schemas.openxmlformats.org/officeDocument/2006/relationships/hyperlink" Target="https://bio-optica.it/en/search/6455." TargetMode="External"/><Relationship Id="rId1" Type="http://schemas.openxmlformats.org/officeDocument/2006/relationships/hyperlink" Target="https://bio-optica.it/en/search/6454" TargetMode="External"/><Relationship Id="rId6" Type="http://schemas.openxmlformats.org/officeDocument/2006/relationships/hyperlink" Target="https://bio-optica.it/en/search/6178" TargetMode="External"/><Relationship Id="rId11" Type="http://schemas.openxmlformats.org/officeDocument/2006/relationships/hyperlink" Target="https://bio-optica.it/en/search/5963." TargetMode="External"/><Relationship Id="rId5" Type="http://schemas.openxmlformats.org/officeDocument/2006/relationships/hyperlink" Target="https://bio-optica.it/en/search/6176" TargetMode="External"/><Relationship Id="rId15" Type="http://schemas.openxmlformats.org/officeDocument/2006/relationships/hyperlink" Target="https://bio-optica.it/en/search/5919" TargetMode="External"/><Relationship Id="rId10" Type="http://schemas.openxmlformats.org/officeDocument/2006/relationships/hyperlink" Target="https://bio-optica.it/en/search/5889." TargetMode="External"/><Relationship Id="rId4" Type="http://schemas.openxmlformats.org/officeDocument/2006/relationships/hyperlink" Target="https://bio-optica.it/en/search/11246" TargetMode="External"/><Relationship Id="rId9" Type="http://schemas.openxmlformats.org/officeDocument/2006/relationships/hyperlink" Target="https://bio-optica.it/en/search/6080." TargetMode="External"/><Relationship Id="rId14" Type="http://schemas.openxmlformats.org/officeDocument/2006/relationships/hyperlink" Target="https://bio-optica.it/en/search/60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325" workbookViewId="0"/>
  </sheetViews>
  <sheetFormatPr defaultColWidth="11.25" defaultRowHeight="15" customHeight="1" x14ac:dyDescent="0.25"/>
  <cols>
    <col min="1" max="1" width="9.125" customWidth="1"/>
    <col min="2" max="2" width="78" customWidth="1"/>
    <col min="3" max="6" width="29.375" customWidth="1"/>
    <col min="7" max="7" width="28.25" customWidth="1"/>
    <col min="8" max="26" width="10.5" customWidth="1"/>
  </cols>
  <sheetData>
    <row r="1" spans="1:26" ht="15.75" x14ac:dyDescent="0.25">
      <c r="A1" s="1"/>
      <c r="B1" s="1"/>
      <c r="C1" s="1"/>
      <c r="D1" s="1"/>
      <c r="E1" s="1"/>
      <c r="F1" s="1"/>
      <c r="G1" s="1"/>
      <c r="H1" s="1"/>
      <c r="I1" s="1"/>
      <c r="J1" s="1"/>
      <c r="K1" s="1"/>
      <c r="L1" s="1"/>
      <c r="M1" s="1"/>
      <c r="N1" s="1"/>
      <c r="O1" s="1"/>
      <c r="P1" s="1"/>
      <c r="Q1" s="1"/>
      <c r="R1" s="1"/>
      <c r="S1" s="1"/>
      <c r="T1" s="1"/>
      <c r="U1" s="1"/>
      <c r="V1" s="1"/>
      <c r="W1" s="1"/>
      <c r="X1" s="1"/>
      <c r="Y1" s="1"/>
      <c r="Z1" s="1"/>
    </row>
    <row r="2" spans="1:26" ht="15.75" x14ac:dyDescent="0.25">
      <c r="A2" s="2" t="s">
        <v>0</v>
      </c>
      <c r="B2" s="2"/>
      <c r="C2" s="1"/>
      <c r="D2" s="1"/>
      <c r="E2" s="1"/>
      <c r="F2" s="1"/>
      <c r="G2" s="1"/>
      <c r="H2" s="1"/>
      <c r="I2" s="1"/>
      <c r="J2" s="1"/>
      <c r="K2" s="1"/>
      <c r="L2" s="1"/>
      <c r="M2" s="1"/>
      <c r="N2" s="1"/>
      <c r="O2" s="1"/>
      <c r="P2" s="1"/>
      <c r="Q2" s="1"/>
      <c r="R2" s="1"/>
      <c r="S2" s="1"/>
      <c r="T2" s="1"/>
      <c r="U2" s="1"/>
      <c r="V2" s="1"/>
      <c r="W2" s="1"/>
      <c r="X2" s="1"/>
      <c r="Y2" s="1"/>
      <c r="Z2" s="1"/>
    </row>
    <row r="3" spans="1:26" ht="15.75" x14ac:dyDescent="0.25">
      <c r="A3" s="1"/>
      <c r="B3" s="3"/>
      <c r="C3" s="1"/>
      <c r="D3" s="1"/>
      <c r="E3" s="1"/>
      <c r="F3" s="1"/>
      <c r="G3" s="1"/>
      <c r="H3" s="1"/>
      <c r="I3" s="1"/>
      <c r="J3" s="1"/>
      <c r="K3" s="1"/>
      <c r="L3" s="1"/>
      <c r="M3" s="1"/>
      <c r="N3" s="1"/>
      <c r="O3" s="1"/>
      <c r="P3" s="1"/>
      <c r="Q3" s="1"/>
      <c r="R3" s="1"/>
      <c r="S3" s="1"/>
      <c r="T3" s="1"/>
      <c r="U3" s="1"/>
      <c r="V3" s="1"/>
      <c r="W3" s="1"/>
      <c r="X3" s="1"/>
      <c r="Y3" s="1"/>
      <c r="Z3" s="1"/>
    </row>
    <row r="4" spans="1:26" ht="15.75" x14ac:dyDescent="0.25">
      <c r="A4" s="2" t="s">
        <v>1</v>
      </c>
      <c r="B4" s="2"/>
      <c r="C4" s="1"/>
      <c r="D4" s="1"/>
      <c r="E4" s="1"/>
      <c r="F4" s="1"/>
      <c r="G4" s="1"/>
      <c r="H4" s="1"/>
      <c r="I4" s="1"/>
      <c r="J4" s="1"/>
      <c r="K4" s="1"/>
      <c r="L4" s="1"/>
      <c r="M4" s="1"/>
      <c r="N4" s="1"/>
      <c r="O4" s="1"/>
      <c r="P4" s="1"/>
      <c r="Q4" s="1"/>
      <c r="R4" s="1"/>
      <c r="S4" s="1"/>
      <c r="T4" s="1"/>
      <c r="U4" s="1"/>
      <c r="V4" s="1"/>
      <c r="W4" s="1"/>
      <c r="X4" s="1"/>
      <c r="Y4" s="1"/>
      <c r="Z4" s="1"/>
    </row>
    <row r="5" spans="1:26" ht="15.75" x14ac:dyDescent="0.25">
      <c r="A5" s="2"/>
      <c r="B5" s="2"/>
      <c r="C5" s="1"/>
      <c r="D5" s="1"/>
      <c r="E5" s="1"/>
      <c r="F5" s="1"/>
      <c r="G5" s="1"/>
      <c r="H5" s="1"/>
      <c r="I5" s="1"/>
      <c r="J5" s="1"/>
      <c r="K5" s="1"/>
      <c r="L5" s="1"/>
      <c r="M5" s="1"/>
      <c r="N5" s="1"/>
      <c r="O5" s="1"/>
      <c r="P5" s="1"/>
      <c r="Q5" s="1"/>
      <c r="R5" s="1"/>
      <c r="S5" s="1"/>
      <c r="T5" s="1"/>
      <c r="U5" s="1"/>
      <c r="V5" s="1"/>
      <c r="W5" s="1"/>
      <c r="X5" s="1"/>
      <c r="Y5" s="1"/>
      <c r="Z5" s="1"/>
    </row>
    <row r="6" spans="1:26" ht="15.75" x14ac:dyDescent="0.25">
      <c r="A6" s="1" t="s">
        <v>2</v>
      </c>
      <c r="B6" s="2" t="s">
        <v>3</v>
      </c>
      <c r="C6" s="1"/>
      <c r="D6" s="1"/>
      <c r="E6" s="1"/>
      <c r="F6" s="1"/>
      <c r="G6" s="1"/>
      <c r="H6" s="1"/>
      <c r="I6" s="1"/>
      <c r="J6" s="1"/>
      <c r="K6" s="1"/>
      <c r="L6" s="1"/>
      <c r="M6" s="1"/>
      <c r="N6" s="1"/>
      <c r="O6" s="1"/>
      <c r="P6" s="1"/>
      <c r="Q6" s="1"/>
      <c r="R6" s="1"/>
      <c r="S6" s="1"/>
      <c r="T6" s="1"/>
      <c r="U6" s="1"/>
      <c r="V6" s="1"/>
      <c r="W6" s="1"/>
      <c r="X6" s="1"/>
      <c r="Y6" s="1"/>
      <c r="Z6" s="1"/>
    </row>
    <row r="7" spans="1:26" ht="15.75" x14ac:dyDescent="0.25">
      <c r="A7" s="1"/>
      <c r="B7" s="2"/>
      <c r="C7" s="1"/>
      <c r="D7" s="1"/>
      <c r="E7" s="1"/>
      <c r="F7" s="1"/>
      <c r="G7" s="1"/>
      <c r="H7" s="1"/>
      <c r="I7" s="1"/>
      <c r="J7" s="1"/>
      <c r="K7" s="1"/>
      <c r="L7" s="1"/>
      <c r="M7" s="1"/>
      <c r="N7" s="1"/>
      <c r="O7" s="1"/>
      <c r="P7" s="1"/>
      <c r="Q7" s="1"/>
      <c r="R7" s="1"/>
      <c r="S7" s="1"/>
      <c r="T7" s="1"/>
      <c r="U7" s="1"/>
      <c r="V7" s="1"/>
      <c r="W7" s="1"/>
      <c r="X7" s="1"/>
      <c r="Y7" s="1"/>
      <c r="Z7" s="1"/>
    </row>
    <row r="8" spans="1:26" ht="15.75" x14ac:dyDescent="0.25">
      <c r="A8" s="4" t="s">
        <v>4</v>
      </c>
      <c r="B8" s="5" t="s">
        <v>5</v>
      </c>
      <c r="C8" s="1"/>
      <c r="D8" s="1"/>
      <c r="E8" s="1"/>
      <c r="F8" s="1"/>
      <c r="G8" s="1"/>
      <c r="H8" s="1"/>
      <c r="I8" s="1"/>
      <c r="J8" s="1"/>
      <c r="K8" s="1"/>
      <c r="L8" s="1"/>
      <c r="M8" s="1"/>
      <c r="N8" s="1"/>
      <c r="O8" s="1"/>
      <c r="P8" s="1"/>
      <c r="Q8" s="1"/>
      <c r="R8" s="1"/>
      <c r="S8" s="1"/>
      <c r="T8" s="1"/>
      <c r="U8" s="1"/>
      <c r="V8" s="1"/>
      <c r="W8" s="1"/>
      <c r="X8" s="1"/>
      <c r="Y8" s="1"/>
      <c r="Z8" s="1"/>
    </row>
    <row r="9" spans="1:26" ht="15.75" x14ac:dyDescent="0.25">
      <c r="A9" s="4" t="s">
        <v>6</v>
      </c>
      <c r="B9" s="6"/>
      <c r="C9" s="1"/>
      <c r="D9" s="1"/>
      <c r="E9" s="1"/>
      <c r="F9" s="1"/>
      <c r="G9" s="1"/>
      <c r="H9" s="1"/>
      <c r="I9" s="1"/>
      <c r="J9" s="1"/>
      <c r="K9" s="1"/>
      <c r="L9" s="1"/>
      <c r="M9" s="1"/>
      <c r="N9" s="1"/>
      <c r="O9" s="1"/>
      <c r="P9" s="1"/>
      <c r="Q9" s="1"/>
      <c r="R9" s="1"/>
      <c r="S9" s="1"/>
      <c r="T9" s="1"/>
      <c r="U9" s="1"/>
      <c r="V9" s="1"/>
      <c r="W9" s="1"/>
      <c r="X9" s="1"/>
      <c r="Y9" s="1"/>
      <c r="Z9" s="1"/>
    </row>
    <row r="10" spans="1:26" ht="15.75" x14ac:dyDescent="0.25">
      <c r="A10" s="4" t="s">
        <v>7</v>
      </c>
      <c r="B10" s="5" t="s">
        <v>8</v>
      </c>
      <c r="C10" s="1"/>
      <c r="D10" s="1"/>
      <c r="E10" s="1"/>
      <c r="F10" s="1"/>
      <c r="G10" s="1"/>
      <c r="H10" s="1"/>
      <c r="I10" s="1"/>
      <c r="J10" s="1"/>
      <c r="K10" s="1"/>
      <c r="L10" s="1"/>
      <c r="M10" s="1"/>
      <c r="N10" s="1"/>
      <c r="O10" s="1"/>
      <c r="P10" s="1"/>
      <c r="Q10" s="1"/>
      <c r="R10" s="1"/>
      <c r="S10" s="1"/>
      <c r="T10" s="1"/>
      <c r="U10" s="1"/>
      <c r="V10" s="1"/>
      <c r="W10" s="1"/>
      <c r="X10" s="1"/>
      <c r="Y10" s="1"/>
      <c r="Z10" s="1"/>
    </row>
    <row r="11" spans="1:26" ht="15.7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5.75" x14ac:dyDescent="0.25">
      <c r="A12" s="38" t="s">
        <v>9</v>
      </c>
      <c r="B12" s="39"/>
      <c r="C12" s="41" t="s">
        <v>10</v>
      </c>
      <c r="D12" s="42"/>
      <c r="E12" s="42"/>
      <c r="F12" s="39"/>
      <c r="G12" s="1"/>
      <c r="H12" s="1"/>
      <c r="I12" s="1"/>
      <c r="J12" s="1"/>
      <c r="K12" s="1"/>
      <c r="L12" s="1"/>
      <c r="M12" s="1"/>
      <c r="N12" s="1"/>
      <c r="O12" s="1"/>
      <c r="P12" s="1"/>
      <c r="Q12" s="1"/>
      <c r="R12" s="1"/>
      <c r="S12" s="1"/>
      <c r="T12" s="1"/>
      <c r="U12" s="1"/>
      <c r="V12" s="1"/>
      <c r="W12" s="1"/>
      <c r="X12" s="1"/>
      <c r="Y12" s="1"/>
      <c r="Z12" s="1"/>
    </row>
    <row r="13" spans="1:26" ht="15.75" customHeight="1" x14ac:dyDescent="0.25">
      <c r="A13" s="43" t="s">
        <v>11</v>
      </c>
      <c r="B13" s="39"/>
      <c r="C13" s="44">
        <v>40003601910</v>
      </c>
      <c r="D13" s="42"/>
      <c r="E13" s="42"/>
      <c r="F13" s="39"/>
      <c r="G13" s="1"/>
      <c r="H13" s="1"/>
      <c r="I13" s="1"/>
      <c r="J13" s="1"/>
      <c r="K13" s="1"/>
      <c r="L13" s="1"/>
      <c r="M13" s="1"/>
      <c r="N13" s="1"/>
      <c r="O13" s="1"/>
      <c r="P13" s="1"/>
      <c r="Q13" s="1"/>
      <c r="R13" s="1"/>
      <c r="S13" s="1"/>
      <c r="T13" s="1"/>
      <c r="U13" s="1"/>
      <c r="V13" s="1"/>
      <c r="W13" s="1"/>
      <c r="X13" s="1"/>
      <c r="Y13" s="1"/>
      <c r="Z13" s="1"/>
    </row>
    <row r="14" spans="1:26" ht="15.75" customHeight="1" x14ac:dyDescent="0.25">
      <c r="A14" s="43" t="s">
        <v>12</v>
      </c>
      <c r="B14" s="39"/>
      <c r="C14" s="44" t="s">
        <v>13</v>
      </c>
      <c r="D14" s="42"/>
      <c r="E14" s="42"/>
      <c r="F14" s="39"/>
      <c r="G14" s="1"/>
      <c r="H14" s="1"/>
      <c r="I14" s="1"/>
      <c r="J14" s="1"/>
      <c r="K14" s="1"/>
      <c r="L14" s="1"/>
      <c r="M14" s="1"/>
      <c r="N14" s="1"/>
      <c r="O14" s="1"/>
      <c r="P14" s="1"/>
      <c r="Q14" s="1"/>
      <c r="R14" s="1"/>
      <c r="S14" s="1"/>
      <c r="T14" s="1"/>
      <c r="U14" s="1"/>
      <c r="V14" s="1"/>
      <c r="W14" s="1"/>
      <c r="X14" s="1"/>
      <c r="Y14" s="1"/>
      <c r="Z14" s="1"/>
    </row>
    <row r="15" spans="1:26" ht="15.75" customHeight="1" x14ac:dyDescent="0.25">
      <c r="A15" s="38" t="s">
        <v>14</v>
      </c>
      <c r="B15" s="39"/>
      <c r="C15" s="44" t="s">
        <v>15</v>
      </c>
      <c r="D15" s="42"/>
      <c r="E15" s="42"/>
      <c r="F15" s="39"/>
      <c r="G15" s="1"/>
      <c r="H15" s="1"/>
      <c r="I15" s="1"/>
      <c r="J15" s="1"/>
      <c r="K15" s="1"/>
      <c r="L15" s="1"/>
      <c r="M15" s="1"/>
      <c r="N15" s="1"/>
      <c r="O15" s="1"/>
      <c r="P15" s="1"/>
      <c r="Q15" s="1"/>
      <c r="R15" s="1"/>
      <c r="S15" s="1"/>
      <c r="T15" s="1"/>
      <c r="U15" s="1"/>
      <c r="V15" s="1"/>
      <c r="W15" s="1"/>
      <c r="X15" s="1"/>
      <c r="Y15" s="1"/>
      <c r="Z15" s="1"/>
    </row>
    <row r="16" spans="1:26" ht="63" customHeight="1" x14ac:dyDescent="0.25">
      <c r="A16" s="40" t="s">
        <v>16</v>
      </c>
      <c r="B16" s="39"/>
      <c r="C16" s="44" t="s">
        <v>17</v>
      </c>
      <c r="D16" s="42"/>
      <c r="E16" s="42"/>
      <c r="F16" s="39"/>
      <c r="G16" s="1"/>
      <c r="H16" s="1"/>
      <c r="I16" s="1"/>
      <c r="J16" s="1"/>
      <c r="K16" s="1"/>
      <c r="L16" s="1"/>
      <c r="M16" s="1"/>
      <c r="N16" s="1"/>
      <c r="O16" s="1"/>
      <c r="P16" s="1"/>
      <c r="Q16" s="1"/>
      <c r="R16" s="1"/>
      <c r="S16" s="1"/>
      <c r="T16" s="1"/>
      <c r="U16" s="1"/>
      <c r="V16" s="1"/>
      <c r="W16" s="1"/>
      <c r="X16" s="1"/>
      <c r="Y16" s="1"/>
      <c r="Z16" s="1"/>
    </row>
    <row r="17" spans="1:26" ht="15.75" customHeight="1" x14ac:dyDescent="0.25">
      <c r="A17" s="38" t="s">
        <v>18</v>
      </c>
      <c r="B17" s="39"/>
      <c r="C17" s="44" t="s">
        <v>19</v>
      </c>
      <c r="D17" s="42"/>
      <c r="E17" s="42"/>
      <c r="F17" s="39"/>
      <c r="G17" s="1"/>
      <c r="H17" s="1"/>
      <c r="I17" s="1"/>
      <c r="J17" s="1"/>
      <c r="K17" s="1"/>
      <c r="L17" s="1"/>
      <c r="M17" s="1"/>
      <c r="N17" s="1"/>
      <c r="O17" s="1"/>
      <c r="P17" s="1"/>
      <c r="Q17" s="1"/>
      <c r="R17" s="1"/>
      <c r="S17" s="1"/>
      <c r="T17" s="1"/>
      <c r="U17" s="1"/>
      <c r="V17" s="1"/>
      <c r="W17" s="1"/>
      <c r="X17" s="1"/>
      <c r="Y17" s="1"/>
      <c r="Z17" s="1"/>
    </row>
    <row r="18" spans="1:26" ht="15.75" customHeight="1" x14ac:dyDescent="0.25">
      <c r="A18" s="38" t="s">
        <v>20</v>
      </c>
      <c r="B18" s="39"/>
      <c r="C18" s="44" t="s">
        <v>21</v>
      </c>
      <c r="D18" s="42"/>
      <c r="E18" s="42"/>
      <c r="F18" s="39"/>
      <c r="G18" s="1"/>
      <c r="H18" s="1"/>
      <c r="I18" s="1"/>
      <c r="J18" s="1"/>
      <c r="K18" s="1"/>
      <c r="L18" s="1"/>
      <c r="M18" s="1"/>
      <c r="N18" s="1"/>
      <c r="O18" s="1"/>
      <c r="P18" s="1"/>
      <c r="Q18" s="1"/>
      <c r="R18" s="1"/>
      <c r="S18" s="1"/>
      <c r="T18" s="1"/>
      <c r="U18" s="1"/>
      <c r="V18" s="1"/>
      <c r="W18" s="1"/>
      <c r="X18" s="1"/>
      <c r="Y18" s="1"/>
      <c r="Z18" s="1"/>
    </row>
    <row r="19" spans="1:26" ht="48" customHeight="1" x14ac:dyDescent="0.25">
      <c r="A19" s="38" t="s">
        <v>22</v>
      </c>
      <c r="B19" s="39"/>
      <c r="C19" s="44" t="s">
        <v>23</v>
      </c>
      <c r="D19" s="42"/>
      <c r="E19" s="42"/>
      <c r="F19" s="39"/>
      <c r="G19" s="1"/>
      <c r="H19" s="1"/>
      <c r="I19" s="1"/>
      <c r="J19" s="1"/>
      <c r="K19" s="1"/>
      <c r="L19" s="1"/>
      <c r="M19" s="1"/>
      <c r="N19" s="1"/>
      <c r="O19" s="1"/>
      <c r="P19" s="1"/>
      <c r="Q19" s="1"/>
      <c r="R19" s="1"/>
      <c r="S19" s="1"/>
      <c r="T19" s="1"/>
      <c r="U19" s="1"/>
      <c r="V19" s="1"/>
      <c r="W19" s="1"/>
      <c r="X19" s="1"/>
      <c r="Y19" s="1"/>
      <c r="Z19" s="1"/>
    </row>
    <row r="20" spans="1:26" ht="54.75" customHeight="1" x14ac:dyDescent="0.25">
      <c r="A20" s="38" t="s">
        <v>24</v>
      </c>
      <c r="B20" s="39"/>
      <c r="C20" s="44" t="s">
        <v>25</v>
      </c>
      <c r="D20" s="42"/>
      <c r="E20" s="42"/>
      <c r="F20" s="39"/>
      <c r="G20" s="1"/>
      <c r="H20" s="1"/>
      <c r="I20" s="1"/>
      <c r="J20" s="1"/>
      <c r="K20" s="1"/>
      <c r="L20" s="1"/>
      <c r="M20" s="1"/>
      <c r="N20" s="1"/>
      <c r="O20" s="1"/>
      <c r="P20" s="1"/>
      <c r="Q20" s="1"/>
      <c r="R20" s="1"/>
      <c r="S20" s="1"/>
      <c r="T20" s="1"/>
      <c r="U20" s="1"/>
      <c r="V20" s="1"/>
      <c r="W20" s="1"/>
      <c r="X20" s="1"/>
      <c r="Y20" s="1"/>
      <c r="Z20" s="1"/>
    </row>
    <row r="21" spans="1:26" ht="70.5" customHeight="1" x14ac:dyDescent="0.25">
      <c r="A21" s="38" t="s">
        <v>26</v>
      </c>
      <c r="B21" s="39"/>
      <c r="C21" s="44" t="s">
        <v>27</v>
      </c>
      <c r="D21" s="42"/>
      <c r="E21" s="42"/>
      <c r="F21" s="39"/>
      <c r="G21" s="1" t="str">
        <f>IF((SUMPRODUCT(--(C21=""))&gt;0), "Privaloma užpildyti, kai taikomi pašalinimo pagrindai", "")</f>
        <v/>
      </c>
      <c r="H21" s="1"/>
      <c r="I21" s="1"/>
      <c r="J21" s="1"/>
      <c r="K21" s="1"/>
      <c r="L21" s="1"/>
      <c r="M21" s="1"/>
      <c r="N21" s="1"/>
      <c r="O21" s="1"/>
      <c r="P21" s="1"/>
      <c r="Q21" s="1"/>
      <c r="R21" s="1"/>
      <c r="S21" s="1"/>
      <c r="T21" s="1"/>
      <c r="U21" s="1"/>
      <c r="V21" s="1"/>
      <c r="W21" s="1"/>
      <c r="X21" s="1"/>
      <c r="Y21" s="1"/>
      <c r="Z21" s="1"/>
    </row>
    <row r="22" spans="1:26" ht="18" customHeight="1" x14ac:dyDescent="0.25">
      <c r="A22" s="7"/>
      <c r="B22" s="7"/>
      <c r="C22" s="8"/>
      <c r="D22" s="8"/>
      <c r="E22" s="8"/>
      <c r="F22" s="8"/>
      <c r="G22" s="1"/>
      <c r="H22" s="1"/>
      <c r="I22" s="1"/>
      <c r="J22" s="1"/>
      <c r="K22" s="1"/>
      <c r="L22" s="1"/>
      <c r="M22" s="1"/>
      <c r="N22" s="1"/>
      <c r="O22" s="1"/>
      <c r="P22" s="1"/>
      <c r="Q22" s="1"/>
      <c r="R22" s="1"/>
      <c r="S22" s="1"/>
      <c r="T22" s="1"/>
      <c r="U22" s="1"/>
      <c r="V22" s="1"/>
      <c r="W22" s="1"/>
      <c r="X22" s="1"/>
      <c r="Y22" s="1"/>
      <c r="Z22" s="1"/>
    </row>
    <row r="23" spans="1:26" ht="15.75" customHeight="1" x14ac:dyDescent="0.25">
      <c r="A23" s="49" t="s">
        <v>28</v>
      </c>
      <c r="B23" s="46"/>
      <c r="C23" s="46"/>
      <c r="D23" s="46"/>
      <c r="E23" s="46"/>
      <c r="F23" s="47"/>
      <c r="G23" s="1"/>
      <c r="H23" s="1"/>
      <c r="I23" s="1"/>
      <c r="J23" s="1"/>
      <c r="K23" s="1"/>
      <c r="L23" s="1"/>
      <c r="M23" s="1"/>
      <c r="N23" s="1"/>
      <c r="O23" s="1"/>
      <c r="P23" s="1"/>
      <c r="Q23" s="1"/>
      <c r="R23" s="1"/>
      <c r="S23" s="1"/>
      <c r="T23" s="1"/>
      <c r="U23" s="1"/>
      <c r="V23" s="1"/>
      <c r="W23" s="1"/>
      <c r="X23" s="1"/>
      <c r="Y23" s="1"/>
      <c r="Z23" s="1"/>
    </row>
    <row r="24" spans="1:26" ht="15.75" customHeight="1" x14ac:dyDescent="0.25">
      <c r="A24" s="45" t="s">
        <v>29</v>
      </c>
      <c r="B24" s="46"/>
      <c r="C24" s="46"/>
      <c r="D24" s="46"/>
      <c r="E24" s="46"/>
      <c r="F24" s="47"/>
      <c r="G24" s="1"/>
      <c r="H24" s="1"/>
      <c r="I24" s="1"/>
      <c r="J24" s="1"/>
      <c r="K24" s="1"/>
      <c r="L24" s="1"/>
      <c r="M24" s="1"/>
      <c r="N24" s="1"/>
      <c r="O24" s="1"/>
      <c r="P24" s="1"/>
      <c r="Q24" s="1"/>
      <c r="R24" s="1"/>
      <c r="S24" s="1"/>
      <c r="T24" s="1"/>
      <c r="U24" s="1"/>
      <c r="V24" s="1"/>
      <c r="W24" s="1"/>
      <c r="X24" s="1"/>
      <c r="Y24" s="1"/>
      <c r="Z24" s="1"/>
    </row>
    <row r="25" spans="1:26" ht="15.75" customHeight="1" x14ac:dyDescent="0.25">
      <c r="A25" s="45" t="s">
        <v>30</v>
      </c>
      <c r="B25" s="46"/>
      <c r="C25" s="46"/>
      <c r="D25" s="46"/>
      <c r="E25" s="46"/>
      <c r="F25" s="47"/>
      <c r="G25" s="1"/>
      <c r="H25" s="1"/>
      <c r="I25" s="1"/>
      <c r="J25" s="1"/>
      <c r="K25" s="1"/>
      <c r="L25" s="1"/>
      <c r="M25" s="1"/>
      <c r="N25" s="1"/>
      <c r="O25" s="1"/>
      <c r="P25" s="1"/>
      <c r="Q25" s="1"/>
      <c r="R25" s="1"/>
      <c r="S25" s="1"/>
      <c r="T25" s="1"/>
      <c r="U25" s="1"/>
      <c r="V25" s="1"/>
      <c r="W25" s="1"/>
      <c r="X25" s="1"/>
      <c r="Y25" s="1"/>
      <c r="Z25" s="1"/>
    </row>
    <row r="26" spans="1:26" ht="15.75" customHeight="1" x14ac:dyDescent="0.25">
      <c r="A26" s="45" t="s">
        <v>31</v>
      </c>
      <c r="B26" s="46"/>
      <c r="C26" s="46"/>
      <c r="D26" s="46"/>
      <c r="E26" s="46"/>
      <c r="F26" s="47"/>
      <c r="G26" s="1"/>
      <c r="H26" s="1"/>
      <c r="I26" s="1"/>
      <c r="J26" s="1"/>
      <c r="K26" s="1"/>
      <c r="L26" s="1"/>
      <c r="M26" s="1"/>
      <c r="N26" s="1"/>
      <c r="O26" s="1"/>
      <c r="P26" s="1"/>
      <c r="Q26" s="1"/>
      <c r="R26" s="1"/>
      <c r="S26" s="1"/>
      <c r="T26" s="1"/>
      <c r="U26" s="1"/>
      <c r="V26" s="1"/>
      <c r="W26" s="1"/>
      <c r="X26" s="1"/>
      <c r="Y26" s="1"/>
      <c r="Z26" s="1"/>
    </row>
    <row r="27" spans="1:26" ht="15.75" customHeight="1" x14ac:dyDescent="0.25">
      <c r="A27" s="45" t="s">
        <v>32</v>
      </c>
      <c r="B27" s="46"/>
      <c r="C27" s="46"/>
      <c r="D27" s="46"/>
      <c r="E27" s="46"/>
      <c r="F27" s="47"/>
      <c r="G27" s="1"/>
      <c r="H27" s="1"/>
      <c r="I27" s="1"/>
      <c r="J27" s="1"/>
      <c r="K27" s="1"/>
      <c r="L27" s="1"/>
      <c r="M27" s="1"/>
      <c r="N27" s="1"/>
      <c r="O27" s="1"/>
      <c r="P27" s="1"/>
      <c r="Q27" s="1"/>
      <c r="R27" s="1"/>
      <c r="S27" s="1"/>
      <c r="T27" s="1"/>
      <c r="U27" s="1"/>
      <c r="V27" s="1"/>
      <c r="W27" s="1"/>
      <c r="X27" s="1"/>
      <c r="Y27" s="1"/>
      <c r="Z27" s="1"/>
    </row>
    <row r="28" spans="1:26" ht="31.5" customHeight="1" x14ac:dyDescent="0.25">
      <c r="A28" s="48" t="s">
        <v>33</v>
      </c>
      <c r="B28" s="46"/>
      <c r="C28" s="46"/>
      <c r="D28" s="46"/>
      <c r="E28" s="46"/>
      <c r="F28" s="47"/>
      <c r="G28" s="1"/>
      <c r="H28" s="1"/>
      <c r="I28" s="1"/>
      <c r="J28" s="1"/>
      <c r="K28" s="1"/>
      <c r="L28" s="1"/>
      <c r="M28" s="1"/>
      <c r="N28" s="1"/>
      <c r="O28" s="1"/>
      <c r="P28" s="1"/>
      <c r="Q28" s="1"/>
      <c r="R28" s="1"/>
      <c r="S28" s="1"/>
      <c r="T28" s="1"/>
      <c r="U28" s="1"/>
      <c r="V28" s="1"/>
      <c r="W28" s="1"/>
      <c r="X28" s="1"/>
      <c r="Y28" s="1"/>
      <c r="Z28" s="1"/>
    </row>
    <row r="29" spans="1:26" ht="15.75" customHeight="1" x14ac:dyDescent="0.25">
      <c r="A29" s="45" t="s">
        <v>34</v>
      </c>
      <c r="B29" s="46"/>
      <c r="C29" s="46"/>
      <c r="D29" s="46"/>
      <c r="E29" s="46"/>
      <c r="F29" s="47"/>
      <c r="G29" s="1"/>
      <c r="H29" s="1"/>
      <c r="I29" s="1"/>
      <c r="J29" s="1"/>
      <c r="K29" s="1"/>
      <c r="L29" s="1"/>
      <c r="M29" s="1"/>
      <c r="N29" s="1"/>
      <c r="O29" s="1"/>
      <c r="P29" s="1"/>
      <c r="Q29" s="1"/>
      <c r="R29" s="1"/>
      <c r="S29" s="1"/>
      <c r="T29" s="1"/>
      <c r="U29" s="1"/>
      <c r="V29" s="1"/>
      <c r="W29" s="1"/>
      <c r="X29" s="1"/>
      <c r="Y29" s="1"/>
      <c r="Z29" s="1"/>
    </row>
    <row r="30" spans="1:26" ht="15.75" customHeight="1" x14ac:dyDescent="0.25">
      <c r="A30" s="1" t="s">
        <v>35</v>
      </c>
      <c r="B30" s="1"/>
      <c r="C30" s="1"/>
      <c r="D30" s="9" t="s">
        <v>36</v>
      </c>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t="s">
        <v>37</v>
      </c>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2" t="s">
        <v>38</v>
      </c>
      <c r="B32" s="2" t="s">
        <v>39</v>
      </c>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2" t="s">
        <v>40</v>
      </c>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0" t="s">
        <v>41</v>
      </c>
      <c r="B35" s="10" t="s">
        <v>42</v>
      </c>
      <c r="C35" s="10" t="s">
        <v>43</v>
      </c>
      <c r="D35" s="10" t="s">
        <v>44</v>
      </c>
      <c r="E35" s="10" t="s">
        <v>45</v>
      </c>
      <c r="F35" s="10" t="s">
        <v>46</v>
      </c>
      <c r="G35" s="10" t="s">
        <v>47</v>
      </c>
      <c r="H35" s="1"/>
      <c r="I35" s="1"/>
      <c r="J35" s="1"/>
      <c r="K35" s="1"/>
      <c r="L35" s="1"/>
      <c r="M35" s="1"/>
      <c r="N35" s="1"/>
      <c r="O35" s="1"/>
      <c r="P35" s="1"/>
      <c r="Q35" s="1"/>
      <c r="R35" s="1"/>
      <c r="S35" s="1"/>
      <c r="T35" s="1"/>
      <c r="U35" s="1"/>
      <c r="V35" s="1"/>
      <c r="W35" s="1"/>
      <c r="X35" s="1"/>
      <c r="Y35" s="1"/>
      <c r="Z35" s="1"/>
    </row>
    <row r="36" spans="1:26" ht="15.75" customHeight="1" x14ac:dyDescent="0.25">
      <c r="A36" s="10" t="s">
        <v>48</v>
      </c>
      <c r="B36" s="10" t="s">
        <v>49</v>
      </c>
      <c r="C36" s="11"/>
      <c r="D36" s="11"/>
      <c r="E36" s="11"/>
      <c r="F36" s="11"/>
      <c r="G36" s="11"/>
      <c r="H36" s="1"/>
      <c r="I36" s="1"/>
      <c r="J36" s="1"/>
      <c r="K36" s="1"/>
      <c r="L36" s="1"/>
      <c r="M36" s="1"/>
      <c r="N36" s="1"/>
      <c r="O36" s="1"/>
      <c r="P36" s="1"/>
      <c r="Q36" s="1"/>
      <c r="R36" s="1"/>
      <c r="S36" s="1"/>
      <c r="T36" s="1"/>
      <c r="U36" s="1"/>
      <c r="V36" s="1"/>
      <c r="W36" s="1"/>
      <c r="X36" s="1"/>
      <c r="Y36" s="1"/>
      <c r="Z36" s="1"/>
    </row>
    <row r="37" spans="1:26" ht="15.75" customHeight="1" x14ac:dyDescent="0.25">
      <c r="A37" s="11" t="s">
        <v>50</v>
      </c>
      <c r="B37" s="11" t="s">
        <v>49</v>
      </c>
      <c r="C37" s="11">
        <v>90000</v>
      </c>
      <c r="D37" s="11" t="s">
        <v>51</v>
      </c>
      <c r="E37" s="6"/>
      <c r="F37" s="11" t="str">
        <f t="shared" ref="F37:F38" si="0">IF(ISBLANK(E37),"", PRODUCT(C37,E37))</f>
        <v/>
      </c>
      <c r="G37" s="6"/>
      <c r="H37" s="1"/>
      <c r="I37" s="1"/>
      <c r="J37" s="1"/>
      <c r="K37" s="1"/>
      <c r="L37" s="1"/>
      <c r="M37" s="1"/>
      <c r="N37" s="1"/>
      <c r="O37" s="1"/>
      <c r="P37" s="1"/>
      <c r="Q37" s="1"/>
      <c r="R37" s="1"/>
      <c r="S37" s="1"/>
      <c r="T37" s="1"/>
      <c r="U37" s="1"/>
      <c r="V37" s="1"/>
      <c r="W37" s="1"/>
      <c r="X37" s="1"/>
      <c r="Y37" s="1"/>
      <c r="Z37" s="1"/>
    </row>
    <row r="38" spans="1:26" ht="15.75" customHeight="1" x14ac:dyDescent="0.25">
      <c r="A38" s="11" t="s">
        <v>52</v>
      </c>
      <c r="B38" s="11" t="s">
        <v>53</v>
      </c>
      <c r="C38" s="11">
        <v>3000</v>
      </c>
      <c r="D38" s="11" t="s">
        <v>51</v>
      </c>
      <c r="E38" s="6"/>
      <c r="F38" s="11" t="str">
        <f t="shared" si="0"/>
        <v/>
      </c>
      <c r="G38" s="6"/>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0" t="s">
        <v>54</v>
      </c>
      <c r="F39" s="10" t="str">
        <f>IF((SUMPRODUCT(--(F37:F38=""))&gt;0), "", ROUND(SUM(F37:F38),2))</f>
        <v/>
      </c>
      <c r="G39" s="1" t="str">
        <f>IF((SUMPRODUCT(--(F37:F38=""))&gt;0), "Neužpildytos visų objektų kainos", "")</f>
        <v>Neužpildytos visų objektų kainos</v>
      </c>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0" t="s">
        <v>55</v>
      </c>
      <c r="D40" s="6"/>
      <c r="E40" s="10" t="s">
        <v>56</v>
      </c>
      <c r="F40" s="10" t="str">
        <f>IF(OR(F39="",D40=""),"", ROUND(PRODUCT(D40,F39)/100,2))</f>
        <v/>
      </c>
      <c r="G40" s="1" t="str">
        <f>IF(D40="", "Nurodykite taikomą PVM dydį", "")</f>
        <v>Nurodykite taikomą PVM dydį</v>
      </c>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0" t="s">
        <v>57</v>
      </c>
      <c r="F41" s="10">
        <f>IF(ISBLANK(F40), "", ROUND(SUM(F39:F40),2))</f>
        <v>0</v>
      </c>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2" t="s">
        <v>58</v>
      </c>
      <c r="B45" s="2" t="s">
        <v>59</v>
      </c>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2" t="s">
        <v>40</v>
      </c>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0" t="s">
        <v>41</v>
      </c>
      <c r="B48" s="10" t="s">
        <v>42</v>
      </c>
      <c r="C48" s="10" t="s">
        <v>43</v>
      </c>
      <c r="D48" s="10" t="s">
        <v>44</v>
      </c>
      <c r="E48" s="10" t="s">
        <v>45</v>
      </c>
      <c r="F48" s="10" t="s">
        <v>46</v>
      </c>
      <c r="G48" s="10" t="s">
        <v>47</v>
      </c>
      <c r="H48" s="1"/>
      <c r="I48" s="1"/>
      <c r="J48" s="1"/>
      <c r="K48" s="1"/>
      <c r="L48" s="1"/>
      <c r="M48" s="1"/>
      <c r="N48" s="1"/>
      <c r="O48" s="1"/>
      <c r="P48" s="1"/>
      <c r="Q48" s="1"/>
      <c r="R48" s="1"/>
      <c r="S48" s="1"/>
      <c r="T48" s="1"/>
      <c r="U48" s="1"/>
      <c r="V48" s="1"/>
      <c r="W48" s="1"/>
      <c r="X48" s="1"/>
      <c r="Y48" s="1"/>
      <c r="Z48" s="1"/>
    </row>
    <row r="49" spans="1:26" ht="15.75" customHeight="1" x14ac:dyDescent="0.25">
      <c r="A49" s="10" t="s">
        <v>60</v>
      </c>
      <c r="B49" s="10" t="s">
        <v>61</v>
      </c>
      <c r="C49" s="11"/>
      <c r="D49" s="11"/>
      <c r="E49" s="11"/>
      <c r="F49" s="11"/>
      <c r="G49" s="11"/>
      <c r="H49" s="1"/>
      <c r="I49" s="1"/>
      <c r="J49" s="1"/>
      <c r="K49" s="1"/>
      <c r="L49" s="1"/>
      <c r="M49" s="1"/>
      <c r="N49" s="1"/>
      <c r="O49" s="1"/>
      <c r="P49" s="1"/>
      <c r="Q49" s="1"/>
      <c r="R49" s="1"/>
      <c r="S49" s="1"/>
      <c r="T49" s="1"/>
      <c r="U49" s="1"/>
      <c r="V49" s="1"/>
      <c r="W49" s="1"/>
      <c r="X49" s="1"/>
      <c r="Y49" s="1"/>
      <c r="Z49" s="1"/>
    </row>
    <row r="50" spans="1:26" ht="15.75" customHeight="1" x14ac:dyDescent="0.25">
      <c r="A50" s="11" t="s">
        <v>62</v>
      </c>
      <c r="B50" s="11" t="s">
        <v>63</v>
      </c>
      <c r="C50" s="11">
        <v>40000</v>
      </c>
      <c r="D50" s="11" t="s">
        <v>51</v>
      </c>
      <c r="E50" s="12">
        <v>2.86E-2</v>
      </c>
      <c r="F50" s="13">
        <f t="shared" ref="F50:F51" si="1">IF(ISBLANK(E50),"", PRODUCT(C50,E50))</f>
        <v>1144</v>
      </c>
      <c r="G50" s="14" t="s">
        <v>64</v>
      </c>
      <c r="H50" s="1"/>
      <c r="I50" s="1"/>
      <c r="J50" s="1"/>
      <c r="K50" s="1"/>
      <c r="L50" s="1"/>
      <c r="M50" s="1"/>
      <c r="N50" s="1"/>
      <c r="O50" s="1"/>
      <c r="P50" s="1"/>
      <c r="Q50" s="1"/>
      <c r="R50" s="1"/>
      <c r="S50" s="1"/>
      <c r="T50" s="1"/>
      <c r="U50" s="1"/>
      <c r="V50" s="1"/>
      <c r="W50" s="1"/>
      <c r="X50" s="1"/>
      <c r="Y50" s="1"/>
      <c r="Z50" s="1"/>
    </row>
    <row r="51" spans="1:26" ht="15.75" customHeight="1" x14ac:dyDescent="0.25">
      <c r="A51" s="11" t="s">
        <v>65</v>
      </c>
      <c r="B51" s="11" t="s">
        <v>66</v>
      </c>
      <c r="C51" s="11">
        <v>50000</v>
      </c>
      <c r="D51" s="11" t="s">
        <v>51</v>
      </c>
      <c r="E51" s="12">
        <v>3.2500000000000001E-2</v>
      </c>
      <c r="F51" s="13">
        <f t="shared" si="1"/>
        <v>1625</v>
      </c>
      <c r="G51" s="14" t="s">
        <v>67</v>
      </c>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0" t="s">
        <v>54</v>
      </c>
      <c r="F52" s="15">
        <f>IF((SUMPRODUCT(--(F50:F51=""))&gt;0), "", ROUND(SUM(F50:F51),2))</f>
        <v>2769</v>
      </c>
      <c r="G52" s="1" t="str">
        <f>IF((SUMPRODUCT(--(F50:F51=""))&gt;0), "Neužpildytos visų objektų kainos", "")</f>
        <v/>
      </c>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0" t="s">
        <v>55</v>
      </c>
      <c r="D53" s="5">
        <v>0</v>
      </c>
      <c r="E53" s="10" t="s">
        <v>56</v>
      </c>
      <c r="F53" s="10">
        <f>IF(OR(F52="",D53=""),"", ROUND(PRODUCT(D53,F52)/100,2))</f>
        <v>0</v>
      </c>
      <c r="G53" s="1" t="str">
        <f>IF(D53="", "Nurodykite taikomą PVM dydį", "")</f>
        <v/>
      </c>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0" t="s">
        <v>57</v>
      </c>
      <c r="F54" s="15">
        <f>IF(ISBLANK(F53), "", ROUND(SUM(F52:F53),2))</f>
        <v>2769</v>
      </c>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2" t="s">
        <v>68</v>
      </c>
      <c r="B58" s="2" t="s">
        <v>69</v>
      </c>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2" t="s">
        <v>40</v>
      </c>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0" t="s">
        <v>41</v>
      </c>
      <c r="B61" s="10" t="s">
        <v>42</v>
      </c>
      <c r="C61" s="10" t="s">
        <v>43</v>
      </c>
      <c r="D61" s="10" t="s">
        <v>44</v>
      </c>
      <c r="E61" s="10" t="s">
        <v>45</v>
      </c>
      <c r="F61" s="10" t="s">
        <v>46</v>
      </c>
      <c r="G61" s="10" t="s">
        <v>47</v>
      </c>
      <c r="H61" s="1"/>
      <c r="I61" s="1"/>
      <c r="J61" s="1"/>
      <c r="K61" s="1"/>
      <c r="L61" s="1"/>
      <c r="M61" s="1"/>
      <c r="N61" s="1"/>
      <c r="O61" s="1"/>
      <c r="P61" s="1"/>
      <c r="Q61" s="1"/>
      <c r="R61" s="1"/>
      <c r="S61" s="1"/>
      <c r="T61" s="1"/>
      <c r="U61" s="1"/>
      <c r="V61" s="1"/>
      <c r="W61" s="1"/>
      <c r="X61" s="1"/>
      <c r="Y61" s="1"/>
      <c r="Z61" s="1"/>
    </row>
    <row r="62" spans="1:26" ht="15.75" customHeight="1" x14ac:dyDescent="0.25">
      <c r="A62" s="10" t="s">
        <v>70</v>
      </c>
      <c r="B62" s="10" t="s">
        <v>69</v>
      </c>
      <c r="C62" s="11"/>
      <c r="D62" s="11"/>
      <c r="E62" s="11"/>
      <c r="F62" s="11"/>
      <c r="G62" s="11"/>
      <c r="H62" s="1"/>
      <c r="I62" s="1"/>
      <c r="J62" s="1"/>
      <c r="K62" s="1"/>
      <c r="L62" s="1"/>
      <c r="M62" s="1"/>
      <c r="N62" s="1"/>
      <c r="O62" s="1"/>
      <c r="P62" s="1"/>
      <c r="Q62" s="1"/>
      <c r="R62" s="1"/>
      <c r="S62" s="1"/>
      <c r="T62" s="1"/>
      <c r="U62" s="1"/>
      <c r="V62" s="1"/>
      <c r="W62" s="1"/>
      <c r="X62" s="1"/>
      <c r="Y62" s="1"/>
      <c r="Z62" s="1"/>
    </row>
    <row r="63" spans="1:26" ht="15.75" customHeight="1" x14ac:dyDescent="0.25">
      <c r="A63" s="11" t="s">
        <v>71</v>
      </c>
      <c r="B63" s="11" t="s">
        <v>72</v>
      </c>
      <c r="C63" s="11">
        <v>4000</v>
      </c>
      <c r="D63" s="11" t="s">
        <v>51</v>
      </c>
      <c r="E63" s="6"/>
      <c r="F63" s="11" t="str">
        <f t="shared" ref="F63:F64" si="2">IF(ISBLANK(E63),"", PRODUCT(C63,E63))</f>
        <v/>
      </c>
      <c r="G63" s="6"/>
      <c r="H63" s="1"/>
      <c r="I63" s="1"/>
      <c r="J63" s="1"/>
      <c r="K63" s="1"/>
      <c r="L63" s="1"/>
      <c r="M63" s="1"/>
      <c r="N63" s="1"/>
      <c r="O63" s="1"/>
      <c r="P63" s="1"/>
      <c r="Q63" s="1"/>
      <c r="R63" s="1"/>
      <c r="S63" s="1"/>
      <c r="T63" s="1"/>
      <c r="U63" s="1"/>
      <c r="V63" s="1"/>
      <c r="W63" s="1"/>
      <c r="X63" s="1"/>
      <c r="Y63" s="1"/>
      <c r="Z63" s="1"/>
    </row>
    <row r="64" spans="1:26" ht="15.75" customHeight="1" x14ac:dyDescent="0.25">
      <c r="A64" s="11" t="s">
        <v>73</v>
      </c>
      <c r="B64" s="11" t="s">
        <v>74</v>
      </c>
      <c r="C64" s="11">
        <v>100</v>
      </c>
      <c r="D64" s="11" t="s">
        <v>51</v>
      </c>
      <c r="E64" s="6"/>
      <c r="F64" s="11" t="str">
        <f t="shared" si="2"/>
        <v/>
      </c>
      <c r="G64" s="6"/>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0" t="s">
        <v>54</v>
      </c>
      <c r="F65" s="10" t="str">
        <f>IF((SUMPRODUCT(--(F63:F64=""))&gt;0), "", ROUND(SUM(F63:F64),2))</f>
        <v/>
      </c>
      <c r="G65" s="1" t="str">
        <f>IF((SUMPRODUCT(--(F63:F64=""))&gt;0), "Neužpildytos visų objektų kainos", "")</f>
        <v>Neužpildytos visų objektų kainos</v>
      </c>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0" t="s">
        <v>55</v>
      </c>
      <c r="D66" s="6"/>
      <c r="E66" s="10" t="s">
        <v>56</v>
      </c>
      <c r="F66" s="10" t="str">
        <f>IF(OR(F65="",D66=""),"", ROUND(PRODUCT(D66,F65)/100,2))</f>
        <v/>
      </c>
      <c r="G66" s="1" t="str">
        <f>IF(D66="", "Nurodykite taikomą PVM dydį", "")</f>
        <v>Nurodykite taikomą PVM dydį</v>
      </c>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0" t="s">
        <v>57</v>
      </c>
      <c r="F67" s="10">
        <f>IF(ISBLANK(F66), "", ROUND(SUM(F65:F66),2))</f>
        <v>0</v>
      </c>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2" t="s">
        <v>75</v>
      </c>
      <c r="B71" s="2" t="s">
        <v>76</v>
      </c>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2" t="s">
        <v>40</v>
      </c>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0" t="s">
        <v>41</v>
      </c>
      <c r="B74" s="10" t="s">
        <v>42</v>
      </c>
      <c r="C74" s="10" t="s">
        <v>43</v>
      </c>
      <c r="D74" s="10" t="s">
        <v>44</v>
      </c>
      <c r="E74" s="10" t="s">
        <v>45</v>
      </c>
      <c r="F74" s="10" t="s">
        <v>46</v>
      </c>
      <c r="G74" s="10" t="s">
        <v>47</v>
      </c>
      <c r="H74" s="1"/>
      <c r="I74" s="1"/>
      <c r="J74" s="1"/>
      <c r="K74" s="1"/>
      <c r="L74" s="1"/>
      <c r="M74" s="1"/>
      <c r="N74" s="1"/>
      <c r="O74" s="1"/>
      <c r="P74" s="1"/>
      <c r="Q74" s="1"/>
      <c r="R74" s="1"/>
      <c r="S74" s="1"/>
      <c r="T74" s="1"/>
      <c r="U74" s="1"/>
      <c r="V74" s="1"/>
      <c r="W74" s="1"/>
      <c r="X74" s="1"/>
      <c r="Y74" s="1"/>
      <c r="Z74" s="1"/>
    </row>
    <row r="75" spans="1:26" ht="15.75" customHeight="1" x14ac:dyDescent="0.25">
      <c r="A75" s="10" t="s">
        <v>77</v>
      </c>
      <c r="B75" s="10" t="s">
        <v>76</v>
      </c>
      <c r="C75" s="11"/>
      <c r="D75" s="11"/>
      <c r="E75" s="11"/>
      <c r="F75" s="11"/>
      <c r="G75" s="11"/>
      <c r="H75" s="1"/>
      <c r="I75" s="1"/>
      <c r="J75" s="1"/>
      <c r="K75" s="1"/>
      <c r="L75" s="1"/>
      <c r="M75" s="1"/>
      <c r="N75" s="1"/>
      <c r="O75" s="1"/>
      <c r="P75" s="1"/>
      <c r="Q75" s="1"/>
      <c r="R75" s="1"/>
      <c r="S75" s="1"/>
      <c r="T75" s="1"/>
      <c r="U75" s="1"/>
      <c r="V75" s="1"/>
      <c r="W75" s="1"/>
      <c r="X75" s="1"/>
      <c r="Y75" s="1"/>
      <c r="Z75" s="1"/>
    </row>
    <row r="76" spans="1:26" ht="15.75" customHeight="1" x14ac:dyDescent="0.25">
      <c r="A76" s="11" t="s">
        <v>78</v>
      </c>
      <c r="B76" s="11" t="s">
        <v>79</v>
      </c>
      <c r="C76" s="11">
        <v>85000</v>
      </c>
      <c r="D76" s="11" t="s">
        <v>51</v>
      </c>
      <c r="E76" s="6"/>
      <c r="F76" s="11" t="str">
        <f t="shared" ref="F76:F77" si="3">IF(ISBLANK(E76),"", PRODUCT(C76,E76))</f>
        <v/>
      </c>
      <c r="G76" s="6"/>
      <c r="H76" s="1"/>
      <c r="I76" s="1"/>
      <c r="J76" s="1"/>
      <c r="K76" s="1"/>
      <c r="L76" s="1"/>
      <c r="M76" s="1"/>
      <c r="N76" s="1"/>
      <c r="O76" s="1"/>
      <c r="P76" s="1"/>
      <c r="Q76" s="1"/>
      <c r="R76" s="1"/>
      <c r="S76" s="1"/>
      <c r="T76" s="1"/>
      <c r="U76" s="1"/>
      <c r="V76" s="1"/>
      <c r="W76" s="1"/>
      <c r="X76" s="1"/>
      <c r="Y76" s="1"/>
      <c r="Z76" s="1"/>
    </row>
    <row r="77" spans="1:26" ht="15.75" customHeight="1" x14ac:dyDescent="0.25">
      <c r="A77" s="11" t="s">
        <v>80</v>
      </c>
      <c r="B77" s="11" t="s">
        <v>81</v>
      </c>
      <c r="C77" s="11">
        <v>3000</v>
      </c>
      <c r="D77" s="11" t="s">
        <v>51</v>
      </c>
      <c r="E77" s="6"/>
      <c r="F77" s="11" t="str">
        <f t="shared" si="3"/>
        <v/>
      </c>
      <c r="G77" s="6"/>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0" t="s">
        <v>54</v>
      </c>
      <c r="F78" s="10" t="str">
        <f>IF((SUMPRODUCT(--(F76:F77=""))&gt;0), "", ROUND(SUM(F76:F77),2))</f>
        <v/>
      </c>
      <c r="G78" s="1" t="str">
        <f>IF((SUMPRODUCT(--(F76:F77=""))&gt;0), "Neužpildytos visų objektų kainos", "")</f>
        <v>Neužpildytos visų objektų kainos</v>
      </c>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0" t="s">
        <v>55</v>
      </c>
      <c r="D79" s="6"/>
      <c r="E79" s="10" t="s">
        <v>56</v>
      </c>
      <c r="F79" s="10" t="str">
        <f>IF(OR(F78="",D79=""),"", ROUND(PRODUCT(D79,F78)/100,2))</f>
        <v/>
      </c>
      <c r="G79" s="1" t="str">
        <f>IF(D79="", "Nurodykite taikomą PVM dydį", "")</f>
        <v>Nurodykite taikomą PVM dydį</v>
      </c>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0" t="s">
        <v>57</v>
      </c>
      <c r="F80" s="10">
        <f>IF(ISBLANK(F79), "", ROUND(SUM(F78:F79),2))</f>
        <v>0</v>
      </c>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2" t="s">
        <v>82</v>
      </c>
      <c r="B84" s="2" t="s">
        <v>83</v>
      </c>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2" t="s">
        <v>40</v>
      </c>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0" t="s">
        <v>41</v>
      </c>
      <c r="B87" s="10" t="s">
        <v>42</v>
      </c>
      <c r="C87" s="10" t="s">
        <v>43</v>
      </c>
      <c r="D87" s="10" t="s">
        <v>44</v>
      </c>
      <c r="E87" s="10" t="s">
        <v>45</v>
      </c>
      <c r="F87" s="10" t="s">
        <v>46</v>
      </c>
      <c r="G87" s="10" t="s">
        <v>47</v>
      </c>
      <c r="H87" s="1"/>
      <c r="I87" s="1"/>
      <c r="J87" s="1"/>
      <c r="K87" s="1"/>
      <c r="L87" s="1"/>
      <c r="M87" s="1"/>
      <c r="N87" s="1"/>
      <c r="O87" s="1"/>
      <c r="P87" s="1"/>
      <c r="Q87" s="1"/>
      <c r="R87" s="1"/>
      <c r="S87" s="1"/>
      <c r="T87" s="1"/>
      <c r="U87" s="1"/>
      <c r="V87" s="1"/>
      <c r="W87" s="1"/>
      <c r="X87" s="1"/>
      <c r="Y87" s="1"/>
      <c r="Z87" s="1"/>
    </row>
    <row r="88" spans="1:26" ht="15.75" customHeight="1" x14ac:dyDescent="0.25">
      <c r="A88" s="10" t="s">
        <v>84</v>
      </c>
      <c r="B88" s="10" t="s">
        <v>83</v>
      </c>
      <c r="C88" s="11"/>
      <c r="D88" s="11"/>
      <c r="E88" s="11"/>
      <c r="F88" s="11"/>
      <c r="G88" s="11"/>
      <c r="H88" s="1"/>
      <c r="I88" s="1"/>
      <c r="J88" s="1"/>
      <c r="K88" s="1"/>
      <c r="L88" s="1"/>
      <c r="M88" s="1"/>
      <c r="N88" s="1"/>
      <c r="O88" s="1"/>
      <c r="P88" s="1"/>
      <c r="Q88" s="1"/>
      <c r="R88" s="1"/>
      <c r="S88" s="1"/>
      <c r="T88" s="1"/>
      <c r="U88" s="1"/>
      <c r="V88" s="1"/>
      <c r="W88" s="1"/>
      <c r="X88" s="1"/>
      <c r="Y88" s="1"/>
      <c r="Z88" s="1"/>
    </row>
    <row r="89" spans="1:26" ht="15.75" customHeight="1" x14ac:dyDescent="0.25">
      <c r="A89" s="11" t="s">
        <v>85</v>
      </c>
      <c r="B89" s="11" t="s">
        <v>86</v>
      </c>
      <c r="C89" s="11">
        <v>45000</v>
      </c>
      <c r="D89" s="11" t="s">
        <v>51</v>
      </c>
      <c r="E89" s="6"/>
      <c r="F89" s="11" t="str">
        <f>IF(ISBLANK(E89),"", PRODUCT(C89,E89))</f>
        <v/>
      </c>
      <c r="G89" s="6"/>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0" t="s">
        <v>54</v>
      </c>
      <c r="F90" s="10" t="str">
        <f>IF(F89="","",ROUND(SUM(F89),2))</f>
        <v/>
      </c>
      <c r="G90" s="1" t="str">
        <f>IF(F89="","Neužpildytos visos objektų kainos","")</f>
        <v>Neužpildytos visos objektų kainos</v>
      </c>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0" t="s">
        <v>55</v>
      </c>
      <c r="D91" s="6"/>
      <c r="E91" s="10" t="s">
        <v>56</v>
      </c>
      <c r="F91" s="10" t="str">
        <f>IF(OR(F90="",D91=""),"", ROUND(PRODUCT(D91,F90)/100,2))</f>
        <v/>
      </c>
      <c r="G91" s="1" t="str">
        <f>IF(D91="", "Nurodykite taikomą PVM dydį", "")</f>
        <v>Nurodykite taikomą PVM dydį</v>
      </c>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0" t="s">
        <v>57</v>
      </c>
      <c r="F92" s="10">
        <f>IF(ISBLANK(F91), "", ROUND(SUM(F90:F91),2))</f>
        <v>0</v>
      </c>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2" t="s">
        <v>87</v>
      </c>
      <c r="B96" s="2" t="s">
        <v>88</v>
      </c>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2" t="s">
        <v>40</v>
      </c>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0" t="s">
        <v>41</v>
      </c>
      <c r="B99" s="10" t="s">
        <v>42</v>
      </c>
      <c r="C99" s="10" t="s">
        <v>43</v>
      </c>
      <c r="D99" s="10" t="s">
        <v>44</v>
      </c>
      <c r="E99" s="10" t="s">
        <v>45</v>
      </c>
      <c r="F99" s="10" t="s">
        <v>46</v>
      </c>
      <c r="G99" s="10" t="s">
        <v>47</v>
      </c>
      <c r="H99" s="1"/>
      <c r="I99" s="1"/>
      <c r="J99" s="1"/>
      <c r="K99" s="1"/>
      <c r="L99" s="1"/>
      <c r="M99" s="1"/>
      <c r="N99" s="1"/>
      <c r="O99" s="1"/>
      <c r="P99" s="1"/>
      <c r="Q99" s="1"/>
      <c r="R99" s="1"/>
      <c r="S99" s="1"/>
      <c r="T99" s="1"/>
      <c r="U99" s="1"/>
      <c r="V99" s="1"/>
      <c r="W99" s="1"/>
      <c r="X99" s="1"/>
      <c r="Y99" s="1"/>
      <c r="Z99" s="1"/>
    </row>
    <row r="100" spans="1:26" ht="15.75" customHeight="1" x14ac:dyDescent="0.25">
      <c r="A100" s="10" t="s">
        <v>89</v>
      </c>
      <c r="B100" s="10" t="s">
        <v>88</v>
      </c>
      <c r="C100" s="11"/>
      <c r="D100" s="11"/>
      <c r="E100" s="11"/>
      <c r="F100" s="16"/>
      <c r="G100" s="17"/>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1" t="s">
        <v>90</v>
      </c>
      <c r="B101" s="11" t="s">
        <v>91</v>
      </c>
      <c r="C101" s="11">
        <v>2000</v>
      </c>
      <c r="D101" s="11" t="s">
        <v>92</v>
      </c>
      <c r="E101" s="12">
        <v>1.1399999999999999</v>
      </c>
      <c r="F101" s="18">
        <f>IF(ISBLANK(E101),"", PRODUCT(C101,E101))</f>
        <v>2280</v>
      </c>
      <c r="G101" s="14" t="s">
        <v>93</v>
      </c>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0" t="s">
        <v>54</v>
      </c>
      <c r="F102" s="15">
        <f>IF(F101="","",ROUND(SUM(F101),2))</f>
        <v>2280</v>
      </c>
      <c r="G102" s="1" t="str">
        <f>IF(F101="","Neužpildytos visos objektų kainos","")</f>
        <v/>
      </c>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0" t="s">
        <v>55</v>
      </c>
      <c r="D103" s="5">
        <v>0</v>
      </c>
      <c r="E103" s="10" t="s">
        <v>56</v>
      </c>
      <c r="F103" s="10">
        <f>IF(OR(F102="",D103=""),"", ROUND(PRODUCT(D103,F102)/100,2))</f>
        <v>0</v>
      </c>
      <c r="G103" s="1" t="str">
        <f>IF(D103="", "Nurodykite taikomą PVM dydį", "")</f>
        <v/>
      </c>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0" t="s">
        <v>57</v>
      </c>
      <c r="F104" s="15">
        <f>IF(ISBLANK(F103), "", ROUND(SUM(F102:F103),2))</f>
        <v>2280</v>
      </c>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2" t="s">
        <v>94</v>
      </c>
      <c r="B108" s="2" t="s">
        <v>95</v>
      </c>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2" t="s">
        <v>40</v>
      </c>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0" t="s">
        <v>41</v>
      </c>
      <c r="B111" s="10" t="s">
        <v>42</v>
      </c>
      <c r="C111" s="10" t="s">
        <v>43</v>
      </c>
      <c r="D111" s="10" t="s">
        <v>44</v>
      </c>
      <c r="E111" s="10" t="s">
        <v>45</v>
      </c>
      <c r="F111" s="10" t="s">
        <v>46</v>
      </c>
      <c r="G111" s="10" t="s">
        <v>47</v>
      </c>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0" t="s">
        <v>96</v>
      </c>
      <c r="B112" s="10" t="s">
        <v>97</v>
      </c>
      <c r="C112" s="11"/>
      <c r="D112" s="11"/>
      <c r="E112" s="11"/>
      <c r="F112" s="11"/>
      <c r="G112" s="1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1" t="s">
        <v>98</v>
      </c>
      <c r="B113" s="11" t="s">
        <v>97</v>
      </c>
      <c r="C113" s="11">
        <v>1900</v>
      </c>
      <c r="D113" s="11" t="s">
        <v>92</v>
      </c>
      <c r="E113" s="6"/>
      <c r="F113" s="11" t="str">
        <f>IF(ISBLANK(E113),"", PRODUCT(C113,E113))</f>
        <v/>
      </c>
      <c r="G113" s="6"/>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0" t="s">
        <v>54</v>
      </c>
      <c r="F114" s="10" t="str">
        <f>IF(F113="","",ROUND(SUM(F113),2))</f>
        <v/>
      </c>
      <c r="G114" s="1" t="str">
        <f>IF(F113="","Neužpildytos visos objektų kainos","")</f>
        <v>Neužpildytos visos objektų kainos</v>
      </c>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0" t="s">
        <v>55</v>
      </c>
      <c r="D115" s="6"/>
      <c r="E115" s="10" t="s">
        <v>56</v>
      </c>
      <c r="F115" s="10" t="str">
        <f>IF(OR(F114="",D115=""),"", ROUND(PRODUCT(D115,F114)/100,2))</f>
        <v/>
      </c>
      <c r="G115" s="1" t="str">
        <f>IF(D115="", "Nurodykite taikomą PVM dydį", "")</f>
        <v>Nurodykite taikomą PVM dydį</v>
      </c>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0" t="s">
        <v>57</v>
      </c>
      <c r="F116" s="10">
        <f>IF(ISBLANK(F115), "", ROUND(SUM(F114:F115),2))</f>
        <v>0</v>
      </c>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2" t="s">
        <v>99</v>
      </c>
      <c r="B120" s="2" t="s">
        <v>100</v>
      </c>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2" t="s">
        <v>40</v>
      </c>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0" t="s">
        <v>41</v>
      </c>
      <c r="B123" s="10" t="s">
        <v>42</v>
      </c>
      <c r="C123" s="10" t="s">
        <v>43</v>
      </c>
      <c r="D123" s="10" t="s">
        <v>44</v>
      </c>
      <c r="E123" s="10" t="s">
        <v>45</v>
      </c>
      <c r="F123" s="10" t="s">
        <v>46</v>
      </c>
      <c r="G123" s="10" t="s">
        <v>47</v>
      </c>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0" t="s">
        <v>101</v>
      </c>
      <c r="B124" s="10" t="s">
        <v>100</v>
      </c>
      <c r="C124" s="11"/>
      <c r="D124" s="11"/>
      <c r="E124" s="11"/>
      <c r="F124" s="11"/>
      <c r="G124" s="1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1" t="s">
        <v>102</v>
      </c>
      <c r="B125" s="11" t="s">
        <v>103</v>
      </c>
      <c r="C125" s="11">
        <v>1600</v>
      </c>
      <c r="D125" s="11" t="s">
        <v>92</v>
      </c>
      <c r="E125" s="6"/>
      <c r="F125" s="11" t="str">
        <f>IF(ISBLANK(E125),"", PRODUCT(C125,E125))</f>
        <v/>
      </c>
      <c r="G125" s="6"/>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0" t="s">
        <v>54</v>
      </c>
      <c r="F126" s="10" t="str">
        <f>IF(F125="","",ROUND(SUM(F125),2))</f>
        <v/>
      </c>
      <c r="G126" s="1" t="str">
        <f>IF(F125="","Neužpildytos visos objektų kainos","")</f>
        <v>Neužpildytos visos objektų kainos</v>
      </c>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0" t="s">
        <v>55</v>
      </c>
      <c r="D127" s="6"/>
      <c r="E127" s="10" t="s">
        <v>56</v>
      </c>
      <c r="F127" s="10" t="str">
        <f>IF(OR(F126="",D127=""),"", ROUND(PRODUCT(D127,F126)/100,2))</f>
        <v/>
      </c>
      <c r="G127" s="1" t="str">
        <f>IF(D127="", "Nurodykite taikomą PVM dydį", "")</f>
        <v>Nurodykite taikomą PVM dydį</v>
      </c>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0" t="s">
        <v>57</v>
      </c>
      <c r="F128" s="10">
        <f>IF(ISBLANK(F127), "", ROUND(SUM(F126:F127),2))</f>
        <v>0</v>
      </c>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2" t="s">
        <v>104</v>
      </c>
      <c r="B132" s="2" t="s">
        <v>105</v>
      </c>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2" t="s">
        <v>40</v>
      </c>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0" t="s">
        <v>41</v>
      </c>
      <c r="B135" s="10" t="s">
        <v>42</v>
      </c>
      <c r="C135" s="10" t="s">
        <v>43</v>
      </c>
      <c r="D135" s="10" t="s">
        <v>44</v>
      </c>
      <c r="E135" s="10" t="s">
        <v>45</v>
      </c>
      <c r="F135" s="10" t="s">
        <v>46</v>
      </c>
      <c r="G135" s="10" t="s">
        <v>47</v>
      </c>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0" t="s">
        <v>106</v>
      </c>
      <c r="B136" s="10" t="s">
        <v>105</v>
      </c>
      <c r="C136" s="11"/>
      <c r="D136" s="11"/>
      <c r="E136" s="11"/>
      <c r="F136" s="11"/>
      <c r="G136" s="17"/>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1" t="s">
        <v>107</v>
      </c>
      <c r="B137" s="11" t="s">
        <v>108</v>
      </c>
      <c r="C137" s="11">
        <v>700</v>
      </c>
      <c r="D137" s="11" t="s">
        <v>109</v>
      </c>
      <c r="E137" s="5">
        <v>7.96</v>
      </c>
      <c r="F137" s="18">
        <f>IF(ISBLANK(E137),"", PRODUCT(C137,E137))</f>
        <v>5572</v>
      </c>
      <c r="G137" s="14" t="s">
        <v>110</v>
      </c>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0" t="s">
        <v>54</v>
      </c>
      <c r="F138" s="15">
        <f>IF(F137="","",ROUND(SUM(F137),2))</f>
        <v>5572</v>
      </c>
      <c r="G138" s="1" t="str">
        <f>IF(F137="","Neužpildytos visos objektų kainos","")</f>
        <v/>
      </c>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0" t="s">
        <v>55</v>
      </c>
      <c r="D139" s="5">
        <v>0</v>
      </c>
      <c r="E139" s="10" t="s">
        <v>56</v>
      </c>
      <c r="F139" s="10">
        <f>IF(OR(F138="",D139=""),"", ROUND(PRODUCT(D139,F138)/100,2))</f>
        <v>0</v>
      </c>
      <c r="G139" s="1" t="str">
        <f>IF(D139="", "Nurodykite taikomą PVM dydį", "")</f>
        <v/>
      </c>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0" t="s">
        <v>57</v>
      </c>
      <c r="F140" s="15">
        <f>IF(ISBLANK(F139), "", ROUND(SUM(F138:F139),2))</f>
        <v>5572</v>
      </c>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2" t="s">
        <v>111</v>
      </c>
      <c r="B144" s="2" t="s">
        <v>112</v>
      </c>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2" t="s">
        <v>40</v>
      </c>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0" t="s">
        <v>41</v>
      </c>
      <c r="B147" s="10" t="s">
        <v>42</v>
      </c>
      <c r="C147" s="10" t="s">
        <v>43</v>
      </c>
      <c r="D147" s="10" t="s">
        <v>44</v>
      </c>
      <c r="E147" s="10" t="s">
        <v>45</v>
      </c>
      <c r="F147" s="10" t="s">
        <v>46</v>
      </c>
      <c r="G147" s="10" t="s">
        <v>47</v>
      </c>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0" t="s">
        <v>113</v>
      </c>
      <c r="B148" s="10" t="s">
        <v>112</v>
      </c>
      <c r="C148" s="11"/>
      <c r="D148" s="11"/>
      <c r="E148" s="11"/>
      <c r="F148" s="11"/>
      <c r="G148" s="17"/>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1" t="s">
        <v>114</v>
      </c>
      <c r="B149" s="11" t="s">
        <v>115</v>
      </c>
      <c r="C149" s="11">
        <v>100</v>
      </c>
      <c r="D149" s="11" t="s">
        <v>92</v>
      </c>
      <c r="E149" s="12">
        <v>13</v>
      </c>
      <c r="F149" s="13">
        <f t="shared" ref="F149:F150" si="4">IF(ISBLANK(E149),"", PRODUCT(C149,E149))</f>
        <v>1300</v>
      </c>
      <c r="G149" s="14" t="s">
        <v>116</v>
      </c>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1" t="s">
        <v>117</v>
      </c>
      <c r="B150" s="11" t="s">
        <v>118</v>
      </c>
      <c r="C150" s="11">
        <v>15</v>
      </c>
      <c r="D150" s="11" t="s">
        <v>92</v>
      </c>
      <c r="E150" s="12">
        <v>21</v>
      </c>
      <c r="F150" s="13">
        <f t="shared" si="4"/>
        <v>315</v>
      </c>
      <c r="G150" s="14" t="s">
        <v>119</v>
      </c>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0" t="s">
        <v>54</v>
      </c>
      <c r="F151" s="15">
        <f>IF((SUMPRODUCT(--(F149:F150=""))&gt;0), "", ROUND(SUM(F149:F150),2))</f>
        <v>1615</v>
      </c>
      <c r="G151" s="1" t="str">
        <f>IF((SUMPRODUCT(--(F149:F150=""))&gt;0), "Neužpildytos visų objektų kainos", "")</f>
        <v/>
      </c>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0" t="s">
        <v>55</v>
      </c>
      <c r="D152" s="5">
        <v>0</v>
      </c>
      <c r="E152" s="10" t="s">
        <v>56</v>
      </c>
      <c r="F152" s="10">
        <f>IF(OR(F151="",D152=""),"", ROUND(PRODUCT(D152,F151)/100,2))</f>
        <v>0</v>
      </c>
      <c r="G152" s="1" t="str">
        <f>IF(D152="", "Nurodykite taikomą PVM dydį", "")</f>
        <v/>
      </c>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0" t="s">
        <v>57</v>
      </c>
      <c r="F153" s="15">
        <f>IF(ISBLANK(F152), "", ROUND(SUM(F151:F152),2))</f>
        <v>1615</v>
      </c>
      <c r="G153" s="19" t="s">
        <v>120</v>
      </c>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2" t="s">
        <v>121</v>
      </c>
      <c r="B157" s="2" t="s">
        <v>122</v>
      </c>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2" t="s">
        <v>40</v>
      </c>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0" t="s">
        <v>41</v>
      </c>
      <c r="B160" s="10" t="s">
        <v>42</v>
      </c>
      <c r="C160" s="10" t="s">
        <v>43</v>
      </c>
      <c r="D160" s="10" t="s">
        <v>44</v>
      </c>
      <c r="E160" s="10" t="s">
        <v>45</v>
      </c>
      <c r="F160" s="10" t="s">
        <v>46</v>
      </c>
      <c r="G160" s="10" t="s">
        <v>47</v>
      </c>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0" t="s">
        <v>123</v>
      </c>
      <c r="B161" s="10" t="s">
        <v>122</v>
      </c>
      <c r="C161" s="11"/>
      <c r="D161" s="11"/>
      <c r="E161" s="11"/>
      <c r="F161" s="11"/>
      <c r="G161" s="1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1" t="s">
        <v>124</v>
      </c>
      <c r="B162" s="11" t="s">
        <v>125</v>
      </c>
      <c r="C162" s="11">
        <v>16</v>
      </c>
      <c r="D162" s="11" t="s">
        <v>92</v>
      </c>
      <c r="E162" s="6"/>
      <c r="F162" s="11" t="str">
        <f>IF(ISBLANK(E162),"", PRODUCT(C162,E162))</f>
        <v/>
      </c>
      <c r="G162" s="6"/>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0" t="s">
        <v>54</v>
      </c>
      <c r="F163" s="10" t="str">
        <f>IF(F162="","",ROUND(SUM(F162),2))</f>
        <v/>
      </c>
      <c r="G163" s="1" t="str">
        <f>IF(F162="","Neužpildytos visos objektų kainos","")</f>
        <v>Neužpildytos visos objektų kainos</v>
      </c>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0" t="s">
        <v>55</v>
      </c>
      <c r="D164" s="6"/>
      <c r="E164" s="10" t="s">
        <v>56</v>
      </c>
      <c r="F164" s="10" t="str">
        <f>IF(OR(F163="",D164=""),"", ROUND(PRODUCT(D164,F163)/100,2))</f>
        <v/>
      </c>
      <c r="G164" s="1" t="str">
        <f>IF(D164="", "Nurodykite taikomą PVM dydį", "")</f>
        <v>Nurodykite taikomą PVM dydį</v>
      </c>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0" t="s">
        <v>57</v>
      </c>
      <c r="F165" s="10">
        <f>IF(ISBLANK(F164), "", ROUND(SUM(F163:F164),2))</f>
        <v>0</v>
      </c>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2" t="s">
        <v>126</v>
      </c>
      <c r="B169" s="2" t="s">
        <v>127</v>
      </c>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2" t="s">
        <v>40</v>
      </c>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0" t="s">
        <v>41</v>
      </c>
      <c r="B172" s="10" t="s">
        <v>42</v>
      </c>
      <c r="C172" s="10" t="s">
        <v>43</v>
      </c>
      <c r="D172" s="10" t="s">
        <v>44</v>
      </c>
      <c r="E172" s="10" t="s">
        <v>45</v>
      </c>
      <c r="F172" s="10" t="s">
        <v>46</v>
      </c>
      <c r="G172" s="10" t="s">
        <v>47</v>
      </c>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0" t="s">
        <v>128</v>
      </c>
      <c r="B173" s="10" t="s">
        <v>127</v>
      </c>
      <c r="C173" s="11"/>
      <c r="D173" s="11"/>
      <c r="E173" s="11"/>
      <c r="F173" s="11"/>
      <c r="G173" s="1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1" t="s">
        <v>129</v>
      </c>
      <c r="B174" s="11" t="s">
        <v>130</v>
      </c>
      <c r="C174" s="11">
        <v>120</v>
      </c>
      <c r="D174" s="11" t="s">
        <v>131</v>
      </c>
      <c r="E174" s="6"/>
      <c r="F174" s="11" t="str">
        <f>IF(ISBLANK(E174),"", PRODUCT(C174,E174))</f>
        <v/>
      </c>
      <c r="G174" s="6"/>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0" t="s">
        <v>54</v>
      </c>
      <c r="F175" s="10" t="str">
        <f>IF(F174="","",ROUND(SUM(F174),2))</f>
        <v/>
      </c>
      <c r="G175" s="1" t="str">
        <f>IF(F174="","Neužpildytos visos objektų kainos","")</f>
        <v>Neužpildytos visos objektų kainos</v>
      </c>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0" t="s">
        <v>55</v>
      </c>
      <c r="D176" s="6"/>
      <c r="E176" s="10" t="s">
        <v>56</v>
      </c>
      <c r="F176" s="10" t="str">
        <f>IF(OR(F175="",D176=""),"", ROUND(PRODUCT(D176,F175)/100,2))</f>
        <v/>
      </c>
      <c r="G176" s="1" t="str">
        <f>IF(D176="", "Nurodykite taikomą PVM dydį", "")</f>
        <v>Nurodykite taikomą PVM dydį</v>
      </c>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0" t="s">
        <v>57</v>
      </c>
      <c r="F177" s="10">
        <f>IF(ISBLANK(F176), "", ROUND(SUM(F175:F176),2))</f>
        <v>0</v>
      </c>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2" t="s">
        <v>132</v>
      </c>
      <c r="B181" s="2" t="s">
        <v>133</v>
      </c>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2" t="s">
        <v>40</v>
      </c>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0" t="s">
        <v>41</v>
      </c>
      <c r="B184" s="10" t="s">
        <v>42</v>
      </c>
      <c r="C184" s="10" t="s">
        <v>43</v>
      </c>
      <c r="D184" s="10" t="s">
        <v>44</v>
      </c>
      <c r="E184" s="10" t="s">
        <v>45</v>
      </c>
      <c r="F184" s="10" t="s">
        <v>46</v>
      </c>
      <c r="G184" s="10" t="s">
        <v>47</v>
      </c>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0" t="s">
        <v>134</v>
      </c>
      <c r="B185" s="10" t="s">
        <v>133</v>
      </c>
      <c r="C185" s="11"/>
      <c r="D185" s="11"/>
      <c r="E185" s="11"/>
      <c r="F185" s="11"/>
      <c r="G185" s="1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1" t="s">
        <v>135</v>
      </c>
      <c r="B186" s="11" t="s">
        <v>136</v>
      </c>
      <c r="C186" s="11">
        <v>2</v>
      </c>
      <c r="D186" s="11" t="s">
        <v>92</v>
      </c>
      <c r="E186" s="12">
        <v>37</v>
      </c>
      <c r="F186" s="13">
        <f>IF(ISBLANK(E186),"", PRODUCT(C186,E186))</f>
        <v>74</v>
      </c>
      <c r="G186" s="14" t="s">
        <v>137</v>
      </c>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0" t="s">
        <v>54</v>
      </c>
      <c r="F187" s="15">
        <f>IF(F186="","",ROUND(SUM(F186),2))</f>
        <v>74</v>
      </c>
      <c r="G187" s="1" t="str">
        <f>IF(F186="","Neužpildytos visos objektų kainos","")</f>
        <v/>
      </c>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0" t="s">
        <v>55</v>
      </c>
      <c r="D188" s="5">
        <v>0</v>
      </c>
      <c r="E188" s="10" t="s">
        <v>56</v>
      </c>
      <c r="F188" s="15">
        <f>IF(OR(F187="",D188=""),"", ROUND(PRODUCT(D188,F187)/100,2))</f>
        <v>0</v>
      </c>
      <c r="G188" s="1" t="str">
        <f>IF(D188="", "Nurodykite taikomą PVM dydį", "")</f>
        <v/>
      </c>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0" t="s">
        <v>57</v>
      </c>
      <c r="F189" s="15">
        <f>IF(ISBLANK(F188), "", ROUND(SUM(F187:F188),2))</f>
        <v>74</v>
      </c>
      <c r="G189" s="20" t="s">
        <v>120</v>
      </c>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2" t="s">
        <v>138</v>
      </c>
      <c r="B193" s="2" t="s">
        <v>139</v>
      </c>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2" t="s">
        <v>40</v>
      </c>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0" t="s">
        <v>41</v>
      </c>
      <c r="B196" s="10" t="s">
        <v>42</v>
      </c>
      <c r="C196" s="10" t="s">
        <v>43</v>
      </c>
      <c r="D196" s="10" t="s">
        <v>44</v>
      </c>
      <c r="E196" s="10" t="s">
        <v>45</v>
      </c>
      <c r="F196" s="10" t="s">
        <v>46</v>
      </c>
      <c r="G196" s="10" t="s">
        <v>47</v>
      </c>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0" t="s">
        <v>140</v>
      </c>
      <c r="B197" s="10" t="s">
        <v>139</v>
      </c>
      <c r="C197" s="11"/>
      <c r="D197" s="11"/>
      <c r="E197" s="11"/>
      <c r="F197" s="11"/>
      <c r="G197" s="1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1" t="s">
        <v>141</v>
      </c>
      <c r="B198" s="11" t="s">
        <v>142</v>
      </c>
      <c r="C198" s="11">
        <v>21</v>
      </c>
      <c r="D198" s="11" t="s">
        <v>143</v>
      </c>
      <c r="E198" s="6"/>
      <c r="F198" s="11" t="str">
        <f t="shared" ref="F198:F201" si="5">IF(ISBLANK(E198),"", PRODUCT(C198,E198))</f>
        <v/>
      </c>
      <c r="G198" s="6"/>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1" t="s">
        <v>144</v>
      </c>
      <c r="B199" s="11" t="s">
        <v>145</v>
      </c>
      <c r="C199" s="11">
        <v>21</v>
      </c>
      <c r="D199" s="11" t="s">
        <v>143</v>
      </c>
      <c r="E199" s="6"/>
      <c r="F199" s="11" t="str">
        <f t="shared" si="5"/>
        <v/>
      </c>
      <c r="G199" s="6"/>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1" t="s">
        <v>146</v>
      </c>
      <c r="B200" s="11" t="s">
        <v>147</v>
      </c>
      <c r="C200" s="11">
        <v>40</v>
      </c>
      <c r="D200" s="11" t="s">
        <v>92</v>
      </c>
      <c r="E200" s="6"/>
      <c r="F200" s="11" t="str">
        <f t="shared" si="5"/>
        <v/>
      </c>
      <c r="G200" s="6"/>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1" t="s">
        <v>148</v>
      </c>
      <c r="B201" s="11" t="s">
        <v>149</v>
      </c>
      <c r="C201" s="11">
        <v>50</v>
      </c>
      <c r="D201" s="11" t="s">
        <v>92</v>
      </c>
      <c r="E201" s="6"/>
      <c r="F201" s="11" t="str">
        <f t="shared" si="5"/>
        <v/>
      </c>
      <c r="G201" s="6"/>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0" t="s">
        <v>54</v>
      </c>
      <c r="F202" s="10" t="str">
        <f>IF((SUMPRODUCT(--(F198:F201=""))&gt;0), "", ROUND(SUM(F198:F201),2))</f>
        <v/>
      </c>
      <c r="G202" s="1" t="str">
        <f>IF((SUMPRODUCT(--(F198:F201=""))&gt;0), "Neužpildytos visų objektų kainos", "")</f>
        <v>Neužpildytos visų objektų kainos</v>
      </c>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0" t="s">
        <v>55</v>
      </c>
      <c r="D203" s="6"/>
      <c r="E203" s="10" t="s">
        <v>56</v>
      </c>
      <c r="F203" s="10" t="str">
        <f>IF(OR(F202="",D203=""),"", ROUND(PRODUCT(D203,F202)/100,2))</f>
        <v/>
      </c>
      <c r="G203" s="1" t="str">
        <f>IF(D203="", "Nurodykite taikomą PVM dydį", "")</f>
        <v>Nurodykite taikomą PVM dydį</v>
      </c>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0" t="s">
        <v>57</v>
      </c>
      <c r="F204" s="10">
        <f>IF(ISBLANK(F203), "", ROUND(SUM(F202:F203),2))</f>
        <v>0</v>
      </c>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2" t="s">
        <v>150</v>
      </c>
      <c r="B208" s="2" t="s">
        <v>151</v>
      </c>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2" t="s">
        <v>40</v>
      </c>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0" t="s">
        <v>41</v>
      </c>
      <c r="B211" s="10" t="s">
        <v>42</v>
      </c>
      <c r="C211" s="10" t="s">
        <v>43</v>
      </c>
      <c r="D211" s="10" t="s">
        <v>44</v>
      </c>
      <c r="E211" s="10" t="s">
        <v>45</v>
      </c>
      <c r="F211" s="10" t="s">
        <v>46</v>
      </c>
      <c r="G211" s="10" t="s">
        <v>47</v>
      </c>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0" t="s">
        <v>152</v>
      </c>
      <c r="B212" s="10" t="s">
        <v>151</v>
      </c>
      <c r="C212" s="11"/>
      <c r="D212" s="11"/>
      <c r="E212" s="11"/>
      <c r="F212" s="11"/>
      <c r="G212" s="17"/>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1" t="s">
        <v>153</v>
      </c>
      <c r="B213" s="11" t="s">
        <v>154</v>
      </c>
      <c r="C213" s="11">
        <v>50</v>
      </c>
      <c r="D213" s="11" t="s">
        <v>92</v>
      </c>
      <c r="E213" s="12">
        <v>36.4</v>
      </c>
      <c r="F213" s="13">
        <f>IF(ISBLANK(E213),"", PRODUCT(C213,E213))</f>
        <v>1820</v>
      </c>
      <c r="G213" s="14" t="s">
        <v>155</v>
      </c>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0" t="s">
        <v>54</v>
      </c>
      <c r="F214" s="21">
        <f>IF(F213="","",ROUND(SUM(F213),2))</f>
        <v>1820</v>
      </c>
      <c r="G214" s="1" t="str">
        <f>IF(F213="","Neužpildytos visos objektų kainos","")</f>
        <v/>
      </c>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0" t="s">
        <v>55</v>
      </c>
      <c r="D215" s="5">
        <v>0</v>
      </c>
      <c r="E215" s="10" t="s">
        <v>56</v>
      </c>
      <c r="F215" s="10">
        <f>IF(OR(F214="",D215=""),"", ROUND(PRODUCT(D215,F214)/100,2))</f>
        <v>0</v>
      </c>
      <c r="G215" s="1" t="str">
        <f>IF(D215="", "Nurodykite taikomą PVM dydį", "")</f>
        <v/>
      </c>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0" t="s">
        <v>57</v>
      </c>
      <c r="F216" s="15">
        <f>IF(ISBLANK(F215), "", ROUND(SUM(F214:F215),2))</f>
        <v>1820</v>
      </c>
      <c r="G216" s="20" t="s">
        <v>120</v>
      </c>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2" t="s">
        <v>156</v>
      </c>
      <c r="B220" s="2" t="s">
        <v>157</v>
      </c>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2" t="s">
        <v>40</v>
      </c>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0" t="s">
        <v>41</v>
      </c>
      <c r="B223" s="10" t="s">
        <v>42</v>
      </c>
      <c r="C223" s="10" t="s">
        <v>43</v>
      </c>
      <c r="D223" s="10" t="s">
        <v>44</v>
      </c>
      <c r="E223" s="10" t="s">
        <v>45</v>
      </c>
      <c r="F223" s="10" t="s">
        <v>46</v>
      </c>
      <c r="G223" s="10" t="s">
        <v>47</v>
      </c>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0" t="s">
        <v>158</v>
      </c>
      <c r="B224" s="10" t="s">
        <v>159</v>
      </c>
      <c r="C224" s="11"/>
      <c r="D224" s="11"/>
      <c r="E224" s="11"/>
      <c r="F224" s="11"/>
      <c r="G224" s="22"/>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1" t="s">
        <v>160</v>
      </c>
      <c r="B225" s="11" t="s">
        <v>159</v>
      </c>
      <c r="C225" s="11">
        <v>500</v>
      </c>
      <c r="D225" s="11" t="s">
        <v>161</v>
      </c>
      <c r="E225" s="5"/>
      <c r="F225" s="11"/>
      <c r="G225" s="23"/>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0" t="s">
        <v>54</v>
      </c>
      <c r="F226" s="10" t="str">
        <f>IF(F225="","",ROUND(SUM(F225),2))</f>
        <v/>
      </c>
      <c r="G226" s="1" t="str">
        <f>IF(F225="","Neužpildytos visos objektų kainos","")</f>
        <v>Neužpildytos visos objektų kainos</v>
      </c>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0" t="s">
        <v>55</v>
      </c>
      <c r="D227" s="5"/>
      <c r="E227" s="10" t="s">
        <v>56</v>
      </c>
      <c r="F227" s="10" t="str">
        <f>IF(OR(F226="",D227=""),"", ROUND(PRODUCT(D227,F226)/100,2))</f>
        <v/>
      </c>
      <c r="G227" s="1" t="str">
        <f>IF(D227="", "Nurodykite taikomą PVM dydį", "")</f>
        <v>Nurodykite taikomą PVM dydį</v>
      </c>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0" t="s">
        <v>57</v>
      </c>
      <c r="F228" s="10">
        <f>IF(ISBLANK(F227), "", ROUND(SUM(F226:F227),2))</f>
        <v>0</v>
      </c>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2" t="s">
        <v>162</v>
      </c>
      <c r="B232" s="2" t="s">
        <v>163</v>
      </c>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2" t="s">
        <v>40</v>
      </c>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0" t="s">
        <v>41</v>
      </c>
      <c r="B235" s="10" t="s">
        <v>42</v>
      </c>
      <c r="C235" s="10" t="s">
        <v>43</v>
      </c>
      <c r="D235" s="10" t="s">
        <v>44</v>
      </c>
      <c r="E235" s="10" t="s">
        <v>45</v>
      </c>
      <c r="F235" s="10" t="s">
        <v>46</v>
      </c>
      <c r="G235" s="10" t="s">
        <v>47</v>
      </c>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0" t="s">
        <v>164</v>
      </c>
      <c r="B236" s="10" t="s">
        <v>163</v>
      </c>
      <c r="C236" s="11"/>
      <c r="D236" s="11"/>
      <c r="E236" s="11"/>
      <c r="F236" s="11"/>
      <c r="G236" s="1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1" t="s">
        <v>165</v>
      </c>
      <c r="B237" s="11" t="s">
        <v>166</v>
      </c>
      <c r="C237" s="11">
        <v>50</v>
      </c>
      <c r="D237" s="11" t="s">
        <v>161</v>
      </c>
      <c r="E237" s="6"/>
      <c r="F237" s="11" t="str">
        <f>IF(ISBLANK(E237),"", PRODUCT(C237,E237))</f>
        <v/>
      </c>
      <c r="G237" s="6"/>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0" t="s">
        <v>54</v>
      </c>
      <c r="F238" s="10" t="str">
        <f>IF(F237="","",ROUND(SUM(F237),2))</f>
        <v/>
      </c>
      <c r="G238" s="1" t="str">
        <f>IF(F237="","Neužpildytos visos objektų kainos","")</f>
        <v>Neužpildytos visos objektų kainos</v>
      </c>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0" t="s">
        <v>55</v>
      </c>
      <c r="D239" s="6"/>
      <c r="E239" s="10" t="s">
        <v>56</v>
      </c>
      <c r="F239" s="10" t="str">
        <f>IF(OR(F238="",D239=""),"", ROUND(PRODUCT(D239,F238)/100,2))</f>
        <v/>
      </c>
      <c r="G239" s="1" t="str">
        <f>IF(D239="", "Nurodykite taikomą PVM dydį", "")</f>
        <v>Nurodykite taikomą PVM dydį</v>
      </c>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0" t="s">
        <v>57</v>
      </c>
      <c r="F240" s="10">
        <f>IF(ISBLANK(F239), "", ROUND(SUM(F238:F239),2))</f>
        <v>0</v>
      </c>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2" t="s">
        <v>167</v>
      </c>
      <c r="B244" s="2" t="s">
        <v>168</v>
      </c>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2" t="s">
        <v>40</v>
      </c>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0" t="s">
        <v>41</v>
      </c>
      <c r="B247" s="10" t="s">
        <v>42</v>
      </c>
      <c r="C247" s="10" t="s">
        <v>43</v>
      </c>
      <c r="D247" s="10" t="s">
        <v>44</v>
      </c>
      <c r="E247" s="10" t="s">
        <v>45</v>
      </c>
      <c r="F247" s="10" t="s">
        <v>46</v>
      </c>
      <c r="G247" s="10" t="s">
        <v>47</v>
      </c>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0" t="s">
        <v>169</v>
      </c>
      <c r="B248" s="10" t="s">
        <v>168</v>
      </c>
      <c r="C248" s="11"/>
      <c r="D248" s="11"/>
      <c r="E248" s="11"/>
      <c r="F248" s="11"/>
      <c r="G248" s="1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1" t="s">
        <v>170</v>
      </c>
      <c r="B249" s="11" t="s">
        <v>171</v>
      </c>
      <c r="C249" s="11">
        <v>16</v>
      </c>
      <c r="D249" s="11" t="s">
        <v>92</v>
      </c>
      <c r="E249" s="5">
        <v>22.49</v>
      </c>
      <c r="F249" s="11">
        <f>IF(ISBLANK(E249),"", PRODUCT(C249,E249))</f>
        <v>359.84</v>
      </c>
      <c r="G249" s="14" t="s">
        <v>172</v>
      </c>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0" t="s">
        <v>54</v>
      </c>
      <c r="F250" s="10">
        <f>IF(F249="","",ROUND(SUM(F249),2))</f>
        <v>359.84</v>
      </c>
      <c r="G250" s="1" t="str">
        <f>IF(F249="","Neužpildytos visos objektų kainos","")</f>
        <v/>
      </c>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0" t="s">
        <v>55</v>
      </c>
      <c r="D251" s="5">
        <v>0</v>
      </c>
      <c r="E251" s="10" t="s">
        <v>56</v>
      </c>
      <c r="F251" s="10">
        <f>IF(OR(F250="",D251=""),"", ROUND(PRODUCT(D251,F250)/100,2))</f>
        <v>0</v>
      </c>
      <c r="G251" s="1" t="str">
        <f>IF(D251="", "Nurodykite taikomą PVM dydį", "")</f>
        <v/>
      </c>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0" t="s">
        <v>57</v>
      </c>
      <c r="F252" s="10">
        <f>IF(ISBLANK(F251), "", ROUND(SUM(F250:F251),2))</f>
        <v>359.84</v>
      </c>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2" t="s">
        <v>173</v>
      </c>
      <c r="B256" s="2" t="s">
        <v>174</v>
      </c>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2" t="s">
        <v>40</v>
      </c>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0" t="s">
        <v>41</v>
      </c>
      <c r="B259" s="10" t="s">
        <v>42</v>
      </c>
      <c r="C259" s="10" t="s">
        <v>43</v>
      </c>
      <c r="D259" s="10" t="s">
        <v>44</v>
      </c>
      <c r="E259" s="10" t="s">
        <v>45</v>
      </c>
      <c r="F259" s="10" t="s">
        <v>46</v>
      </c>
      <c r="G259" s="10" t="s">
        <v>47</v>
      </c>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0" t="s">
        <v>175</v>
      </c>
      <c r="B260" s="10" t="s">
        <v>174</v>
      </c>
      <c r="C260" s="11"/>
      <c r="D260" s="11"/>
      <c r="E260" s="11"/>
      <c r="F260" s="11"/>
      <c r="G260" s="1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1" t="s">
        <v>176</v>
      </c>
      <c r="B261" s="11" t="s">
        <v>177</v>
      </c>
      <c r="C261" s="11">
        <v>200</v>
      </c>
      <c r="D261" s="11" t="s">
        <v>131</v>
      </c>
      <c r="E261" s="6"/>
      <c r="F261" s="11" t="str">
        <f>IF(ISBLANK(E261),"", PRODUCT(C261,E261))</f>
        <v/>
      </c>
      <c r="G261" s="6"/>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0" t="s">
        <v>54</v>
      </c>
      <c r="F262" s="10" t="str">
        <f>IF(F261="","",ROUND(SUM(F261),2))</f>
        <v/>
      </c>
      <c r="G262" s="1" t="str">
        <f>IF(F261="","Neužpildytos visos objektų kainos","")</f>
        <v>Neužpildytos visos objektų kainos</v>
      </c>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0" t="s">
        <v>55</v>
      </c>
      <c r="D263" s="6"/>
      <c r="E263" s="10" t="s">
        <v>56</v>
      </c>
      <c r="F263" s="10" t="str">
        <f>IF(OR(F262="",D263=""),"", ROUND(PRODUCT(D263,F262)/100,2))</f>
        <v/>
      </c>
      <c r="G263" s="1" t="str">
        <f>IF(D263="", "Nurodykite taikomą PVM dydį", "")</f>
        <v>Nurodykite taikomą PVM dydį</v>
      </c>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0" t="s">
        <v>57</v>
      </c>
      <c r="F264" s="10">
        <f>IF(ISBLANK(F263), "", ROUND(SUM(F262:F263),2))</f>
        <v>0</v>
      </c>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2" t="s">
        <v>178</v>
      </c>
      <c r="B268" s="2" t="s">
        <v>179</v>
      </c>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2" t="s">
        <v>40</v>
      </c>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0" t="s">
        <v>41</v>
      </c>
      <c r="B271" s="10" t="s">
        <v>42</v>
      </c>
      <c r="C271" s="10" t="s">
        <v>43</v>
      </c>
      <c r="D271" s="10" t="s">
        <v>44</v>
      </c>
      <c r="E271" s="10" t="s">
        <v>45</v>
      </c>
      <c r="F271" s="10" t="s">
        <v>46</v>
      </c>
      <c r="G271" s="10" t="s">
        <v>47</v>
      </c>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0" t="s">
        <v>180</v>
      </c>
      <c r="B272" s="10" t="s">
        <v>179</v>
      </c>
      <c r="C272" s="11"/>
      <c r="D272" s="11"/>
      <c r="E272" s="11"/>
      <c r="F272" s="11"/>
      <c r="G272" s="1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1" t="s">
        <v>181</v>
      </c>
      <c r="B273" s="11" t="s">
        <v>182</v>
      </c>
      <c r="C273" s="11">
        <v>12</v>
      </c>
      <c r="D273" s="11" t="s">
        <v>143</v>
      </c>
      <c r="E273" s="5">
        <v>66.95</v>
      </c>
      <c r="F273" s="13">
        <f>IF(ISBLANK(E273),"", PRODUCT(C273,E273))</f>
        <v>803.40000000000009</v>
      </c>
      <c r="G273" s="14" t="s">
        <v>183</v>
      </c>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0" t="s">
        <v>54</v>
      </c>
      <c r="F274" s="15">
        <f>IF(F273="","",ROUND(SUM(F273),2))</f>
        <v>803.4</v>
      </c>
      <c r="G274" s="1" t="str">
        <f>IF(F273="","Neužpildytos visos objektų kainos","")</f>
        <v/>
      </c>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0" t="s">
        <v>55</v>
      </c>
      <c r="D275" s="5">
        <v>0</v>
      </c>
      <c r="E275" s="10" t="s">
        <v>56</v>
      </c>
      <c r="F275" s="10">
        <f>IF(OR(F274="",D275=""),"", ROUND(PRODUCT(D275,F274)/100,2))</f>
        <v>0</v>
      </c>
      <c r="G275" s="1" t="str">
        <f>IF(D275="", "Nurodykite taikomą PVM dydį", "")</f>
        <v/>
      </c>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0" t="s">
        <v>57</v>
      </c>
      <c r="F276" s="15">
        <f>IF(ISBLANK(F275), "", ROUND(SUM(F274:F275),2))</f>
        <v>803.4</v>
      </c>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2" t="s">
        <v>184</v>
      </c>
      <c r="B280" s="2" t="s">
        <v>185</v>
      </c>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2" t="s">
        <v>40</v>
      </c>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0" t="s">
        <v>41</v>
      </c>
      <c r="B283" s="10" t="s">
        <v>42</v>
      </c>
      <c r="C283" s="10" t="s">
        <v>43</v>
      </c>
      <c r="D283" s="10" t="s">
        <v>44</v>
      </c>
      <c r="E283" s="10" t="s">
        <v>45</v>
      </c>
      <c r="F283" s="10" t="s">
        <v>46</v>
      </c>
      <c r="G283" s="10" t="s">
        <v>47</v>
      </c>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0" t="s">
        <v>186</v>
      </c>
      <c r="B284" s="10" t="s">
        <v>185</v>
      </c>
      <c r="C284" s="11"/>
      <c r="D284" s="11"/>
      <c r="E284" s="11"/>
      <c r="F284" s="11"/>
      <c r="G284" s="1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1" t="s">
        <v>187</v>
      </c>
      <c r="B285" s="11" t="s">
        <v>188</v>
      </c>
      <c r="C285" s="11">
        <v>5</v>
      </c>
      <c r="D285" s="11" t="s">
        <v>143</v>
      </c>
      <c r="E285" s="5">
        <v>87.75</v>
      </c>
      <c r="F285" s="11">
        <f>IF(ISBLANK(E285),"", PRODUCT(C285,E285))</f>
        <v>438.75</v>
      </c>
      <c r="G285" s="14" t="s">
        <v>189</v>
      </c>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0" t="s">
        <v>54</v>
      </c>
      <c r="F286" s="10">
        <f>IF(F285="","",ROUND(SUM(F285),2))</f>
        <v>438.75</v>
      </c>
      <c r="G286" s="1" t="str">
        <f>IF(F285="","Neužpildytos visos objektų kainos","")</f>
        <v/>
      </c>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0" t="s">
        <v>55</v>
      </c>
      <c r="D287" s="5">
        <v>0</v>
      </c>
      <c r="E287" s="10" t="s">
        <v>56</v>
      </c>
      <c r="F287" s="10">
        <f>IF(OR(F286="",D287=""),"", ROUND(PRODUCT(D287,F286)/100,2))</f>
        <v>0</v>
      </c>
      <c r="G287" s="1" t="str">
        <f>IF(D287="", "Nurodykite taikomą PVM dydį", "")</f>
        <v/>
      </c>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0" t="s">
        <v>57</v>
      </c>
      <c r="F288" s="10">
        <f>IF(ISBLANK(F287), "", ROUND(SUM(F286:F287),2))</f>
        <v>438.75</v>
      </c>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2" t="s">
        <v>190</v>
      </c>
      <c r="B292" s="2" t="s">
        <v>191</v>
      </c>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2" t="s">
        <v>40</v>
      </c>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0" t="s">
        <v>41</v>
      </c>
      <c r="B295" s="10" t="s">
        <v>42</v>
      </c>
      <c r="C295" s="10" t="s">
        <v>43</v>
      </c>
      <c r="D295" s="10" t="s">
        <v>44</v>
      </c>
      <c r="E295" s="10" t="s">
        <v>45</v>
      </c>
      <c r="F295" s="10" t="s">
        <v>46</v>
      </c>
      <c r="G295" s="10" t="s">
        <v>47</v>
      </c>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0" t="s">
        <v>192</v>
      </c>
      <c r="B296" s="10" t="s">
        <v>193</v>
      </c>
      <c r="C296" s="11"/>
      <c r="D296" s="11"/>
      <c r="E296" s="11"/>
      <c r="F296" s="11"/>
      <c r="G296" s="1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1" t="s">
        <v>194</v>
      </c>
      <c r="B297" s="11" t="s">
        <v>193</v>
      </c>
      <c r="C297" s="11">
        <v>2</v>
      </c>
      <c r="D297" s="11" t="s">
        <v>143</v>
      </c>
      <c r="E297" s="12">
        <v>42.9</v>
      </c>
      <c r="F297" s="13">
        <f>IF(ISBLANK(E297),"", PRODUCT(C297,E297))</f>
        <v>85.8</v>
      </c>
      <c r="G297" s="14" t="s">
        <v>195</v>
      </c>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0" t="s">
        <v>54</v>
      </c>
      <c r="F298" s="15">
        <f>IF(F297="","",ROUND(SUM(F297),2))</f>
        <v>85.8</v>
      </c>
      <c r="G298" s="1" t="str">
        <f>IF(F297="","Neužpildytos visos objektų kainos","")</f>
        <v/>
      </c>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0" t="s">
        <v>55</v>
      </c>
      <c r="D299" s="5">
        <v>0</v>
      </c>
      <c r="E299" s="10" t="s">
        <v>56</v>
      </c>
      <c r="F299" s="10">
        <f>IF(OR(F298="",D299=""),"", ROUND(PRODUCT(D299,F298)/100,2))</f>
        <v>0</v>
      </c>
      <c r="G299" s="1" t="str">
        <f>IF(D299="", "Nurodykite taikomą PVM dydį", "")</f>
        <v/>
      </c>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0" t="s">
        <v>57</v>
      </c>
      <c r="F300" s="15">
        <f>IF(ISBLANK(F299), "", ROUND(SUM(F298:F299),2))</f>
        <v>85.8</v>
      </c>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2" t="s">
        <v>196</v>
      </c>
      <c r="B304" s="2" t="s">
        <v>197</v>
      </c>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2" t="s">
        <v>40</v>
      </c>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0" t="s">
        <v>41</v>
      </c>
      <c r="B307" s="10" t="s">
        <v>42</v>
      </c>
      <c r="C307" s="10" t="s">
        <v>43</v>
      </c>
      <c r="D307" s="10" t="s">
        <v>44</v>
      </c>
      <c r="E307" s="10" t="s">
        <v>45</v>
      </c>
      <c r="F307" s="10" t="s">
        <v>46</v>
      </c>
      <c r="G307" s="10" t="s">
        <v>47</v>
      </c>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0" t="s">
        <v>198</v>
      </c>
      <c r="B308" s="10" t="s">
        <v>197</v>
      </c>
      <c r="C308" s="11"/>
      <c r="D308" s="11"/>
      <c r="E308" s="11"/>
      <c r="F308" s="11"/>
      <c r="G308" s="1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1" t="s">
        <v>199</v>
      </c>
      <c r="B309" s="11" t="s">
        <v>200</v>
      </c>
      <c r="C309" s="11">
        <v>1</v>
      </c>
      <c r="D309" s="11" t="s">
        <v>143</v>
      </c>
      <c r="E309" s="5">
        <v>102.05</v>
      </c>
      <c r="F309" s="11">
        <f>IF(ISBLANK(E309),"", PRODUCT(C309,E309))</f>
        <v>102.05</v>
      </c>
      <c r="G309" s="14" t="s">
        <v>201</v>
      </c>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0" t="s">
        <v>54</v>
      </c>
      <c r="F310" s="10">
        <f>IF(F309="","",ROUND(SUM(F309),2))</f>
        <v>102.05</v>
      </c>
      <c r="G310" s="1" t="str">
        <f>IF(F309="","Neužpildytos visos objektų kainos","")</f>
        <v/>
      </c>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0" t="s">
        <v>55</v>
      </c>
      <c r="D311" s="5">
        <v>0</v>
      </c>
      <c r="E311" s="10" t="s">
        <v>56</v>
      </c>
      <c r="F311" s="10">
        <f>IF(OR(F310="",D311=""),"", ROUND(PRODUCT(D311,F310)/100,2))</f>
        <v>0</v>
      </c>
      <c r="G311" s="1" t="str">
        <f>IF(D311="", "Nurodykite taikomą PVM dydį", "")</f>
        <v/>
      </c>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0" t="s">
        <v>57</v>
      </c>
      <c r="F312" s="10">
        <f>IF(ISBLANK(F311), "", ROUND(SUM(F310:F311),2))</f>
        <v>102.05</v>
      </c>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2" t="s">
        <v>202</v>
      </c>
      <c r="B316" s="2" t="s">
        <v>203</v>
      </c>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2" t="s">
        <v>40</v>
      </c>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0" t="s">
        <v>41</v>
      </c>
      <c r="B319" s="10" t="s">
        <v>42</v>
      </c>
      <c r="C319" s="10" t="s">
        <v>43</v>
      </c>
      <c r="D319" s="10" t="s">
        <v>44</v>
      </c>
      <c r="E319" s="10" t="s">
        <v>45</v>
      </c>
      <c r="F319" s="10" t="s">
        <v>46</v>
      </c>
      <c r="G319" s="10" t="s">
        <v>47</v>
      </c>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0" t="s">
        <v>204</v>
      </c>
      <c r="B320" s="10" t="s">
        <v>203</v>
      </c>
      <c r="C320" s="11"/>
      <c r="D320" s="11"/>
      <c r="E320" s="11"/>
      <c r="F320" s="11"/>
      <c r="G320" s="1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1" t="s">
        <v>205</v>
      </c>
      <c r="B321" s="11" t="s">
        <v>206</v>
      </c>
      <c r="C321" s="11">
        <v>2</v>
      </c>
      <c r="D321" s="11" t="s">
        <v>143</v>
      </c>
      <c r="E321" s="24">
        <f>9.1+18.2+9.1</f>
        <v>36.4</v>
      </c>
      <c r="F321" s="13">
        <f>IF(ISBLANK(E321),"", PRODUCT(C321,E321))</f>
        <v>72.8</v>
      </c>
      <c r="G321" s="14" t="s">
        <v>207</v>
      </c>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0" t="s">
        <v>54</v>
      </c>
      <c r="F322" s="15">
        <f>IF(F321="","",ROUND(SUM(F321),2))</f>
        <v>72.8</v>
      </c>
      <c r="G322" s="1" t="str">
        <f>IF(F321="","Neužpildytos visos objektų kainos","")</f>
        <v/>
      </c>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0" t="s">
        <v>55</v>
      </c>
      <c r="D323" s="5">
        <v>0</v>
      </c>
      <c r="E323" s="10" t="s">
        <v>56</v>
      </c>
      <c r="F323" s="10">
        <f>IF(OR(F322="",D323=""),"", ROUND(PRODUCT(D323,F322)/100,2))</f>
        <v>0</v>
      </c>
      <c r="G323" s="1" t="str">
        <f>IF(D323="", "Nurodykite taikomą PVM dydį", "")</f>
        <v/>
      </c>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0" t="s">
        <v>57</v>
      </c>
      <c r="F324" s="15">
        <f>IF(ISBLANK(F323), "", ROUND(SUM(F322:F323),2))</f>
        <v>72.8</v>
      </c>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2" t="s">
        <v>208</v>
      </c>
      <c r="B328" s="2" t="s">
        <v>209</v>
      </c>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2" t="s">
        <v>40</v>
      </c>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0" t="s">
        <v>41</v>
      </c>
      <c r="B331" s="10" t="s">
        <v>42</v>
      </c>
      <c r="C331" s="10" t="s">
        <v>43</v>
      </c>
      <c r="D331" s="10" t="s">
        <v>44</v>
      </c>
      <c r="E331" s="10" t="s">
        <v>45</v>
      </c>
      <c r="F331" s="10" t="s">
        <v>46</v>
      </c>
      <c r="G331" s="10" t="s">
        <v>47</v>
      </c>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0" t="s">
        <v>210</v>
      </c>
      <c r="B332" s="10" t="s">
        <v>209</v>
      </c>
      <c r="C332" s="11"/>
      <c r="D332" s="11"/>
      <c r="E332" s="11"/>
      <c r="F332" s="11"/>
      <c r="G332" s="1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1" t="s">
        <v>211</v>
      </c>
      <c r="B333" s="11" t="s">
        <v>212</v>
      </c>
      <c r="C333" s="11">
        <v>15</v>
      </c>
      <c r="D333" s="11" t="s">
        <v>143</v>
      </c>
      <c r="E333" s="5">
        <v>66.95</v>
      </c>
      <c r="F333" s="11">
        <f>IF(ISBLANK(E333),"", PRODUCT(C333,E333))</f>
        <v>1004.25</v>
      </c>
      <c r="G333" s="14" t="s">
        <v>213</v>
      </c>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0" t="s">
        <v>54</v>
      </c>
      <c r="F334" s="10">
        <f>IF(F333="","",ROUND(SUM(F333),2))</f>
        <v>1004.25</v>
      </c>
      <c r="G334" s="1" t="str">
        <f>IF(F333="","Neužpildytos visos objektų kainos","")</f>
        <v/>
      </c>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0" t="s">
        <v>55</v>
      </c>
      <c r="D335" s="6"/>
      <c r="E335" s="10" t="s">
        <v>56</v>
      </c>
      <c r="F335" s="10" t="str">
        <f>IF(OR(F334="",D335=""),"", ROUND(PRODUCT(D335,F334)/100,2))</f>
        <v/>
      </c>
      <c r="G335" s="1" t="str">
        <f>IF(D335="", "Nurodykite taikomą PVM dydį", "")</f>
        <v>Nurodykite taikomą PVM dydį</v>
      </c>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0" t="s">
        <v>57</v>
      </c>
      <c r="F336" s="10">
        <f>IF(ISBLANK(F335), "", ROUND(SUM(F334:F335),2))</f>
        <v>1004.25</v>
      </c>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2" t="s">
        <v>214</v>
      </c>
      <c r="B340" s="2" t="s">
        <v>215</v>
      </c>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2" t="s">
        <v>40</v>
      </c>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0" t="s">
        <v>41</v>
      </c>
      <c r="B343" s="10" t="s">
        <v>42</v>
      </c>
      <c r="C343" s="10" t="s">
        <v>43</v>
      </c>
      <c r="D343" s="10" t="s">
        <v>44</v>
      </c>
      <c r="E343" s="10" t="s">
        <v>45</v>
      </c>
      <c r="F343" s="10" t="s">
        <v>46</v>
      </c>
      <c r="G343" s="10" t="s">
        <v>47</v>
      </c>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0" t="s">
        <v>216</v>
      </c>
      <c r="B344" s="10" t="s">
        <v>215</v>
      </c>
      <c r="C344" s="11"/>
      <c r="D344" s="11"/>
      <c r="E344" s="11"/>
      <c r="F344" s="11"/>
      <c r="G344" s="1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1" t="s">
        <v>217</v>
      </c>
      <c r="B345" s="11" t="s">
        <v>218</v>
      </c>
      <c r="C345" s="11">
        <v>100</v>
      </c>
      <c r="D345" s="11" t="s">
        <v>51</v>
      </c>
      <c r="E345" s="6"/>
      <c r="F345" s="11" t="str">
        <f>IF(ISBLANK(E345),"", PRODUCT(C345,E345))</f>
        <v/>
      </c>
      <c r="G345" s="6"/>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0" t="s">
        <v>54</v>
      </c>
      <c r="F346" s="10" t="str">
        <f>IF(F345="","",ROUND(SUM(F345),2))</f>
        <v/>
      </c>
      <c r="G346" s="1" t="str">
        <f>IF(F345="","Neužpildytos visos objektų kainos","")</f>
        <v>Neužpildytos visos objektų kainos</v>
      </c>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0" t="s">
        <v>55</v>
      </c>
      <c r="D347" s="6"/>
      <c r="E347" s="10" t="s">
        <v>56</v>
      </c>
      <c r="F347" s="10" t="str">
        <f>IF(OR(F346="",D347=""),"", ROUND(PRODUCT(D347,F346)/100,2))</f>
        <v/>
      </c>
      <c r="G347" s="1" t="str">
        <f>IF(D347="", "Nurodykite taikomą PVM dydį", "")</f>
        <v>Nurodykite taikomą PVM dydį</v>
      </c>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0" t="s">
        <v>57</v>
      </c>
      <c r="F348" s="10">
        <f>IF(ISBLANK(F347), "", ROUND(SUM(F346:F347),2))</f>
        <v>0</v>
      </c>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7">
    <mergeCell ref="A29:F29"/>
    <mergeCell ref="C16:F16"/>
    <mergeCell ref="C17:F17"/>
    <mergeCell ref="C18:F18"/>
    <mergeCell ref="C19:F19"/>
    <mergeCell ref="C20:F20"/>
    <mergeCell ref="C21:F21"/>
    <mergeCell ref="A23:F23"/>
    <mergeCell ref="A24:F24"/>
    <mergeCell ref="A25:F25"/>
    <mergeCell ref="A26:F26"/>
    <mergeCell ref="A27:F27"/>
    <mergeCell ref="A28:F28"/>
    <mergeCell ref="A20:B20"/>
    <mergeCell ref="A21:B21"/>
    <mergeCell ref="A12:B12"/>
    <mergeCell ref="C12:F12"/>
    <mergeCell ref="A13:B13"/>
    <mergeCell ref="C13:F13"/>
    <mergeCell ref="A14:B14"/>
    <mergeCell ref="C14:F14"/>
    <mergeCell ref="C15:F15"/>
    <mergeCell ref="A15:B15"/>
    <mergeCell ref="A16:B16"/>
    <mergeCell ref="A17:B17"/>
    <mergeCell ref="A18:B18"/>
    <mergeCell ref="A19:B19"/>
  </mergeCells>
  <hyperlinks>
    <hyperlink ref="G50" r:id="rId1"/>
    <hyperlink ref="G51" r:id="rId2"/>
    <hyperlink ref="G101" r:id="rId3"/>
    <hyperlink ref="G137" r:id="rId4"/>
    <hyperlink ref="G149" r:id="rId5"/>
    <hyperlink ref="G150" r:id="rId6"/>
    <hyperlink ref="G186" r:id="rId7"/>
    <hyperlink ref="G213" r:id="rId8"/>
    <hyperlink ref="G249" r:id="rId9"/>
    <hyperlink ref="G273" r:id="rId10"/>
    <hyperlink ref="G285" r:id="rId11"/>
    <hyperlink ref="G297" r:id="rId12"/>
    <hyperlink ref="G309" r:id="rId13"/>
    <hyperlink ref="G321" r:id="rId14"/>
    <hyperlink ref="G333" r:id="rId15"/>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1.25" defaultRowHeight="15" customHeight="1" x14ac:dyDescent="0.25"/>
  <cols>
    <col min="1" max="1" width="13.75" customWidth="1"/>
    <col min="2" max="11" width="10.75" customWidth="1"/>
    <col min="12" max="26" width="10.5" customWidth="1"/>
  </cols>
  <sheetData>
    <row r="1" spans="1:26" ht="15.75" x14ac:dyDescent="0.25">
      <c r="A1" s="1"/>
      <c r="B1" s="1"/>
      <c r="C1" s="1"/>
      <c r="D1" s="1"/>
      <c r="E1" s="1"/>
      <c r="F1" s="1"/>
      <c r="G1" s="1"/>
      <c r="H1" s="1"/>
      <c r="I1" s="1"/>
      <c r="J1" s="1"/>
      <c r="K1" s="1"/>
      <c r="L1" s="1"/>
      <c r="M1" s="1"/>
      <c r="N1" s="1"/>
      <c r="O1" s="1"/>
      <c r="P1" s="1"/>
      <c r="Q1" s="1"/>
      <c r="R1" s="1"/>
      <c r="S1" s="1"/>
      <c r="T1" s="1"/>
      <c r="U1" s="1"/>
      <c r="V1" s="1"/>
      <c r="W1" s="1"/>
      <c r="X1" s="1"/>
      <c r="Y1" s="1"/>
      <c r="Z1" s="1"/>
    </row>
    <row r="2" spans="1:26" ht="15.75" x14ac:dyDescent="0.25">
      <c r="A2" s="58" t="s">
        <v>219</v>
      </c>
      <c r="B2" s="59"/>
      <c r="C2" s="59"/>
      <c r="D2" s="59"/>
      <c r="E2" s="59"/>
      <c r="F2" s="59"/>
      <c r="G2" s="59"/>
      <c r="H2" s="59"/>
      <c r="I2" s="59"/>
      <c r="J2" s="59"/>
      <c r="K2" s="60"/>
      <c r="L2" s="1"/>
      <c r="M2" s="1"/>
      <c r="N2" s="1"/>
      <c r="O2" s="1"/>
      <c r="P2" s="1"/>
      <c r="Q2" s="1"/>
      <c r="R2" s="1"/>
      <c r="S2" s="1"/>
      <c r="T2" s="1"/>
      <c r="U2" s="1"/>
      <c r="V2" s="1"/>
      <c r="W2" s="1"/>
      <c r="X2" s="1"/>
      <c r="Y2" s="1"/>
      <c r="Z2" s="1"/>
    </row>
    <row r="3" spans="1:26" ht="15.75" x14ac:dyDescent="0.25">
      <c r="A3" s="61"/>
      <c r="B3" s="62"/>
      <c r="C3" s="62"/>
      <c r="D3" s="62"/>
      <c r="E3" s="62"/>
      <c r="F3" s="62"/>
      <c r="G3" s="62"/>
      <c r="H3" s="62"/>
      <c r="I3" s="62"/>
      <c r="J3" s="62"/>
      <c r="K3" s="63"/>
      <c r="L3" s="1"/>
      <c r="M3" s="1"/>
      <c r="N3" s="1"/>
      <c r="O3" s="1"/>
      <c r="P3" s="1"/>
      <c r="Q3" s="1"/>
      <c r="R3" s="1"/>
      <c r="S3" s="1"/>
      <c r="T3" s="1"/>
      <c r="U3" s="1"/>
      <c r="V3" s="1"/>
      <c r="W3" s="1"/>
      <c r="X3" s="1"/>
      <c r="Y3" s="1"/>
      <c r="Z3" s="1"/>
    </row>
    <row r="4" spans="1:26" ht="15.75" customHeight="1" x14ac:dyDescent="0.25">
      <c r="A4" s="25"/>
      <c r="B4" s="25"/>
      <c r="C4" s="25"/>
      <c r="D4" s="25"/>
      <c r="E4" s="25"/>
      <c r="F4" s="25"/>
      <c r="G4" s="25"/>
      <c r="H4" s="25"/>
      <c r="I4" s="25"/>
      <c r="J4" s="25"/>
      <c r="K4" s="1"/>
      <c r="L4" s="1"/>
      <c r="M4" s="1"/>
      <c r="N4" s="1"/>
      <c r="O4" s="1"/>
      <c r="P4" s="1"/>
      <c r="Q4" s="1"/>
      <c r="R4" s="1"/>
      <c r="S4" s="1"/>
      <c r="T4" s="1"/>
      <c r="U4" s="1"/>
      <c r="V4" s="1"/>
      <c r="W4" s="1"/>
      <c r="X4" s="1"/>
      <c r="Y4" s="1"/>
      <c r="Z4" s="1"/>
    </row>
    <row r="5" spans="1:26" ht="48" customHeight="1" x14ac:dyDescent="0.25">
      <c r="A5" s="57" t="s">
        <v>220</v>
      </c>
      <c r="B5" s="54"/>
      <c r="C5" s="52" t="s">
        <v>221</v>
      </c>
      <c r="D5" s="53"/>
      <c r="E5" s="54"/>
      <c r="F5" s="52" t="s">
        <v>222</v>
      </c>
      <c r="G5" s="53"/>
      <c r="H5" s="54"/>
      <c r="I5" s="52" t="s">
        <v>223</v>
      </c>
      <c r="J5" s="54"/>
      <c r="K5" s="26" t="s">
        <v>224</v>
      </c>
      <c r="L5" s="1"/>
      <c r="M5" s="1"/>
      <c r="N5" s="1"/>
      <c r="O5" s="1"/>
      <c r="P5" s="1"/>
      <c r="Q5" s="1"/>
      <c r="R5" s="1"/>
      <c r="S5" s="1"/>
      <c r="T5" s="1"/>
      <c r="U5" s="1"/>
      <c r="V5" s="1"/>
      <c r="W5" s="1"/>
      <c r="X5" s="1"/>
      <c r="Y5" s="1"/>
      <c r="Z5" s="1"/>
    </row>
    <row r="6" spans="1:26" ht="48.75" customHeight="1" x14ac:dyDescent="0.25">
      <c r="A6" s="50" t="s">
        <v>27</v>
      </c>
      <c r="B6" s="39"/>
      <c r="C6" s="51" t="s">
        <v>27</v>
      </c>
      <c r="D6" s="42"/>
      <c r="E6" s="39"/>
      <c r="F6" s="51" t="s">
        <v>27</v>
      </c>
      <c r="G6" s="42"/>
      <c r="H6" s="39"/>
      <c r="I6" s="51" t="s">
        <v>27</v>
      </c>
      <c r="J6" s="39"/>
      <c r="K6" s="27" t="s">
        <v>27</v>
      </c>
      <c r="L6" s="1"/>
      <c r="M6" s="1"/>
      <c r="N6" s="1"/>
      <c r="O6" s="1"/>
      <c r="P6" s="1"/>
      <c r="Q6" s="1"/>
      <c r="R6" s="1"/>
      <c r="S6" s="1"/>
      <c r="T6" s="1"/>
      <c r="U6" s="1"/>
      <c r="V6" s="1"/>
      <c r="W6" s="1"/>
      <c r="X6" s="1"/>
      <c r="Y6" s="1"/>
      <c r="Z6" s="1"/>
    </row>
    <row r="7" spans="1:26" ht="48.75" customHeight="1" x14ac:dyDescent="0.25">
      <c r="A7" s="50" t="s">
        <v>27</v>
      </c>
      <c r="B7" s="39"/>
      <c r="C7" s="51" t="s">
        <v>27</v>
      </c>
      <c r="D7" s="42"/>
      <c r="E7" s="39"/>
      <c r="F7" s="51" t="s">
        <v>27</v>
      </c>
      <c r="G7" s="42"/>
      <c r="H7" s="39"/>
      <c r="I7" s="51" t="s">
        <v>27</v>
      </c>
      <c r="J7" s="39"/>
      <c r="K7" s="27" t="s">
        <v>27</v>
      </c>
      <c r="L7" s="1"/>
      <c r="M7" s="1"/>
      <c r="N7" s="1"/>
      <c r="O7" s="1"/>
      <c r="P7" s="1"/>
      <c r="Q7" s="1"/>
      <c r="R7" s="1"/>
      <c r="S7" s="1"/>
      <c r="T7" s="1"/>
      <c r="U7" s="1"/>
      <c r="V7" s="1"/>
      <c r="W7" s="1"/>
      <c r="X7" s="1"/>
      <c r="Y7" s="1"/>
      <c r="Z7" s="1"/>
    </row>
    <row r="8" spans="1:26" ht="48.75" customHeight="1" x14ac:dyDescent="0.25">
      <c r="A8" s="50" t="s">
        <v>27</v>
      </c>
      <c r="B8" s="39"/>
      <c r="C8" s="51" t="s">
        <v>27</v>
      </c>
      <c r="D8" s="42"/>
      <c r="E8" s="39"/>
      <c r="F8" s="51" t="s">
        <v>27</v>
      </c>
      <c r="G8" s="42"/>
      <c r="H8" s="39"/>
      <c r="I8" s="51" t="s">
        <v>27</v>
      </c>
      <c r="J8" s="39"/>
      <c r="K8" s="27" t="s">
        <v>27</v>
      </c>
      <c r="L8" s="1"/>
      <c r="M8" s="1"/>
      <c r="N8" s="1"/>
      <c r="O8" s="1"/>
      <c r="P8" s="1"/>
      <c r="Q8" s="1"/>
      <c r="R8" s="1"/>
      <c r="S8" s="1"/>
      <c r="T8" s="1"/>
      <c r="U8" s="1"/>
      <c r="V8" s="1"/>
      <c r="W8" s="1"/>
      <c r="X8" s="1"/>
      <c r="Y8" s="1"/>
      <c r="Z8" s="1"/>
    </row>
    <row r="9" spans="1:26" ht="48.75" customHeight="1" x14ac:dyDescent="0.25">
      <c r="A9" s="50" t="s">
        <v>27</v>
      </c>
      <c r="B9" s="39"/>
      <c r="C9" s="51" t="s">
        <v>27</v>
      </c>
      <c r="D9" s="42"/>
      <c r="E9" s="39"/>
      <c r="F9" s="51" t="s">
        <v>27</v>
      </c>
      <c r="G9" s="42"/>
      <c r="H9" s="39"/>
      <c r="I9" s="51" t="s">
        <v>27</v>
      </c>
      <c r="J9" s="39"/>
      <c r="K9" s="27" t="s">
        <v>27</v>
      </c>
      <c r="L9" s="1"/>
      <c r="M9" s="1"/>
      <c r="N9" s="1"/>
      <c r="O9" s="1"/>
      <c r="P9" s="1"/>
      <c r="Q9" s="1"/>
      <c r="R9" s="1"/>
      <c r="S9" s="1"/>
      <c r="T9" s="1"/>
      <c r="U9" s="1"/>
      <c r="V9" s="1"/>
      <c r="W9" s="1"/>
      <c r="X9" s="1"/>
      <c r="Y9" s="1"/>
      <c r="Z9" s="1"/>
    </row>
    <row r="10" spans="1:26" ht="48.75" customHeight="1" x14ac:dyDescent="0.25">
      <c r="A10" s="50" t="s">
        <v>27</v>
      </c>
      <c r="B10" s="39"/>
      <c r="C10" s="51" t="s">
        <v>27</v>
      </c>
      <c r="D10" s="42"/>
      <c r="E10" s="39"/>
      <c r="F10" s="51" t="s">
        <v>27</v>
      </c>
      <c r="G10" s="42"/>
      <c r="H10" s="39"/>
      <c r="I10" s="51" t="s">
        <v>27</v>
      </c>
      <c r="J10" s="39"/>
      <c r="K10" s="27" t="s">
        <v>27</v>
      </c>
      <c r="L10" s="1"/>
      <c r="M10" s="1"/>
      <c r="N10" s="1"/>
      <c r="O10" s="1"/>
      <c r="P10" s="1"/>
      <c r="Q10" s="1"/>
      <c r="R10" s="1"/>
      <c r="S10" s="1"/>
      <c r="T10" s="1"/>
      <c r="U10" s="1"/>
      <c r="V10" s="1"/>
      <c r="W10" s="1"/>
      <c r="X10" s="1"/>
      <c r="Y10" s="1"/>
      <c r="Z10" s="1"/>
    </row>
    <row r="11" spans="1:26" ht="48.75" customHeight="1" x14ac:dyDescent="0.25">
      <c r="A11" s="50" t="s">
        <v>27</v>
      </c>
      <c r="B11" s="39"/>
      <c r="C11" s="51" t="s">
        <v>27</v>
      </c>
      <c r="D11" s="42"/>
      <c r="E11" s="39"/>
      <c r="F11" s="51" t="s">
        <v>27</v>
      </c>
      <c r="G11" s="42"/>
      <c r="H11" s="39"/>
      <c r="I11" s="51" t="s">
        <v>27</v>
      </c>
      <c r="J11" s="39"/>
      <c r="K11" s="27" t="s">
        <v>27</v>
      </c>
      <c r="L11" s="1"/>
      <c r="M11" s="1"/>
      <c r="N11" s="1"/>
      <c r="O11" s="1"/>
      <c r="P11" s="1"/>
      <c r="Q11" s="1"/>
      <c r="R11" s="1"/>
      <c r="S11" s="1"/>
      <c r="T11" s="1"/>
      <c r="U11" s="1"/>
      <c r="V11" s="1"/>
      <c r="W11" s="1"/>
      <c r="X11" s="1"/>
      <c r="Y11" s="1"/>
      <c r="Z11" s="1"/>
    </row>
    <row r="12" spans="1:26" ht="48.75" customHeight="1" x14ac:dyDescent="0.25">
      <c r="A12" s="50" t="s">
        <v>27</v>
      </c>
      <c r="B12" s="39"/>
      <c r="C12" s="51" t="s">
        <v>27</v>
      </c>
      <c r="D12" s="42"/>
      <c r="E12" s="39"/>
      <c r="F12" s="51" t="s">
        <v>27</v>
      </c>
      <c r="G12" s="42"/>
      <c r="H12" s="39"/>
      <c r="I12" s="51" t="s">
        <v>27</v>
      </c>
      <c r="J12" s="39"/>
      <c r="K12" s="27" t="s">
        <v>27</v>
      </c>
      <c r="L12" s="1"/>
      <c r="M12" s="1"/>
      <c r="N12" s="1"/>
      <c r="O12" s="1"/>
      <c r="P12" s="1"/>
      <c r="Q12" s="1"/>
      <c r="R12" s="1"/>
      <c r="S12" s="1"/>
      <c r="T12" s="1"/>
      <c r="U12" s="1"/>
      <c r="V12" s="1"/>
      <c r="W12" s="1"/>
      <c r="X12" s="1"/>
      <c r="Y12" s="1"/>
      <c r="Z12" s="1"/>
    </row>
    <row r="13" spans="1:26" ht="48.75" customHeight="1" x14ac:dyDescent="0.25">
      <c r="A13" s="50" t="s">
        <v>27</v>
      </c>
      <c r="B13" s="39"/>
      <c r="C13" s="51" t="s">
        <v>27</v>
      </c>
      <c r="D13" s="42"/>
      <c r="E13" s="39"/>
      <c r="F13" s="51" t="s">
        <v>27</v>
      </c>
      <c r="G13" s="42"/>
      <c r="H13" s="39"/>
      <c r="I13" s="51" t="s">
        <v>27</v>
      </c>
      <c r="J13" s="39"/>
      <c r="K13" s="27" t="s">
        <v>27</v>
      </c>
      <c r="L13" s="1"/>
      <c r="M13" s="1"/>
      <c r="N13" s="1"/>
      <c r="O13" s="1"/>
      <c r="P13" s="1"/>
      <c r="Q13" s="1"/>
      <c r="R13" s="1"/>
      <c r="S13" s="1"/>
      <c r="T13" s="1"/>
      <c r="U13" s="1"/>
      <c r="V13" s="1"/>
      <c r="W13" s="1"/>
      <c r="X13" s="1"/>
      <c r="Y13" s="1"/>
      <c r="Z13" s="1"/>
    </row>
    <row r="14" spans="1:26" ht="48.75" customHeight="1" x14ac:dyDescent="0.25">
      <c r="A14" s="50" t="s">
        <v>27</v>
      </c>
      <c r="B14" s="39"/>
      <c r="C14" s="51" t="s">
        <v>27</v>
      </c>
      <c r="D14" s="42"/>
      <c r="E14" s="39"/>
      <c r="F14" s="51" t="s">
        <v>27</v>
      </c>
      <c r="G14" s="42"/>
      <c r="H14" s="39"/>
      <c r="I14" s="51" t="s">
        <v>27</v>
      </c>
      <c r="J14" s="39"/>
      <c r="K14" s="27" t="s">
        <v>27</v>
      </c>
      <c r="L14" s="1"/>
      <c r="M14" s="1"/>
      <c r="N14" s="1"/>
      <c r="O14" s="1"/>
      <c r="P14" s="1"/>
      <c r="Q14" s="1"/>
      <c r="R14" s="1"/>
      <c r="S14" s="1"/>
      <c r="T14" s="1"/>
      <c r="U14" s="1"/>
      <c r="V14" s="1"/>
      <c r="W14" s="1"/>
      <c r="X14" s="1"/>
      <c r="Y14" s="1"/>
      <c r="Z14" s="1"/>
    </row>
    <row r="15" spans="1:26" ht="48" customHeight="1" x14ac:dyDescent="0.25">
      <c r="A15" s="50" t="s">
        <v>27</v>
      </c>
      <c r="B15" s="39"/>
      <c r="C15" s="51" t="s">
        <v>27</v>
      </c>
      <c r="D15" s="42"/>
      <c r="E15" s="39"/>
      <c r="F15" s="51" t="s">
        <v>27</v>
      </c>
      <c r="G15" s="42"/>
      <c r="H15" s="39"/>
      <c r="I15" s="51" t="s">
        <v>27</v>
      </c>
      <c r="J15" s="39"/>
      <c r="K15" s="27" t="s">
        <v>27</v>
      </c>
      <c r="L15" s="1"/>
      <c r="M15" s="1"/>
      <c r="N15" s="1"/>
      <c r="O15" s="1"/>
      <c r="P15" s="1"/>
      <c r="Q15" s="1"/>
      <c r="R15" s="1"/>
      <c r="S15" s="1"/>
      <c r="T15" s="1"/>
      <c r="U15" s="1"/>
      <c r="V15" s="1"/>
      <c r="W15" s="1"/>
      <c r="X15" s="1"/>
      <c r="Y15" s="1"/>
      <c r="Z15" s="1"/>
    </row>
    <row r="16" spans="1:26" ht="18.75" customHeight="1" x14ac:dyDescent="0.25">
      <c r="A16" s="28"/>
      <c r="B16" s="28"/>
      <c r="C16" s="28"/>
      <c r="D16" s="28"/>
      <c r="E16" s="28"/>
      <c r="F16" s="28"/>
      <c r="G16" s="28"/>
      <c r="H16" s="28"/>
      <c r="I16" s="28"/>
      <c r="J16" s="28"/>
      <c r="K16" s="29"/>
      <c r="L16" s="1"/>
      <c r="M16" s="1"/>
      <c r="N16" s="1"/>
      <c r="O16" s="1"/>
      <c r="P16" s="1"/>
      <c r="Q16" s="1"/>
      <c r="R16" s="1"/>
      <c r="S16" s="1"/>
      <c r="T16" s="1"/>
      <c r="U16" s="1"/>
      <c r="V16" s="1"/>
      <c r="W16" s="1"/>
      <c r="X16" s="1"/>
      <c r="Y16" s="1"/>
      <c r="Z16" s="1"/>
    </row>
    <row r="17" spans="1:26" ht="48.75" customHeight="1" x14ac:dyDescent="0.25">
      <c r="A17" s="56" t="s">
        <v>225</v>
      </c>
      <c r="B17" s="46"/>
      <c r="C17" s="46"/>
      <c r="D17" s="46"/>
      <c r="E17" s="46"/>
      <c r="F17" s="46"/>
      <c r="G17" s="46"/>
      <c r="H17" s="46"/>
      <c r="I17" s="46"/>
      <c r="J17" s="46"/>
      <c r="K17" s="47"/>
      <c r="L17" s="1"/>
      <c r="M17" s="1"/>
      <c r="N17" s="1"/>
      <c r="O17" s="1"/>
      <c r="P17" s="1"/>
      <c r="Q17" s="1"/>
      <c r="R17" s="1"/>
      <c r="S17" s="1"/>
      <c r="T17" s="1"/>
      <c r="U17" s="1"/>
      <c r="V17" s="1"/>
      <c r="W17" s="1"/>
      <c r="X17" s="1"/>
      <c r="Y17" s="1"/>
      <c r="Z17" s="1"/>
    </row>
    <row r="18" spans="1:26" ht="15.75" customHeight="1" x14ac:dyDescent="0.25">
      <c r="A18" s="8"/>
      <c r="B18" s="8"/>
      <c r="C18" s="8"/>
      <c r="D18" s="8"/>
      <c r="E18" s="8"/>
      <c r="F18" s="8"/>
      <c r="G18" s="8"/>
      <c r="H18" s="8"/>
      <c r="I18" s="8"/>
      <c r="J18" s="8"/>
      <c r="K18" s="29"/>
      <c r="L18" s="1"/>
      <c r="M18" s="1"/>
      <c r="N18" s="1"/>
      <c r="O18" s="1"/>
      <c r="P18" s="1"/>
      <c r="Q18" s="1"/>
      <c r="R18" s="1"/>
      <c r="S18" s="1"/>
      <c r="T18" s="1"/>
      <c r="U18" s="1"/>
      <c r="V18" s="1"/>
      <c r="W18" s="1"/>
      <c r="X18" s="1"/>
      <c r="Y18" s="1"/>
      <c r="Z18" s="1"/>
    </row>
    <row r="19" spans="1:26" ht="48.75" customHeight="1" x14ac:dyDescent="0.25">
      <c r="A19" s="57" t="s">
        <v>42</v>
      </c>
      <c r="B19" s="54"/>
      <c r="C19" s="52" t="s">
        <v>221</v>
      </c>
      <c r="D19" s="53"/>
      <c r="E19" s="54"/>
      <c r="F19" s="52" t="s">
        <v>226</v>
      </c>
      <c r="G19" s="53"/>
      <c r="H19" s="54"/>
      <c r="I19" s="52" t="s">
        <v>223</v>
      </c>
      <c r="J19" s="55"/>
      <c r="K19" s="29"/>
      <c r="L19" s="1"/>
      <c r="M19" s="1"/>
      <c r="N19" s="1"/>
      <c r="O19" s="1"/>
      <c r="P19" s="1"/>
      <c r="Q19" s="1"/>
      <c r="R19" s="1"/>
      <c r="S19" s="1"/>
      <c r="T19" s="1"/>
      <c r="U19" s="1"/>
      <c r="V19" s="1"/>
      <c r="W19" s="1"/>
      <c r="X19" s="1"/>
      <c r="Y19" s="1"/>
      <c r="Z19" s="1"/>
    </row>
    <row r="20" spans="1:26" ht="48.75" customHeight="1" x14ac:dyDescent="0.25">
      <c r="A20" s="50" t="s">
        <v>27</v>
      </c>
      <c r="B20" s="39"/>
      <c r="C20" s="51" t="s">
        <v>27</v>
      </c>
      <c r="D20" s="42"/>
      <c r="E20" s="39"/>
      <c r="F20" s="51" t="s">
        <v>27</v>
      </c>
      <c r="G20" s="42"/>
      <c r="H20" s="39"/>
      <c r="I20" s="51" t="s">
        <v>27</v>
      </c>
      <c r="J20" s="64"/>
      <c r="K20" s="29"/>
      <c r="L20" s="1"/>
      <c r="M20" s="1"/>
      <c r="N20" s="1"/>
      <c r="O20" s="1"/>
      <c r="P20" s="1"/>
      <c r="Q20" s="1"/>
      <c r="R20" s="1"/>
      <c r="S20" s="1"/>
      <c r="T20" s="1"/>
      <c r="U20" s="1"/>
      <c r="V20" s="1"/>
      <c r="W20" s="1"/>
      <c r="X20" s="1"/>
      <c r="Y20" s="1"/>
      <c r="Z20" s="1"/>
    </row>
    <row r="21" spans="1:26" ht="48.75" customHeight="1" x14ac:dyDescent="0.25">
      <c r="A21" s="50" t="s">
        <v>27</v>
      </c>
      <c r="B21" s="39"/>
      <c r="C21" s="51" t="s">
        <v>27</v>
      </c>
      <c r="D21" s="42"/>
      <c r="E21" s="39"/>
      <c r="F21" s="51" t="s">
        <v>27</v>
      </c>
      <c r="G21" s="42"/>
      <c r="H21" s="39"/>
      <c r="I21" s="51" t="s">
        <v>27</v>
      </c>
      <c r="J21" s="64"/>
      <c r="K21" s="30"/>
      <c r="L21" s="1"/>
      <c r="M21" s="1"/>
      <c r="N21" s="1"/>
      <c r="O21" s="1"/>
      <c r="P21" s="1"/>
      <c r="Q21" s="1"/>
      <c r="R21" s="1"/>
      <c r="S21" s="1"/>
      <c r="T21" s="1"/>
      <c r="U21" s="1"/>
      <c r="V21" s="1"/>
      <c r="W21" s="1"/>
      <c r="X21" s="1"/>
      <c r="Y21" s="1"/>
      <c r="Z21" s="1"/>
    </row>
    <row r="22" spans="1:26" ht="48.75" customHeight="1" x14ac:dyDescent="0.25">
      <c r="A22" s="50" t="s">
        <v>27</v>
      </c>
      <c r="B22" s="39"/>
      <c r="C22" s="51" t="s">
        <v>27</v>
      </c>
      <c r="D22" s="42"/>
      <c r="E22" s="39"/>
      <c r="F22" s="51" t="s">
        <v>27</v>
      </c>
      <c r="G22" s="42"/>
      <c r="H22" s="39"/>
      <c r="I22" s="51" t="s">
        <v>27</v>
      </c>
      <c r="J22" s="64"/>
      <c r="K22" s="30"/>
      <c r="L22" s="1"/>
      <c r="M22" s="1"/>
      <c r="N22" s="1"/>
      <c r="O22" s="1"/>
      <c r="P22" s="1"/>
      <c r="Q22" s="1"/>
      <c r="R22" s="1"/>
      <c r="S22" s="1"/>
      <c r="T22" s="1"/>
      <c r="U22" s="1"/>
      <c r="V22" s="1"/>
      <c r="W22" s="1"/>
      <c r="X22" s="1"/>
      <c r="Y22" s="1"/>
      <c r="Z22" s="1"/>
    </row>
    <row r="23" spans="1:26" ht="48.75" customHeight="1" x14ac:dyDescent="0.25">
      <c r="A23" s="50" t="s">
        <v>27</v>
      </c>
      <c r="B23" s="39"/>
      <c r="C23" s="51" t="s">
        <v>27</v>
      </c>
      <c r="D23" s="42"/>
      <c r="E23" s="39"/>
      <c r="F23" s="51" t="s">
        <v>27</v>
      </c>
      <c r="G23" s="42"/>
      <c r="H23" s="39"/>
      <c r="I23" s="51" t="s">
        <v>27</v>
      </c>
      <c r="J23" s="64"/>
      <c r="K23" s="30"/>
      <c r="L23" s="1"/>
      <c r="M23" s="1"/>
      <c r="N23" s="1"/>
      <c r="O23" s="1"/>
      <c r="P23" s="1"/>
      <c r="Q23" s="1"/>
      <c r="R23" s="1"/>
      <c r="S23" s="1"/>
      <c r="T23" s="1"/>
      <c r="U23" s="1"/>
      <c r="V23" s="1"/>
      <c r="W23" s="1"/>
      <c r="X23" s="1"/>
      <c r="Y23" s="1"/>
      <c r="Z23" s="1"/>
    </row>
    <row r="24" spans="1:26" ht="48.75" customHeight="1" x14ac:dyDescent="0.25">
      <c r="A24" s="50" t="s">
        <v>27</v>
      </c>
      <c r="B24" s="39"/>
      <c r="C24" s="51" t="s">
        <v>27</v>
      </c>
      <c r="D24" s="42"/>
      <c r="E24" s="39"/>
      <c r="F24" s="51" t="s">
        <v>27</v>
      </c>
      <c r="G24" s="42"/>
      <c r="H24" s="39"/>
      <c r="I24" s="51" t="s">
        <v>27</v>
      </c>
      <c r="J24" s="64"/>
      <c r="K24" s="30"/>
      <c r="L24" s="1"/>
      <c r="M24" s="1"/>
      <c r="N24" s="1"/>
      <c r="O24" s="1"/>
      <c r="P24" s="1"/>
      <c r="Q24" s="1"/>
      <c r="R24" s="1"/>
      <c r="S24" s="1"/>
      <c r="T24" s="1"/>
      <c r="U24" s="1"/>
      <c r="V24" s="1"/>
      <c r="W24" s="1"/>
      <c r="X24" s="1"/>
      <c r="Y24" s="1"/>
      <c r="Z24" s="1"/>
    </row>
    <row r="25" spans="1:26" ht="48.75" customHeight="1" x14ac:dyDescent="0.25">
      <c r="A25" s="50" t="s">
        <v>27</v>
      </c>
      <c r="B25" s="39"/>
      <c r="C25" s="51" t="s">
        <v>27</v>
      </c>
      <c r="D25" s="42"/>
      <c r="E25" s="39"/>
      <c r="F25" s="51" t="s">
        <v>27</v>
      </c>
      <c r="G25" s="42"/>
      <c r="H25" s="39"/>
      <c r="I25" s="51" t="s">
        <v>27</v>
      </c>
      <c r="J25" s="64"/>
      <c r="K25" s="30"/>
      <c r="L25" s="1"/>
      <c r="M25" s="1"/>
      <c r="N25" s="1"/>
      <c r="O25" s="1"/>
      <c r="P25" s="1"/>
      <c r="Q25" s="1"/>
      <c r="R25" s="1"/>
      <c r="S25" s="1"/>
      <c r="T25" s="1"/>
      <c r="U25" s="1"/>
      <c r="V25" s="1"/>
      <c r="W25" s="1"/>
      <c r="X25" s="1"/>
      <c r="Y25" s="1"/>
      <c r="Z25" s="1"/>
    </row>
    <row r="26" spans="1:26" ht="48.75" customHeight="1" x14ac:dyDescent="0.25">
      <c r="A26" s="50" t="s">
        <v>27</v>
      </c>
      <c r="B26" s="39"/>
      <c r="C26" s="51" t="s">
        <v>27</v>
      </c>
      <c r="D26" s="42"/>
      <c r="E26" s="39"/>
      <c r="F26" s="51" t="s">
        <v>27</v>
      </c>
      <c r="G26" s="42"/>
      <c r="H26" s="39"/>
      <c r="I26" s="51" t="s">
        <v>27</v>
      </c>
      <c r="J26" s="64"/>
      <c r="K26" s="30"/>
      <c r="L26" s="1"/>
      <c r="M26" s="1"/>
      <c r="N26" s="1"/>
      <c r="O26" s="1"/>
      <c r="P26" s="1"/>
      <c r="Q26" s="1"/>
      <c r="R26" s="1"/>
      <c r="S26" s="1"/>
      <c r="T26" s="1"/>
      <c r="U26" s="1"/>
      <c r="V26" s="1"/>
      <c r="W26" s="1"/>
      <c r="X26" s="1"/>
      <c r="Y26" s="1"/>
      <c r="Z26" s="1"/>
    </row>
    <row r="27" spans="1:26" ht="48.75" customHeight="1" x14ac:dyDescent="0.25">
      <c r="A27" s="50" t="s">
        <v>27</v>
      </c>
      <c r="B27" s="39"/>
      <c r="C27" s="51" t="s">
        <v>27</v>
      </c>
      <c r="D27" s="42"/>
      <c r="E27" s="39"/>
      <c r="F27" s="51" t="s">
        <v>27</v>
      </c>
      <c r="G27" s="42"/>
      <c r="H27" s="39"/>
      <c r="I27" s="51" t="s">
        <v>27</v>
      </c>
      <c r="J27" s="64"/>
      <c r="K27" s="30"/>
      <c r="L27" s="1"/>
      <c r="M27" s="1"/>
      <c r="N27" s="1"/>
      <c r="O27" s="1"/>
      <c r="P27" s="1"/>
      <c r="Q27" s="1"/>
      <c r="R27" s="1"/>
      <c r="S27" s="1"/>
      <c r="T27" s="1"/>
      <c r="U27" s="1"/>
      <c r="V27" s="1"/>
      <c r="W27" s="1"/>
      <c r="X27" s="1"/>
      <c r="Y27" s="1"/>
      <c r="Z27" s="1"/>
    </row>
    <row r="28" spans="1:26" ht="48.75" customHeight="1" x14ac:dyDescent="0.25">
      <c r="A28" s="50" t="s">
        <v>27</v>
      </c>
      <c r="B28" s="39"/>
      <c r="C28" s="51" t="s">
        <v>27</v>
      </c>
      <c r="D28" s="42"/>
      <c r="E28" s="39"/>
      <c r="F28" s="51" t="s">
        <v>27</v>
      </c>
      <c r="G28" s="42"/>
      <c r="H28" s="39"/>
      <c r="I28" s="51" t="s">
        <v>27</v>
      </c>
      <c r="J28" s="64"/>
      <c r="K28" s="30"/>
      <c r="L28" s="1"/>
      <c r="M28" s="1"/>
      <c r="N28" s="1"/>
      <c r="O28" s="1"/>
      <c r="P28" s="1"/>
      <c r="Q28" s="1"/>
      <c r="R28" s="1"/>
      <c r="S28" s="1"/>
      <c r="T28" s="1"/>
      <c r="U28" s="1"/>
      <c r="V28" s="1"/>
      <c r="W28" s="1"/>
      <c r="X28" s="1"/>
      <c r="Y28" s="1"/>
      <c r="Z28" s="1"/>
    </row>
    <row r="29" spans="1:26" ht="48.75" customHeight="1" x14ac:dyDescent="0.25">
      <c r="A29" s="50" t="s">
        <v>27</v>
      </c>
      <c r="B29" s="39"/>
      <c r="C29" s="51" t="s">
        <v>27</v>
      </c>
      <c r="D29" s="42"/>
      <c r="E29" s="39"/>
      <c r="F29" s="51" t="s">
        <v>27</v>
      </c>
      <c r="G29" s="42"/>
      <c r="H29" s="39"/>
      <c r="I29" s="51" t="s">
        <v>27</v>
      </c>
      <c r="J29" s="64"/>
      <c r="K29" s="30"/>
      <c r="L29" s="1"/>
      <c r="M29" s="1"/>
      <c r="N29" s="1"/>
      <c r="O29" s="1"/>
      <c r="P29" s="1"/>
      <c r="Q29" s="1"/>
      <c r="R29" s="1"/>
      <c r="S29" s="1"/>
      <c r="T29" s="1"/>
      <c r="U29" s="1"/>
      <c r="V29" s="1"/>
      <c r="W29" s="1"/>
      <c r="X29" s="1"/>
      <c r="Y29" s="1"/>
      <c r="Z29" s="1"/>
    </row>
    <row r="30" spans="1:26" ht="15.75" customHeight="1" x14ac:dyDescent="0.25">
      <c r="A30" s="31"/>
      <c r="B30" s="31"/>
      <c r="C30" s="31"/>
      <c r="D30" s="31"/>
      <c r="E30" s="31"/>
      <c r="F30" s="31"/>
      <c r="G30" s="31"/>
      <c r="H30" s="31"/>
      <c r="I30" s="31"/>
      <c r="J30" s="31"/>
      <c r="K30" s="1"/>
      <c r="L30" s="1"/>
      <c r="M30" s="1"/>
      <c r="N30" s="1"/>
      <c r="O30" s="1"/>
      <c r="P30" s="1"/>
      <c r="Q30" s="1"/>
      <c r="R30" s="1"/>
      <c r="S30" s="1"/>
      <c r="T30" s="1"/>
      <c r="U30" s="1"/>
      <c r="V30" s="1"/>
      <c r="W30" s="1"/>
      <c r="X30" s="1"/>
      <c r="Y30" s="1"/>
      <c r="Z30" s="1"/>
    </row>
    <row r="31" spans="1:26" ht="33" customHeight="1" x14ac:dyDescent="0.25">
      <c r="A31" s="76"/>
      <c r="B31" s="46"/>
      <c r="C31" s="46"/>
      <c r="D31" s="46"/>
      <c r="E31" s="46"/>
      <c r="F31" s="46"/>
      <c r="G31" s="46"/>
      <c r="H31" s="46"/>
      <c r="I31" s="46"/>
      <c r="J31" s="47"/>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77" t="s">
        <v>227</v>
      </c>
      <c r="B33" s="46"/>
      <c r="C33" s="46"/>
      <c r="D33" s="46"/>
      <c r="E33" s="46"/>
      <c r="F33" s="46"/>
      <c r="G33" s="46"/>
      <c r="H33" s="46"/>
      <c r="I33" s="46"/>
      <c r="J33" s="47"/>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32" t="s">
        <v>41</v>
      </c>
      <c r="B35" s="78" t="s">
        <v>228</v>
      </c>
      <c r="C35" s="53"/>
      <c r="D35" s="53"/>
      <c r="E35" s="53"/>
      <c r="F35" s="53"/>
      <c r="G35" s="54"/>
      <c r="H35" s="78" t="s">
        <v>229</v>
      </c>
      <c r="I35" s="53"/>
      <c r="J35" s="55"/>
      <c r="K35" s="1"/>
      <c r="L35" s="1"/>
      <c r="M35" s="1"/>
      <c r="N35" s="1"/>
      <c r="O35" s="1"/>
      <c r="P35" s="1"/>
      <c r="Q35" s="1"/>
      <c r="R35" s="1"/>
      <c r="S35" s="1"/>
      <c r="T35" s="1"/>
      <c r="U35" s="1"/>
      <c r="V35" s="1"/>
      <c r="W35" s="1"/>
      <c r="X35" s="1"/>
      <c r="Y35" s="1"/>
      <c r="Z35" s="1"/>
    </row>
    <row r="36" spans="1:26" ht="48" customHeight="1" x14ac:dyDescent="0.25">
      <c r="A36" s="33" t="s">
        <v>230</v>
      </c>
      <c r="B36" s="65" t="s">
        <v>231</v>
      </c>
      <c r="C36" s="42"/>
      <c r="D36" s="42"/>
      <c r="E36" s="42"/>
      <c r="F36" s="42"/>
      <c r="G36" s="39"/>
      <c r="H36" s="66" t="s">
        <v>27</v>
      </c>
      <c r="I36" s="42"/>
      <c r="J36" s="64"/>
      <c r="K36" s="1"/>
      <c r="L36" s="1"/>
      <c r="M36" s="1"/>
      <c r="N36" s="1"/>
      <c r="O36" s="1"/>
      <c r="P36" s="1"/>
      <c r="Q36" s="1"/>
      <c r="R36" s="1"/>
      <c r="S36" s="1"/>
      <c r="T36" s="1"/>
      <c r="U36" s="1"/>
      <c r="V36" s="1"/>
      <c r="W36" s="1"/>
      <c r="X36" s="1"/>
      <c r="Y36" s="1"/>
      <c r="Z36" s="1"/>
    </row>
    <row r="37" spans="1:26" ht="48" customHeight="1" x14ac:dyDescent="0.25">
      <c r="A37" s="33" t="s">
        <v>232</v>
      </c>
      <c r="B37" s="65" t="s">
        <v>233</v>
      </c>
      <c r="C37" s="42"/>
      <c r="D37" s="42"/>
      <c r="E37" s="42"/>
      <c r="F37" s="42"/>
      <c r="G37" s="39"/>
      <c r="H37" s="66" t="s">
        <v>234</v>
      </c>
      <c r="I37" s="42"/>
      <c r="J37" s="64"/>
      <c r="K37" s="1"/>
      <c r="L37" s="1"/>
      <c r="M37" s="1"/>
      <c r="N37" s="1"/>
      <c r="O37" s="1"/>
      <c r="P37" s="1"/>
      <c r="Q37" s="1"/>
      <c r="R37" s="1"/>
      <c r="S37" s="1"/>
      <c r="T37" s="1"/>
      <c r="U37" s="1"/>
      <c r="V37" s="1"/>
      <c r="W37" s="1"/>
      <c r="X37" s="1"/>
      <c r="Y37" s="1"/>
      <c r="Z37" s="1"/>
    </row>
    <row r="38" spans="1:26" ht="48" customHeight="1" x14ac:dyDescent="0.25">
      <c r="A38" s="33" t="s">
        <v>235</v>
      </c>
      <c r="B38" s="65" t="s">
        <v>236</v>
      </c>
      <c r="C38" s="42"/>
      <c r="D38" s="42"/>
      <c r="E38" s="42"/>
      <c r="F38" s="42"/>
      <c r="G38" s="39"/>
      <c r="H38" s="66" t="s">
        <v>27</v>
      </c>
      <c r="I38" s="42"/>
      <c r="J38" s="64"/>
      <c r="K38" s="1"/>
      <c r="L38" s="1"/>
      <c r="M38" s="1"/>
      <c r="N38" s="1"/>
      <c r="O38" s="1"/>
      <c r="P38" s="1"/>
      <c r="Q38" s="1"/>
      <c r="R38" s="1"/>
      <c r="S38" s="1"/>
      <c r="T38" s="1"/>
      <c r="U38" s="1"/>
      <c r="V38" s="1"/>
      <c r="W38" s="1"/>
      <c r="X38" s="1"/>
      <c r="Y38" s="1"/>
      <c r="Z38" s="1"/>
    </row>
    <row r="39" spans="1:26" ht="48" customHeight="1" x14ac:dyDescent="0.25">
      <c r="A39" s="34">
        <v>4</v>
      </c>
      <c r="B39" s="67" t="s">
        <v>237</v>
      </c>
      <c r="C39" s="42"/>
      <c r="D39" s="42"/>
      <c r="E39" s="42"/>
      <c r="F39" s="42"/>
      <c r="G39" s="39"/>
      <c r="H39" s="66" t="s">
        <v>234</v>
      </c>
      <c r="I39" s="42"/>
      <c r="J39" s="64"/>
      <c r="K39" s="1"/>
      <c r="L39" s="1"/>
      <c r="M39" s="1"/>
      <c r="N39" s="1"/>
      <c r="O39" s="1"/>
      <c r="P39" s="1"/>
      <c r="Q39" s="1"/>
      <c r="R39" s="1"/>
      <c r="S39" s="1"/>
      <c r="T39" s="1"/>
      <c r="U39" s="1"/>
      <c r="V39" s="1"/>
      <c r="W39" s="1"/>
      <c r="X39" s="1"/>
      <c r="Y39" s="1"/>
      <c r="Z39" s="1"/>
    </row>
    <row r="40" spans="1:26" ht="48" customHeight="1" x14ac:dyDescent="0.25">
      <c r="A40" s="35"/>
      <c r="B40" s="67"/>
      <c r="C40" s="42"/>
      <c r="D40" s="42"/>
      <c r="E40" s="42"/>
      <c r="F40" s="42"/>
      <c r="G40" s="39"/>
      <c r="H40" s="66"/>
      <c r="I40" s="42"/>
      <c r="J40" s="64"/>
      <c r="K40" s="1"/>
      <c r="L40" s="1"/>
      <c r="M40" s="1"/>
      <c r="N40" s="1"/>
      <c r="O40" s="1"/>
      <c r="P40" s="1"/>
      <c r="Q40" s="1"/>
      <c r="R40" s="1"/>
      <c r="S40" s="1"/>
      <c r="T40" s="1"/>
      <c r="U40" s="1"/>
      <c r="V40" s="1"/>
      <c r="W40" s="1"/>
      <c r="X40" s="1"/>
      <c r="Y40" s="1"/>
      <c r="Z40" s="1"/>
    </row>
    <row r="41" spans="1:26" ht="48" customHeight="1" x14ac:dyDescent="0.25">
      <c r="A41" s="35"/>
      <c r="B41" s="67"/>
      <c r="C41" s="42"/>
      <c r="D41" s="42"/>
      <c r="E41" s="42"/>
      <c r="F41" s="42"/>
      <c r="G41" s="39"/>
      <c r="H41" s="66"/>
      <c r="I41" s="42"/>
      <c r="J41" s="64"/>
      <c r="K41" s="1"/>
      <c r="L41" s="1"/>
      <c r="M41" s="1"/>
      <c r="N41" s="1"/>
      <c r="O41" s="1"/>
      <c r="P41" s="1"/>
      <c r="Q41" s="1"/>
      <c r="R41" s="1"/>
      <c r="S41" s="1"/>
      <c r="T41" s="1"/>
      <c r="U41" s="1"/>
      <c r="V41" s="1"/>
      <c r="W41" s="1"/>
      <c r="X41" s="1"/>
      <c r="Y41" s="1"/>
      <c r="Z41" s="1"/>
    </row>
    <row r="42" spans="1:26" ht="48" customHeight="1" x14ac:dyDescent="0.25">
      <c r="A42" s="35"/>
      <c r="B42" s="67"/>
      <c r="C42" s="42"/>
      <c r="D42" s="42"/>
      <c r="E42" s="42"/>
      <c r="F42" s="42"/>
      <c r="G42" s="39"/>
      <c r="H42" s="66"/>
      <c r="I42" s="42"/>
      <c r="J42" s="64"/>
      <c r="K42" s="1"/>
      <c r="L42" s="1"/>
      <c r="M42" s="1"/>
      <c r="N42" s="1"/>
      <c r="O42" s="1"/>
      <c r="P42" s="1"/>
      <c r="Q42" s="1"/>
      <c r="R42" s="1"/>
      <c r="S42" s="1"/>
      <c r="T42" s="1"/>
      <c r="U42" s="1"/>
      <c r="V42" s="1"/>
      <c r="W42" s="1"/>
      <c r="X42" s="1"/>
      <c r="Y42" s="1"/>
      <c r="Z42" s="1"/>
    </row>
    <row r="43" spans="1:26" ht="48" customHeight="1" x14ac:dyDescent="0.25">
      <c r="A43" s="35"/>
      <c r="B43" s="67"/>
      <c r="C43" s="42"/>
      <c r="D43" s="42"/>
      <c r="E43" s="42"/>
      <c r="F43" s="42"/>
      <c r="G43" s="39"/>
      <c r="H43" s="66"/>
      <c r="I43" s="42"/>
      <c r="J43" s="64"/>
      <c r="K43" s="1"/>
      <c r="L43" s="1"/>
      <c r="M43" s="1"/>
      <c r="N43" s="1"/>
      <c r="O43" s="1"/>
      <c r="P43" s="1"/>
      <c r="Q43" s="1"/>
      <c r="R43" s="1"/>
      <c r="S43" s="1"/>
      <c r="T43" s="1"/>
      <c r="U43" s="1"/>
      <c r="V43" s="1"/>
      <c r="W43" s="1"/>
      <c r="X43" s="1"/>
      <c r="Y43" s="1"/>
      <c r="Z43" s="1"/>
    </row>
    <row r="44" spans="1:26" ht="48" customHeight="1" x14ac:dyDescent="0.25">
      <c r="A44" s="35"/>
      <c r="B44" s="67"/>
      <c r="C44" s="42"/>
      <c r="D44" s="42"/>
      <c r="E44" s="42"/>
      <c r="F44" s="42"/>
      <c r="G44" s="39"/>
      <c r="H44" s="66"/>
      <c r="I44" s="42"/>
      <c r="J44" s="64"/>
      <c r="K44" s="1"/>
      <c r="L44" s="1"/>
      <c r="M44" s="1"/>
      <c r="N44" s="1"/>
      <c r="O44" s="1"/>
      <c r="P44" s="1"/>
      <c r="Q44" s="1"/>
      <c r="R44" s="1"/>
      <c r="S44" s="1"/>
      <c r="T44" s="1"/>
      <c r="U44" s="1"/>
      <c r="V44" s="1"/>
      <c r="W44" s="1"/>
      <c r="X44" s="1"/>
      <c r="Y44" s="1"/>
      <c r="Z44" s="1"/>
    </row>
    <row r="45" spans="1:26" ht="48" customHeight="1" x14ac:dyDescent="0.25">
      <c r="A45" s="35"/>
      <c r="B45" s="67"/>
      <c r="C45" s="42"/>
      <c r="D45" s="42"/>
      <c r="E45" s="42"/>
      <c r="F45" s="42"/>
      <c r="G45" s="39"/>
      <c r="H45" s="66"/>
      <c r="I45" s="42"/>
      <c r="J45" s="64"/>
      <c r="K45" s="1"/>
      <c r="L45" s="1"/>
      <c r="M45" s="1"/>
      <c r="N45" s="1"/>
      <c r="O45" s="1"/>
      <c r="P45" s="1"/>
      <c r="Q45" s="1"/>
      <c r="R45" s="1"/>
      <c r="S45" s="1"/>
      <c r="T45" s="1"/>
      <c r="U45" s="1"/>
      <c r="V45" s="1"/>
      <c r="W45" s="1"/>
      <c r="X45" s="1"/>
      <c r="Y45" s="1"/>
      <c r="Z45" s="1"/>
    </row>
    <row r="46" spans="1:26" ht="48.75" customHeight="1" x14ac:dyDescent="0.25">
      <c r="A46" s="36"/>
      <c r="B46" s="70"/>
      <c r="C46" s="71"/>
      <c r="D46" s="71"/>
      <c r="E46" s="71"/>
      <c r="F46" s="71"/>
      <c r="G46" s="72"/>
      <c r="H46" s="73"/>
      <c r="I46" s="74"/>
      <c r="J46" s="75"/>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02" customHeight="1" x14ac:dyDescent="0.25">
      <c r="A48" s="76" t="s">
        <v>238</v>
      </c>
      <c r="B48" s="46"/>
      <c r="C48" s="46"/>
      <c r="D48" s="46"/>
      <c r="E48" s="46"/>
      <c r="F48" s="46"/>
      <c r="G48" s="46"/>
      <c r="H48" s="46"/>
      <c r="I48" s="46"/>
      <c r="J48" s="47"/>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68" t="s">
        <v>239</v>
      </c>
      <c r="B51" s="46"/>
      <c r="C51" s="46"/>
      <c r="D51" s="47"/>
      <c r="E51" s="69" t="s">
        <v>240</v>
      </c>
      <c r="F51" s="46"/>
      <c r="G51" s="46"/>
      <c r="H51" s="46"/>
      <c r="I51" s="46"/>
      <c r="J51" s="47"/>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68" t="s">
        <v>241</v>
      </c>
      <c r="B53" s="46"/>
      <c r="C53" s="46"/>
      <c r="D53" s="47"/>
      <c r="E53" s="69" t="s">
        <v>19</v>
      </c>
      <c r="F53" s="46"/>
      <c r="G53" s="46"/>
      <c r="H53" s="46"/>
      <c r="I53" s="46"/>
      <c r="J53" s="47"/>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37" t="s">
        <v>242</v>
      </c>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21">
    <mergeCell ref="A31:J31"/>
    <mergeCell ref="A33:J33"/>
    <mergeCell ref="B35:G35"/>
    <mergeCell ref="H35:J35"/>
    <mergeCell ref="B36:G36"/>
    <mergeCell ref="H36:J36"/>
    <mergeCell ref="F26:H26"/>
    <mergeCell ref="I26:J26"/>
    <mergeCell ref="A27:B27"/>
    <mergeCell ref="C27:E27"/>
    <mergeCell ref="A28:B28"/>
    <mergeCell ref="C28:E28"/>
    <mergeCell ref="F28:H28"/>
    <mergeCell ref="I28:J28"/>
    <mergeCell ref="A29:B29"/>
    <mergeCell ref="C29:E29"/>
    <mergeCell ref="I29:J29"/>
    <mergeCell ref="F29:H29"/>
    <mergeCell ref="A20:B20"/>
    <mergeCell ref="C20:E20"/>
    <mergeCell ref="F20:H20"/>
    <mergeCell ref="I20:J20"/>
    <mergeCell ref="C21:E21"/>
    <mergeCell ref="F21:H21"/>
    <mergeCell ref="I21:J21"/>
    <mergeCell ref="A21:B21"/>
    <mergeCell ref="A22:B22"/>
    <mergeCell ref="C22:E22"/>
    <mergeCell ref="F22:H22"/>
    <mergeCell ref="I22:J22"/>
    <mergeCell ref="B41:G41"/>
    <mergeCell ref="H41:J41"/>
    <mergeCell ref="B42:G42"/>
    <mergeCell ref="H42:J42"/>
    <mergeCell ref="B43:G43"/>
    <mergeCell ref="H43:J43"/>
    <mergeCell ref="A51:D51"/>
    <mergeCell ref="E51:J51"/>
    <mergeCell ref="A53:D53"/>
    <mergeCell ref="E53:J53"/>
    <mergeCell ref="B44:G44"/>
    <mergeCell ref="H44:J44"/>
    <mergeCell ref="B45:G45"/>
    <mergeCell ref="H45:J45"/>
    <mergeCell ref="B46:G46"/>
    <mergeCell ref="H46:J46"/>
    <mergeCell ref="A48:J48"/>
    <mergeCell ref="F23:H23"/>
    <mergeCell ref="I23:J23"/>
    <mergeCell ref="B37:G37"/>
    <mergeCell ref="H37:J37"/>
    <mergeCell ref="B38:G38"/>
    <mergeCell ref="H38:J38"/>
    <mergeCell ref="B39:G39"/>
    <mergeCell ref="H39:J39"/>
    <mergeCell ref="H40:J40"/>
    <mergeCell ref="B40:G40"/>
    <mergeCell ref="A23:B23"/>
    <mergeCell ref="C23:E23"/>
    <mergeCell ref="A24:B24"/>
    <mergeCell ref="C24:E24"/>
    <mergeCell ref="F24:H24"/>
    <mergeCell ref="I24:J24"/>
    <mergeCell ref="C25:E25"/>
    <mergeCell ref="F25:H25"/>
    <mergeCell ref="I25:J25"/>
    <mergeCell ref="F27:H27"/>
    <mergeCell ref="I27:J27"/>
    <mergeCell ref="A25:B25"/>
    <mergeCell ref="A26:B26"/>
    <mergeCell ref="C26:E26"/>
    <mergeCell ref="A7:B7"/>
    <mergeCell ref="C7:E7"/>
    <mergeCell ref="F7:H7"/>
    <mergeCell ref="I7:J7"/>
    <mergeCell ref="C8:E8"/>
    <mergeCell ref="F8:H8"/>
    <mergeCell ref="I8:J8"/>
    <mergeCell ref="F10:H10"/>
    <mergeCell ref="I10:J10"/>
    <mergeCell ref="A8:B8"/>
    <mergeCell ref="A9:B9"/>
    <mergeCell ref="C9:E9"/>
    <mergeCell ref="F9:H9"/>
    <mergeCell ref="I9:J9"/>
    <mergeCell ref="A10:B10"/>
    <mergeCell ref="C10:E10"/>
    <mergeCell ref="F6:H6"/>
    <mergeCell ref="I6:J6"/>
    <mergeCell ref="A2:K3"/>
    <mergeCell ref="A5:B5"/>
    <mergeCell ref="C5:E5"/>
    <mergeCell ref="F5:H5"/>
    <mergeCell ref="I5:J5"/>
    <mergeCell ref="A6:B6"/>
    <mergeCell ref="C6:E6"/>
    <mergeCell ref="A14:B14"/>
    <mergeCell ref="C14:E14"/>
    <mergeCell ref="F19:H19"/>
    <mergeCell ref="I19:J19"/>
    <mergeCell ref="A15:B15"/>
    <mergeCell ref="C15:E15"/>
    <mergeCell ref="F15:H15"/>
    <mergeCell ref="I15:J15"/>
    <mergeCell ref="A17:K17"/>
    <mergeCell ref="A19:B19"/>
    <mergeCell ref="C19:E19"/>
    <mergeCell ref="F14:H14"/>
    <mergeCell ref="I14:J14"/>
    <mergeCell ref="A11:B11"/>
    <mergeCell ref="C11:E11"/>
    <mergeCell ref="F11:H11"/>
    <mergeCell ref="I11:J11"/>
    <mergeCell ref="C12:E12"/>
    <mergeCell ref="F12:H12"/>
    <mergeCell ref="I12:J12"/>
    <mergeCell ref="A12:B12"/>
    <mergeCell ref="A13:B13"/>
    <mergeCell ref="C13:E13"/>
    <mergeCell ref="F13:H13"/>
    <mergeCell ref="I13:J13"/>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2023-04-04T12:16:45Z</dcterms:created>
  <dcterms:modified xsi:type="dcterms:W3CDTF">2025-04-10T06:28:03Z</dcterms:modified>
</cp:coreProperties>
</file>