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2025\1. ATVIRI  TARPTAUTINIAI konkursai\Specialios medicininės paskirties maistas 2085-2\Pasiūlymai\"/>
    </mc:Choice>
  </mc:AlternateContent>
  <xr:revisionPtr revIDLastSave="0" documentId="8_{E93DF8E3-468A-493A-AB80-C89A3D32E7E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4" i="1" l="1"/>
  <c r="F126" i="1"/>
  <c r="G133" i="1" s="1"/>
  <c r="G116" i="1"/>
  <c r="F109" i="1"/>
  <c r="G115" i="1" s="1"/>
  <c r="G99" i="1"/>
  <c r="F91" i="1"/>
  <c r="G98" i="1" s="1"/>
  <c r="G81" i="1"/>
  <c r="F74" i="1"/>
  <c r="G80" i="1" s="1"/>
  <c r="G64" i="1"/>
  <c r="F55" i="1"/>
  <c r="G63" i="1" s="1"/>
  <c r="G45" i="1"/>
  <c r="F37" i="1"/>
  <c r="G44" i="1" s="1"/>
  <c r="G21" i="1"/>
  <c r="F98" i="1" l="1"/>
  <c r="F99" i="1" s="1"/>
  <c r="F100" i="1" s="1"/>
  <c r="F115" i="1"/>
  <c r="F116" i="1" s="1"/>
  <c r="F117" i="1" s="1"/>
  <c r="F63" i="1"/>
  <c r="F64" i="1" s="1"/>
  <c r="F65" i="1" s="1"/>
  <c r="F44" i="1"/>
  <c r="F45" i="1" s="1"/>
  <c r="F46" i="1" s="1"/>
  <c r="F80" i="1"/>
  <c r="F81" i="1" s="1"/>
  <c r="F82" i="1" s="1"/>
  <c r="F133" i="1"/>
  <c r="F134" i="1" s="1"/>
  <c r="F135" i="1" s="1"/>
</calcChain>
</file>

<file path=xl/sharedStrings.xml><?xml version="1.0" encoding="utf-8"?>
<sst xmlns="http://schemas.openxmlformats.org/spreadsheetml/2006/main" count="311" uniqueCount="203">
  <si>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</si>
  <si>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</si>
  <si>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</si>
  <si>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</si>
  <si>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</si>
  <si>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</si>
  <si>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</si>
  <si>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</si>
  <si>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</si>
  <si>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</si>
  <si>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</si>
  <si>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</si>
  <si>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</si>
  <si>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</si>
  <si>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</si>
  <si>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</si>
  <si>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</si>
  <si>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</si>
  <si>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</si>
  <si>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</si>
  <si>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</si>
  <si>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</si>
  <si>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</si>
  <si>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</si>
  <si>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</si>
  <si>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</si>
  <si>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SPECIALIOS MEDICININĖS PASKIRTIES GERIAMASIS VISAVERTIS ENTERINIS MIŠINYS SU PADIDINTU BALTYMŲ KIEKIU,OMEGA 3, VITAMINŲ KIEKIU IR ANTIOKSIDANTAIS.</t>
  </si>
  <si>
    <t>Tiekėjo pasiūlymas:</t>
  </si>
  <si>
    <t>Nr.</t>
  </si>
  <si>
    <t>Pavadinimas</t>
  </si>
  <si>
    <t>Kiekis</t>
  </si>
  <si>
    <t>Mato vienetas</t>
  </si>
  <si>
    <t>Kaina be PVM, Eur</t>
  </si>
  <si>
    <t>Suma be PVM, Eur</t>
  </si>
  <si>
    <t>Prekės pavadinimas, 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</si>
  <si>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</si>
  <si>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</si>
  <si>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t>
  </si>
  <si>
    <t>Specialios medicininės paskirties geriamasis visavertis enterinis mišinys su padidintu baltymų kiekiu,OMEGA 3, vitaminų kiekiu ir antioksidantais.</t>
  </si>
  <si>
    <t>1.1.</t>
  </si>
  <si>
    <t>Specialios medicininės paskirties geriamasis visavertis enterinis mišinys su padidintu baltymų kiekiu, OMEGA 3, vit D kieku, be laktozės ir glitimo.Turi atitikti galiojančius ES, LR kokybės reikalavimus, standartus, higienos normas .</t>
  </si>
  <si>
    <t>l</t>
  </si>
  <si>
    <t>1.1.1.</t>
  </si>
  <si>
    <t>Didelės energinės vertės spec. medicininės paskirties maisto produktas, praturtintas omega-3 riebiosiomis rūgštimis (EPA ir DHA), MCT ir antioksidantais (vit. A, C, E, beta karotenu ir selenu), kuriame nėra laktozės ir glitimo.</t>
  </si>
  <si>
    <t>1.1.2.</t>
  </si>
  <si>
    <t>Energetinė vertė =&gt;150kcal /100ml.</t>
  </si>
  <si>
    <t>1.1.3.</t>
  </si>
  <si>
    <t>Baltymų =&gt; 10g/100ml.</t>
  </si>
  <si>
    <t>1.1.4.</t>
  </si>
  <si>
    <t>Pakuotė 125-250ml.</t>
  </si>
  <si>
    <t>1.1.5.</t>
  </si>
  <si>
    <t>Laikymo sąlygos: 15-25 °C temperatūroje.</t>
  </si>
  <si>
    <t>1.1.6.</t>
  </si>
  <si>
    <t>Galiojimo terminas ne trumpesnis nei 2 mėn.</t>
  </si>
  <si>
    <t>Suma be PVM</t>
  </si>
  <si>
    <t>Taikomas PVM dydis (%)</t>
  </si>
  <si>
    <t>PVM suma</t>
  </si>
  <si>
    <t>Suma su PVM</t>
  </si>
  <si>
    <t>2. DALIS</t>
  </si>
  <si>
    <t>SPECIALIOS MEDICININĖS PASKIRTIES GERIAMASIS VISAVERTIS ENTERINIS MIŠINYS SKIRTAS PACIENTAMS, KURIEMS REIKALINGA PAPILDOMA MITYBA ESANT MITYBOS NEPAKANKAMUMUI, YPAČ ESANT DIDESNIAM ENERGIJOS IR BALTYMŲ POREIKIUI.</t>
  </si>
  <si>
    <t>2.</t>
  </si>
  <si>
    <t>Specialios medicininės paskirties geriamasis visavertis enterinis mišinys skirtas pacientams, kuriems reikalinga papildoma mityba esant mitybos nepakankamumui, ypač esant didesniam energijos ir baltymų poreikiui.</t>
  </si>
  <si>
    <t>2.1.</t>
  </si>
  <si>
    <t>Specialios medicininės paskirties geriamasis visavertis enterinis mišinys su padidintu kiekiu baltymų esant didesniam energijos ir baltymų poreikiui.Turi atitikti galiojančius ES, LR kokybės reikalavimus, standartus, higienos normas .</t>
  </si>
  <si>
    <t>2.1.1.</t>
  </si>
  <si>
    <t>Visavertis, subalansuotas, itin kaloringas , turintis daug baltymų specialios medicininės paskirties maisto produktas. Tinkantis mitybos papildymui arba kaip pakaitinis maistas pacientams, kuriems yra arba gresia mitybos nepakankamumas, ypač esant didesniam energijos ir baltymų poreikiui ir (arba) skysčių apribojimui.</t>
  </si>
  <si>
    <t>2.1.2.</t>
  </si>
  <si>
    <t>Su padidintu kiekiu baltymų , vitaminais, mineralais, antioksidantais (vit. A, C, E, beta karotenu ir selenu) ir padidintu kiekiu vit. D.</t>
  </si>
  <si>
    <t>2.1.3.</t>
  </si>
  <si>
    <t>Energinė vertė =&gt; 200 kcal/100ml .</t>
  </si>
  <si>
    <t>2.1.4.</t>
  </si>
  <si>
    <t>Baltymai =&gt;9,4 g / 100ml .</t>
  </si>
  <si>
    <t>2.1.5.</t>
  </si>
  <si>
    <t>2.1.6.</t>
  </si>
  <si>
    <t>2.1.7.</t>
  </si>
  <si>
    <t>3. DALIS</t>
  </si>
  <si>
    <t>SPECIALIOS MEDICINININĖS PASKIRTIES GERIAMASIS ENTERINIS MAITINIMO MIŠINYS SU PADIDINTU BALTIMŲ, CINKO IR ARGININO KIEKIU.</t>
  </si>
  <si>
    <t>3.</t>
  </si>
  <si>
    <t>Specialios medicinininės paskirties geriamasis enterinis maitinimo mišinys su padidintu baltimų, cinko ir arginino kiekiu.</t>
  </si>
  <si>
    <t>3.1.</t>
  </si>
  <si>
    <t>Specialios medicininės paskirties geriamasis visavertis enterinis mišinys su padidntu baltymų, cinko ir arginino kiekiu. Skirtas mitybos reguliavimui esant mitybos nepakankamumui, bei žaizdų, pragulų profilaktikai,turi atitikti galiojančius ES, LR kokybės reikalavimus, standartus, higienos normas.</t>
  </si>
  <si>
    <t>3.1.1.</t>
  </si>
  <si>
    <t>Padidintos energetinės vertės , praturtintas argininu ir cinku.</t>
  </si>
  <si>
    <t>3.1.2.</t>
  </si>
  <si>
    <t>Energetinė vertė 124kcal/100ml.</t>
  </si>
  <si>
    <t>3.1.3.</t>
  </si>
  <si>
    <t>Pakuotė 200-250ml.</t>
  </si>
  <si>
    <t>3.1.4.</t>
  </si>
  <si>
    <t>3.1.5.</t>
  </si>
  <si>
    <t>4. DALIS</t>
  </si>
  <si>
    <t>SPECIALIOS MEDICININĖS PASKIRTIES GERIAMASIS AUGALINĖS KILMĖS ENTERINIS MIŠINYS , SKIRTAS MITYBOS TERAPIJAI .</t>
  </si>
  <si>
    <t>4.</t>
  </si>
  <si>
    <t>Specialios medicininės paskirties geriamasis augalinės kilmės enterinis mišinys , skirtas mitybos terapijai .</t>
  </si>
  <si>
    <t>4.1.</t>
  </si>
  <si>
    <t>Specialios medicininės paskirties visavertis enterinis mišinys su padidintu augalinės kilmės (soja ir žirniai) baltymų kiekiu, skirtas mitybos terapijai, tinkamas veganams,turi atitikti galiojančius ES, LR kokybės reikalavimus, standartus, higienos normas.</t>
  </si>
  <si>
    <t>4.1.1.</t>
  </si>
  <si>
    <t xml:space="preserve"> Visavertis, subalansuotas, su mikro – makroelementais, vitaminais.</t>
  </si>
  <si>
    <t>4.1.2.</t>
  </si>
  <si>
    <t>Energetinė vertė 150kcal/100ml.</t>
  </si>
  <si>
    <t>4.1.3.</t>
  </si>
  <si>
    <t>Augalinės kilmės baltimų - 6g/100ml.</t>
  </si>
  <si>
    <t>4.1.4.</t>
  </si>
  <si>
    <t>4.1.5.</t>
  </si>
  <si>
    <t>4.1.6.</t>
  </si>
  <si>
    <t>Galiojimo terminas ne trumpesnis nei 2 mėn</t>
  </si>
  <si>
    <t>5. DALIS</t>
  </si>
  <si>
    <t>SPECIALIOS MEDICININĖS PASKIRTIES GERIAMAS ENTERINIS MAITINIMO MIŠINYS SKIRTAS GLIKEMIJAI NORMALIZUOTI.</t>
  </si>
  <si>
    <t>5.</t>
  </si>
  <si>
    <t>Specialios medicininės paskirties geriamas enterinis maitinimo mišinys skirtas glikemijai normalizuoti.</t>
  </si>
  <si>
    <t>5.1.</t>
  </si>
  <si>
    <t>Specialios medicininės paskirties geriamasis visavertis enterinis mišinys skirtas pacientams, kuriems reikalinga papildoma mityba , mitybos mepakankamumo ir cukrinio diabeto ar hiperglikemijos atvejais,turi atitikti galiojančius ES, LR kokybės reikalavimus, standartus, higienos normas.</t>
  </si>
  <si>
    <t>5.1.1.</t>
  </si>
  <si>
    <t>Energetinė vertė =&gt; 100kcal/100ml.</t>
  </si>
  <si>
    <t>5.1.2.</t>
  </si>
  <si>
    <t>Baltimų kiekis =&gt; 3,8g/100ml.</t>
  </si>
  <si>
    <t>5.1.3.</t>
  </si>
  <si>
    <t>5.1.4.</t>
  </si>
  <si>
    <t>5.1.5.</t>
  </si>
  <si>
    <t>6. DALIS</t>
  </si>
  <si>
    <t>PAPILDOMAS BALTYMŲ ŠALTINIS SUAUGUSIEMS PACIENTAMS, KURIŲ POREIKIŲ NEPATENKINA ĮPRASTAS MAISTAS.</t>
  </si>
  <si>
    <t>6.</t>
  </si>
  <si>
    <t>Papildomas baltymų šaltinis suaugusiems pacientams, kurių poreikių nepatenkina įprastas maistas.</t>
  </si>
  <si>
    <t>6.1.</t>
  </si>
  <si>
    <t>Baltyminis maisto priedas: koncentruoti baltymų milteliai be gliuteno ir laktozės, skirti vartoti vaikams ir suaugusiems, kai yra padidėjęs baltymų poreikis, turi atitikti galiojančius ES, LR kokybės reikalavimus, standartus, higienos normas.</t>
  </si>
  <si>
    <t>kg</t>
  </si>
  <si>
    <t>6.1.1.</t>
  </si>
  <si>
    <t xml:space="preserve"> Maisto priedas su didele baltymų koncentracija (100 g miltelių ne mažiau 87 g baltymų).</t>
  </si>
  <si>
    <t>6.1.2.</t>
  </si>
  <si>
    <t>Miltelių pavidalo maisto priedas nepakeičiantis valgio ir gėrimo skonio ir kvapo.Tinkamas vartoti šaltuose ir karštuose patiekaluose, saldžiame ar pikantiškame maiste.</t>
  </si>
  <si>
    <t>6.1.3.</t>
  </si>
  <si>
    <t>Skirtas vartoti nuo 3 metų vaikams ir suaugusiems.</t>
  </si>
  <si>
    <t>6.1.4.</t>
  </si>
  <si>
    <t>Pakuotės dydis 200 - 400 g.</t>
  </si>
  <si>
    <t>6.1.5.</t>
  </si>
  <si>
    <t>6.1.6.</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</si>
  <si>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</si>
  <si>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</si>
  <si>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</si>
  <si>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</si>
  <si>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</si>
  <si>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</si>
  <si>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</si>
  <si>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</si>
  <si>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</si>
  <si>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</si>
  <si>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</si>
  <si>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</si>
  <si>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</si>
  <si>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</si>
  <si>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</si>
  <si>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</si>
  <si>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</si>
  <si>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</si>
  <si>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</si>
  <si>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</si>
  <si>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2085-2 2025-03-12 14:35:50</t>
  </si>
  <si>
    <t>SPECIALIOS MEDICININĖS PASKIRTIES MAISTAS (GERIAMAS)</t>
  </si>
  <si>
    <t>Vilnius</t>
  </si>
  <si>
    <t>Fresenius Kabi Baltics UAB</t>
  </si>
  <si>
    <t>J. Basanavičiaus 26, 03224 Vilnius</t>
  </si>
  <si>
    <t>LT100007642217</t>
  </si>
  <si>
    <t>Danske Bank A/S Finland Branch
SWIFT/ BIC kodas DABAFIHH
IBAN FI47 8421 0710 0114 32</t>
  </si>
  <si>
    <t>Enterinės mitybos produktų specialistė Indrė Baronaitė</t>
  </si>
  <si>
    <t>el.paštas Indre.Baronaite@fresenius-kabi.com; tel.nr. +370 690 22546</t>
  </si>
  <si>
    <t>Baltijos valstybių regiono vadovė Violeta Bajelienė
Finansų ir administravimo vadovė Laura Mortensen</t>
  </si>
  <si>
    <t>Tiekimo ir klientų aptarnavimo vadovė Vaidutė Daugytė
el.paštas orders.baltics@fresenius-kabi.com
tel.nr. 052505681</t>
  </si>
  <si>
    <t>1. Violeta Bajelienė
2. Laura Mortensen
3. Aušra Kancė</t>
  </si>
  <si>
    <t>Supportan Drink kapučino skonio, 200 ml N4, Fresenius Kabi Deutschland GmbH, Vokietija, 8144601</t>
  </si>
  <si>
    <t>Maistiniu požiūriu visavertis, didelės energinės vertės (1,5 kcal/ml), daug baltymų turintis geriamasis maisto produktas su skaidulinėmis medžiagomis. Su dideliu EPR* ir DHR** kiekiu iš žuvų taukų, turi daug riebalų, su vidutinės grandinės trigliceridais (MCT). Klinikiniu požiūriu produktas yra be laktozės, be glitimo. Su vitaminais A, C, E, beta karotenu ir selenu.</t>
  </si>
  <si>
    <t>Energinė vertė 150 kcal/100ml</t>
  </si>
  <si>
    <t>Baltymai 10 g/100ml</t>
  </si>
  <si>
    <t>Buteliukas 200ml</t>
  </si>
  <si>
    <t xml:space="preserve">Laikyti kambario temperatūroje. </t>
  </si>
  <si>
    <t>Galiojimas ne trumpesnis nei 2 mėn.</t>
  </si>
  <si>
    <t>Etiketė_Supportan Drink kapučino skonio_LT (1-2 psl.)</t>
  </si>
  <si>
    <t>Etiketė_Supportan Drink kapučino skonio_LT (1 psl)</t>
  </si>
  <si>
    <t>Etiketė_Supportan Drink kapučino skonio_LT (2 psl)</t>
  </si>
  <si>
    <t>Fresubin 2 kcal Drink vanilės skonio, 200 ml N4, Fresenius Kabi Deutschland GmbH, Vokietija, 7737601</t>
  </si>
  <si>
    <t>Maistiniu požiūriu visavertis, didelės energinės vertės (2,0 kcal/ml) geriamasis maisto produktas su dideliu baltymų kiekiu. Be skaidulinių medžiagų, su dideliu vitamino D kiekiu, klinikiniu požiūriu produktas yra be laktozės, be glitimo. Tik mitybos reguliavimui esant mitybos nepakankamumui arba jo rizikai, ypač kai padidėjęs energijos ir baltymų poreikis arba ribojami skysčiai.</t>
  </si>
  <si>
    <t>Su padidintu kiekiu baltymų, vitaminais, mineralais, antioksidantais (vit. A, C, E, beta karotenu ir selenu) ir padidntu kiekiu vit. D.</t>
  </si>
  <si>
    <t>Energinė vertė 200 kcal/100ml</t>
  </si>
  <si>
    <t>Laikyti kambario temperatūroje</t>
  </si>
  <si>
    <t>Etiketė_Fresubin 2 kcal Drink vanilės skonio_LT (1 psl)</t>
  </si>
  <si>
    <t>Etiketė_Fresubin 2 kcal Drink vanilės skonio_LT (1-2 psl)</t>
  </si>
  <si>
    <t>Fresubin Protein Powder, 300 g N6, Fresenius Kabi Deutschland GmbH, Vokietija, 7951401</t>
  </si>
  <si>
    <t>Didelė baltymų koncentracija, 87g/100g</t>
  </si>
  <si>
    <t>Tirpūs išrūgų baltymų milteliai, be skaidulinių medžiagų. Galima vartoti skysčiuose, šaltuose ar karštuose, saldžiuose ar pikantiškuose (pavyzdžiui, sultyse, piene, sriubose) maisto produktuose bei paruoštuose patiekaluose (pavyzdžiui, tyrėse).</t>
  </si>
  <si>
    <t>Suaugusiems ir vaikams nuo 3 metų.</t>
  </si>
  <si>
    <t>Pakuotė 300g</t>
  </si>
  <si>
    <t xml:space="preserve">Laikyti sausoje vietoje kambario temperatūroje </t>
  </si>
  <si>
    <t>Etiketė_Fresubin Protein Powder_LT (1 psl)</t>
  </si>
  <si>
    <t>Etiketė_Fresubin Protein Powder_LT (2 psl)</t>
  </si>
  <si>
    <t>-</t>
  </si>
  <si>
    <t>Ne</t>
  </si>
  <si>
    <t>Deklaracija dėl tiekėjo atsakingų asmenų</t>
  </si>
  <si>
    <t>Etiketė_Fresubin 2 kcal Drink vanilės skonio_LT; Etiketė_Fresubin Protein Powder_LT; Etiketė_Supportan Drink kapučino skonio_LT</t>
  </si>
  <si>
    <t>Fresenius Kabi paaiškinimas dėl EBVPD</t>
  </si>
  <si>
    <t>ĮG2024.12_03 Dalyvauti konkursuose_IB</t>
  </si>
  <si>
    <t>Taip</t>
  </si>
  <si>
    <t>Tiekėjo deklaracija dėl Tarybos reglamento (ES) 2022576</t>
  </si>
  <si>
    <t>Produktų specialistė</t>
  </si>
  <si>
    <t>Indrė Baronaitė</t>
  </si>
  <si>
    <t>S2025/057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</si>
</sst>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vertical="top"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1" fillId="5" borderId="17" xfId="0" quotePrefix="1" applyFont="1" applyFill="1" applyBorder="1" applyAlignment="1" applyProtection="1">
      <alignment horizontal="center" vertical="center" wrapText="1"/>
      <protection locked="0"/>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35"/>
  <sheetViews>
    <sheetView tabSelected="1" zoomScale="80" zoomScaleNormal="80" workbookViewId="0">
      <selection activeCell="F6" sqref="F6"/>
    </sheetView>
  </sheetViews>
  <sheetFormatPr defaultColWidth="10.875" defaultRowHeight="15" x14ac:dyDescent="0.25"/>
  <cols>
    <col min="1" max="1" width="7.375" style="1" customWidth="1"/>
    <col min="2" max="2" width="46.625" style="1" customWidth="1"/>
    <col min="3" max="3" width="21.75" style="1" customWidth="1"/>
    <col min="4" max="4" width="12.875" style="1" customWidth="1"/>
    <col min="5" max="5" width="17.5" style="1" customWidth="1"/>
    <col min="6" max="6" width="17.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156</v>
      </c>
      <c r="B4" s="2"/>
    </row>
    <row r="5" spans="1:6" x14ac:dyDescent="0.25">
      <c r="A5" s="2"/>
      <c r="B5" s="2"/>
    </row>
    <row r="6" spans="1:6" x14ac:dyDescent="0.25">
      <c r="A6" s="1" t="s">
        <v>1</v>
      </c>
      <c r="B6" s="12" t="s">
        <v>2</v>
      </c>
    </row>
    <row r="7" spans="1:6" x14ac:dyDescent="0.25">
      <c r="B7" s="2"/>
    </row>
    <row r="8" spans="1:6" x14ac:dyDescent="0.25">
      <c r="A8" s="4" t="s">
        <v>3</v>
      </c>
      <c r="B8" s="29">
        <v>45769</v>
      </c>
    </row>
    <row r="9" spans="1:6" x14ac:dyDescent="0.25">
      <c r="A9" s="4" t="s">
        <v>4</v>
      </c>
      <c r="B9" s="13" t="s">
        <v>202</v>
      </c>
    </row>
    <row r="10" spans="1:6" x14ac:dyDescent="0.25">
      <c r="A10" s="4" t="s">
        <v>5</v>
      </c>
      <c r="B10" s="13" t="s">
        <v>157</v>
      </c>
    </row>
    <row r="12" spans="1:6" ht="15.75" x14ac:dyDescent="0.25">
      <c r="A12" s="37" t="s">
        <v>6</v>
      </c>
      <c r="B12" s="38"/>
      <c r="C12" s="31" t="s">
        <v>158</v>
      </c>
      <c r="D12" s="32"/>
      <c r="E12" s="32"/>
      <c r="F12" s="33"/>
    </row>
    <row r="13" spans="1:6" ht="15.95" customHeight="1" x14ac:dyDescent="0.25">
      <c r="A13" s="43" t="s">
        <v>7</v>
      </c>
      <c r="B13" s="35"/>
      <c r="C13" s="31">
        <v>302992398</v>
      </c>
      <c r="D13" s="32"/>
      <c r="E13" s="32"/>
      <c r="F13" s="33"/>
    </row>
    <row r="14" spans="1:6" ht="15.95" customHeight="1" x14ac:dyDescent="0.25">
      <c r="A14" s="43" t="s">
        <v>8</v>
      </c>
      <c r="B14" s="35"/>
      <c r="C14" s="31" t="s">
        <v>159</v>
      </c>
      <c r="D14" s="32"/>
      <c r="E14" s="32"/>
      <c r="F14" s="33"/>
    </row>
    <row r="15" spans="1:6" ht="15.95" customHeight="1" x14ac:dyDescent="0.25">
      <c r="A15" s="37" t="s">
        <v>9</v>
      </c>
      <c r="B15" s="38"/>
      <c r="C15" s="31" t="s">
        <v>160</v>
      </c>
      <c r="D15" s="32"/>
      <c r="E15" s="32"/>
      <c r="F15" s="33"/>
    </row>
    <row r="16" spans="1:6" ht="63" customHeight="1" x14ac:dyDescent="0.25">
      <c r="A16" s="34" t="s">
        <v>10</v>
      </c>
      <c r="B16" s="35"/>
      <c r="C16" s="31" t="s">
        <v>161</v>
      </c>
      <c r="D16" s="32"/>
      <c r="E16" s="32"/>
      <c r="F16" s="33"/>
    </row>
    <row r="17" spans="1:7" ht="15.95" customHeight="1" x14ac:dyDescent="0.25">
      <c r="A17" s="37" t="s">
        <v>11</v>
      </c>
      <c r="B17" s="38"/>
      <c r="C17" s="31" t="s">
        <v>162</v>
      </c>
      <c r="D17" s="32"/>
      <c r="E17" s="32"/>
      <c r="F17" s="33"/>
    </row>
    <row r="18" spans="1:7" ht="15.95" customHeight="1" x14ac:dyDescent="0.25">
      <c r="A18" s="37" t="s">
        <v>12</v>
      </c>
      <c r="B18" s="38"/>
      <c r="C18" s="31" t="s">
        <v>163</v>
      </c>
      <c r="D18" s="32"/>
      <c r="E18" s="32"/>
      <c r="F18" s="33"/>
    </row>
    <row r="19" spans="1:7" ht="48" customHeight="1" x14ac:dyDescent="0.25">
      <c r="A19" s="37" t="s">
        <v>13</v>
      </c>
      <c r="B19" s="38"/>
      <c r="C19" s="31" t="s">
        <v>164</v>
      </c>
      <c r="D19" s="32"/>
      <c r="E19" s="32"/>
      <c r="F19" s="33"/>
    </row>
    <row r="20" spans="1:7" ht="54.95" customHeight="1" x14ac:dyDescent="0.25">
      <c r="A20" s="37" t="s">
        <v>14</v>
      </c>
      <c r="B20" s="38"/>
      <c r="C20" s="31" t="s">
        <v>165</v>
      </c>
      <c r="D20" s="32"/>
      <c r="E20" s="32"/>
      <c r="F20" s="33"/>
    </row>
    <row r="21" spans="1:7" ht="71.099999999999994" customHeight="1" x14ac:dyDescent="0.25">
      <c r="A21" s="40" t="s">
        <v>15</v>
      </c>
      <c r="B21" s="41"/>
      <c r="C21" s="44" t="s">
        <v>166</v>
      </c>
      <c r="D21" s="45"/>
      <c r="E21" s="45"/>
      <c r="F21" s="45"/>
      <c r="G21" s="14" t="str">
        <f>IF((SUMPRODUCT(--(C21=""))&gt;0), "Privaloma užpildyti, kai taikomi pašalinimo pagrindai", "")</f>
        <v/>
      </c>
    </row>
    <row r="22" spans="1:7" ht="18" customHeight="1" x14ac:dyDescent="0.25">
      <c r="A22" s="5"/>
      <c r="B22" s="5"/>
      <c r="C22" s="6"/>
      <c r="D22" s="6"/>
      <c r="E22" s="6"/>
      <c r="F22" s="6"/>
    </row>
    <row r="23" spans="1:7" x14ac:dyDescent="0.25">
      <c r="A23" s="36" t="s">
        <v>16</v>
      </c>
      <c r="B23" s="30"/>
      <c r="C23" s="30"/>
      <c r="D23" s="30"/>
      <c r="E23" s="30"/>
      <c r="F23" s="30"/>
    </row>
    <row r="24" spans="1:7" x14ac:dyDescent="0.25">
      <c r="A24" s="30" t="s">
        <v>17</v>
      </c>
      <c r="B24" s="30"/>
      <c r="C24" s="30"/>
      <c r="D24" s="30"/>
      <c r="E24" s="30"/>
      <c r="F24" s="30"/>
    </row>
    <row r="25" spans="1:7" x14ac:dyDescent="0.25">
      <c r="A25" s="30" t="s">
        <v>18</v>
      </c>
      <c r="B25" s="30"/>
      <c r="C25" s="30"/>
      <c r="D25" s="30"/>
      <c r="E25" s="30"/>
      <c r="F25" s="30"/>
    </row>
    <row r="26" spans="1:7" x14ac:dyDescent="0.25">
      <c r="A26" s="30" t="s">
        <v>19</v>
      </c>
      <c r="B26" s="30"/>
      <c r="C26" s="30"/>
      <c r="D26" s="30"/>
      <c r="E26" s="30"/>
      <c r="F26" s="30"/>
    </row>
    <row r="27" spans="1:7" x14ac:dyDescent="0.25">
      <c r="A27" s="30" t="s">
        <v>20</v>
      </c>
      <c r="B27" s="30"/>
      <c r="C27" s="30"/>
      <c r="D27" s="30"/>
      <c r="E27" s="30"/>
      <c r="F27" s="30"/>
    </row>
    <row r="28" spans="1:7" ht="32.1" customHeight="1" x14ac:dyDescent="0.25">
      <c r="A28" s="42" t="s">
        <v>21</v>
      </c>
      <c r="B28" s="30"/>
      <c r="C28" s="30"/>
      <c r="D28" s="30"/>
      <c r="E28" s="30"/>
      <c r="F28" s="30"/>
    </row>
    <row r="29" spans="1:7" x14ac:dyDescent="0.25">
      <c r="A29" s="30" t="s">
        <v>22</v>
      </c>
      <c r="B29" s="30"/>
      <c r="C29" s="30"/>
      <c r="D29" s="30"/>
      <c r="E29" s="30"/>
      <c r="F29" s="30"/>
    </row>
    <row r="30" spans="1:7" ht="32.25" customHeight="1" x14ac:dyDescent="0.25">
      <c r="A30" s="39" t="s">
        <v>23</v>
      </c>
      <c r="B30" s="39"/>
      <c r="C30" s="39"/>
      <c r="D30" s="15"/>
    </row>
    <row r="31" spans="1:7" x14ac:dyDescent="0.25">
      <c r="A31" s="14" t="s">
        <v>24</v>
      </c>
    </row>
    <row r="32" spans="1:7" x14ac:dyDescent="0.25">
      <c r="A32" s="12" t="s">
        <v>25</v>
      </c>
      <c r="B32" s="12" t="s">
        <v>26</v>
      </c>
    </row>
    <row r="34" spans="1:9" x14ac:dyDescent="0.25">
      <c r="A34" s="12" t="s">
        <v>27</v>
      </c>
    </row>
    <row r="35" spans="1:9" ht="150" x14ac:dyDescent="0.25">
      <c r="A35" s="27" t="s">
        <v>28</v>
      </c>
      <c r="B35" s="27" t="s">
        <v>29</v>
      </c>
      <c r="C35" s="27" t="s">
        <v>30</v>
      </c>
      <c r="D35" s="27" t="s">
        <v>31</v>
      </c>
      <c r="E35" s="27" t="s">
        <v>32</v>
      </c>
      <c r="F35" s="27" t="s">
        <v>33</v>
      </c>
      <c r="G35" s="27" t="s">
        <v>34</v>
      </c>
      <c r="H35" s="27" t="s">
        <v>35</v>
      </c>
      <c r="I35" s="27" t="s">
        <v>36</v>
      </c>
    </row>
    <row r="36" spans="1:9" ht="45" x14ac:dyDescent="0.25">
      <c r="A36" s="23" t="s">
        <v>37</v>
      </c>
      <c r="B36" s="23" t="s">
        <v>38</v>
      </c>
      <c r="C36" s="24"/>
      <c r="D36" s="24"/>
      <c r="E36" s="24"/>
      <c r="F36" s="24"/>
      <c r="G36" s="24"/>
      <c r="H36" s="24"/>
      <c r="I36" s="24"/>
    </row>
    <row r="37" spans="1:9" ht="75" x14ac:dyDescent="0.25">
      <c r="A37" s="24" t="s">
        <v>39</v>
      </c>
      <c r="B37" s="24" t="s">
        <v>40</v>
      </c>
      <c r="C37" s="28">
        <v>800</v>
      </c>
      <c r="D37" s="28" t="s">
        <v>41</v>
      </c>
      <c r="E37" s="25">
        <v>13.25</v>
      </c>
      <c r="F37" s="24">
        <f>IF(ISBLANK(E37),"", PRODUCT(C37,E37))</f>
        <v>10600</v>
      </c>
      <c r="G37" s="26" t="s">
        <v>167</v>
      </c>
      <c r="H37" s="24"/>
      <c r="I37" s="24"/>
    </row>
    <row r="38" spans="1:9" ht="195" x14ac:dyDescent="0.25">
      <c r="A38" s="24" t="s">
        <v>42</v>
      </c>
      <c r="B38" s="24" t="s">
        <v>43</v>
      </c>
      <c r="C38" s="24"/>
      <c r="D38" s="24"/>
      <c r="E38" s="24"/>
      <c r="F38" s="24"/>
      <c r="G38" s="24"/>
      <c r="H38" s="26" t="s">
        <v>168</v>
      </c>
      <c r="I38" s="26" t="s">
        <v>174</v>
      </c>
    </row>
    <row r="39" spans="1:9" ht="30" x14ac:dyDescent="0.25">
      <c r="A39" s="24" t="s">
        <v>44</v>
      </c>
      <c r="B39" s="24" t="s">
        <v>45</v>
      </c>
      <c r="C39" s="24"/>
      <c r="D39" s="24"/>
      <c r="E39" s="24"/>
      <c r="F39" s="24"/>
      <c r="G39" s="24"/>
      <c r="H39" s="26" t="s">
        <v>169</v>
      </c>
      <c r="I39" s="26" t="s">
        <v>175</v>
      </c>
    </row>
    <row r="40" spans="1:9" ht="30" x14ac:dyDescent="0.25">
      <c r="A40" s="24" t="s">
        <v>46</v>
      </c>
      <c r="B40" s="24" t="s">
        <v>47</v>
      </c>
      <c r="C40" s="24"/>
      <c r="D40" s="24"/>
      <c r="E40" s="24"/>
      <c r="F40" s="24"/>
      <c r="G40" s="24"/>
      <c r="H40" s="26" t="s">
        <v>170</v>
      </c>
      <c r="I40" s="26" t="s">
        <v>175</v>
      </c>
    </row>
    <row r="41" spans="1:9" ht="30" x14ac:dyDescent="0.25">
      <c r="A41" s="24" t="s">
        <v>48</v>
      </c>
      <c r="B41" s="24" t="s">
        <v>49</v>
      </c>
      <c r="C41" s="24"/>
      <c r="D41" s="24"/>
      <c r="E41" s="24"/>
      <c r="F41" s="24"/>
      <c r="G41" s="24"/>
      <c r="H41" s="26" t="s">
        <v>171</v>
      </c>
      <c r="I41" s="26" t="s">
        <v>176</v>
      </c>
    </row>
    <row r="42" spans="1:9" ht="30" x14ac:dyDescent="0.25">
      <c r="A42" s="24" t="s">
        <v>50</v>
      </c>
      <c r="B42" s="24" t="s">
        <v>51</v>
      </c>
      <c r="C42" s="24"/>
      <c r="D42" s="24"/>
      <c r="E42" s="24"/>
      <c r="F42" s="24"/>
      <c r="G42" s="24"/>
      <c r="H42" s="26" t="s">
        <v>172</v>
      </c>
      <c r="I42" s="26" t="s">
        <v>175</v>
      </c>
    </row>
    <row r="43" spans="1:9" ht="30" x14ac:dyDescent="0.25">
      <c r="A43" s="24" t="s">
        <v>52</v>
      </c>
      <c r="B43" s="24" t="s">
        <v>53</v>
      </c>
      <c r="C43" s="24"/>
      <c r="D43" s="24"/>
      <c r="E43" s="24"/>
      <c r="F43" s="24"/>
      <c r="G43" s="24"/>
      <c r="H43" s="26" t="s">
        <v>173</v>
      </c>
      <c r="I43" s="26"/>
    </row>
    <row r="44" spans="1:9" x14ac:dyDescent="0.25">
      <c r="E44" s="16" t="s">
        <v>54</v>
      </c>
      <c r="F44" s="16">
        <f>IF((COUNT(C37:C43)&lt;&gt;COUNT(F37:F43)),"", ROUND(SUM(F37:F43),2))</f>
        <v>10600</v>
      </c>
      <c r="G44" s="14" t="str">
        <f>IF((COUNT(C37:C43)&lt;&gt;COUNT(F37:F43)),"Neužpildytos visų objektų kainos", "")</f>
        <v/>
      </c>
    </row>
    <row r="45" spans="1:9" x14ac:dyDescent="0.25">
      <c r="C45" s="16" t="s">
        <v>55</v>
      </c>
      <c r="D45" s="17">
        <v>5</v>
      </c>
      <c r="E45" s="16" t="s">
        <v>56</v>
      </c>
      <c r="F45" s="16">
        <f>IF(OR(F44="",D45=""),"", ROUND(PRODUCT(D45,F44)/100,2))</f>
        <v>530</v>
      </c>
      <c r="G45" s="14" t="str">
        <f>IF(D45="", "Nurodykite taikomą PVM dydį", "")</f>
        <v/>
      </c>
    </row>
    <row r="46" spans="1:9" x14ac:dyDescent="0.25">
      <c r="E46" s="16" t="s">
        <v>57</v>
      </c>
      <c r="F46" s="16">
        <f>IF(ISBLANK(F45), "", ROUND(SUM(F44:F45),2))</f>
        <v>11130</v>
      </c>
    </row>
    <row r="50" spans="1:9" x14ac:dyDescent="0.25">
      <c r="A50" s="12" t="s">
        <v>58</v>
      </c>
      <c r="B50" s="12" t="s">
        <v>59</v>
      </c>
    </row>
    <row r="52" spans="1:9" x14ac:dyDescent="0.25">
      <c r="A52" s="12" t="s">
        <v>27</v>
      </c>
    </row>
    <row r="53" spans="1:9" ht="150" x14ac:dyDescent="0.25">
      <c r="A53" s="27" t="s">
        <v>28</v>
      </c>
      <c r="B53" s="27" t="s">
        <v>29</v>
      </c>
      <c r="C53" s="27" t="s">
        <v>30</v>
      </c>
      <c r="D53" s="27" t="s">
        <v>31</v>
      </c>
      <c r="E53" s="27" t="s">
        <v>32</v>
      </c>
      <c r="F53" s="27" t="s">
        <v>33</v>
      </c>
      <c r="G53" s="27" t="s">
        <v>34</v>
      </c>
      <c r="H53" s="27" t="s">
        <v>35</v>
      </c>
      <c r="I53" s="27" t="s">
        <v>36</v>
      </c>
    </row>
    <row r="54" spans="1:9" ht="60" x14ac:dyDescent="0.25">
      <c r="A54" s="23" t="s">
        <v>60</v>
      </c>
      <c r="B54" s="23" t="s">
        <v>61</v>
      </c>
      <c r="C54" s="24"/>
      <c r="D54" s="24"/>
      <c r="E54" s="24"/>
      <c r="F54" s="24"/>
      <c r="G54" s="24"/>
      <c r="H54" s="24"/>
      <c r="I54" s="24"/>
    </row>
    <row r="55" spans="1:9" ht="75" x14ac:dyDescent="0.25">
      <c r="A55" s="24" t="s">
        <v>62</v>
      </c>
      <c r="B55" s="24" t="s">
        <v>63</v>
      </c>
      <c r="C55" s="28">
        <v>800</v>
      </c>
      <c r="D55" s="28" t="s">
        <v>41</v>
      </c>
      <c r="E55" s="25">
        <v>8.75</v>
      </c>
      <c r="F55" s="24">
        <f>IF(ISBLANK(E55),"", PRODUCT(C55,E55))</f>
        <v>7000</v>
      </c>
      <c r="G55" s="26" t="s">
        <v>177</v>
      </c>
      <c r="H55" s="24"/>
      <c r="I55" s="24"/>
    </row>
    <row r="56" spans="1:9" ht="195" x14ac:dyDescent="0.25">
      <c r="A56" s="24" t="s">
        <v>64</v>
      </c>
      <c r="B56" s="24" t="s">
        <v>65</v>
      </c>
      <c r="C56" s="24"/>
      <c r="D56" s="24"/>
      <c r="E56" s="24"/>
      <c r="F56" s="24"/>
      <c r="G56" s="24"/>
      <c r="H56" s="26" t="s">
        <v>178</v>
      </c>
      <c r="I56" s="26" t="s">
        <v>182</v>
      </c>
    </row>
    <row r="57" spans="1:9" ht="75" x14ac:dyDescent="0.25">
      <c r="A57" s="24" t="s">
        <v>66</v>
      </c>
      <c r="B57" s="24" t="s">
        <v>67</v>
      </c>
      <c r="C57" s="24"/>
      <c r="D57" s="24"/>
      <c r="E57" s="24"/>
      <c r="F57" s="24"/>
      <c r="G57" s="24"/>
      <c r="H57" s="26" t="s">
        <v>179</v>
      </c>
      <c r="I57" s="26" t="s">
        <v>183</v>
      </c>
    </row>
    <row r="58" spans="1:9" ht="30" x14ac:dyDescent="0.25">
      <c r="A58" s="24" t="s">
        <v>68</v>
      </c>
      <c r="B58" s="24" t="s">
        <v>69</v>
      </c>
      <c r="C58" s="24"/>
      <c r="D58" s="24"/>
      <c r="E58" s="24"/>
      <c r="F58" s="24"/>
      <c r="G58" s="24"/>
      <c r="H58" s="26" t="s">
        <v>180</v>
      </c>
      <c r="I58" s="26" t="s">
        <v>182</v>
      </c>
    </row>
    <row r="59" spans="1:9" ht="30" x14ac:dyDescent="0.25">
      <c r="A59" s="24" t="s">
        <v>70</v>
      </c>
      <c r="B59" s="24" t="s">
        <v>71</v>
      </c>
      <c r="C59" s="24"/>
      <c r="D59" s="24"/>
      <c r="E59" s="24"/>
      <c r="F59" s="24"/>
      <c r="G59" s="24"/>
      <c r="H59" s="26" t="s">
        <v>170</v>
      </c>
      <c r="I59" s="25" t="s">
        <v>182</v>
      </c>
    </row>
    <row r="60" spans="1:9" ht="30" x14ac:dyDescent="0.25">
      <c r="A60" s="24" t="s">
        <v>72</v>
      </c>
      <c r="B60" s="24" t="s">
        <v>49</v>
      </c>
      <c r="C60" s="24"/>
      <c r="D60" s="24"/>
      <c r="E60" s="24"/>
      <c r="F60" s="24"/>
      <c r="G60" s="24"/>
      <c r="H60" s="26" t="s">
        <v>171</v>
      </c>
      <c r="I60" s="26" t="s">
        <v>182</v>
      </c>
    </row>
    <row r="61" spans="1:9" ht="30" x14ac:dyDescent="0.25">
      <c r="A61" s="24" t="s">
        <v>73</v>
      </c>
      <c r="B61" s="24" t="s">
        <v>51</v>
      </c>
      <c r="C61" s="24"/>
      <c r="D61" s="24"/>
      <c r="E61" s="24"/>
      <c r="F61" s="24"/>
      <c r="G61" s="24"/>
      <c r="H61" s="26" t="s">
        <v>181</v>
      </c>
      <c r="I61" s="25" t="s">
        <v>182</v>
      </c>
    </row>
    <row r="62" spans="1:9" ht="30" x14ac:dyDescent="0.25">
      <c r="A62" s="24" t="s">
        <v>74</v>
      </c>
      <c r="B62" s="24" t="s">
        <v>53</v>
      </c>
      <c r="C62" s="24"/>
      <c r="D62" s="24"/>
      <c r="E62" s="24"/>
      <c r="F62" s="24"/>
      <c r="G62" s="24"/>
      <c r="H62" s="26" t="s">
        <v>173</v>
      </c>
      <c r="I62" s="25"/>
    </row>
    <row r="63" spans="1:9" x14ac:dyDescent="0.25">
      <c r="E63" s="16" t="s">
        <v>54</v>
      </c>
      <c r="F63" s="16">
        <f>IF((COUNT(C55:C62)&lt;&gt;COUNT(F55:F62)),"", ROUND(SUM(F55:F62),2))</f>
        <v>7000</v>
      </c>
      <c r="G63" s="14" t="str">
        <f>IF((COUNT(C55:C62)&lt;&gt;COUNT(F55:F62)),"Neužpildytos visų objektų kainos", "")</f>
        <v/>
      </c>
    </row>
    <row r="64" spans="1:9" x14ac:dyDescent="0.25">
      <c r="C64" s="16" t="s">
        <v>55</v>
      </c>
      <c r="D64" s="17">
        <v>5</v>
      </c>
      <c r="E64" s="16" t="s">
        <v>56</v>
      </c>
      <c r="F64" s="16">
        <f>IF(OR(F63="",D64=""),"", ROUND(PRODUCT(D64,F63)/100,2))</f>
        <v>350</v>
      </c>
      <c r="G64" s="14" t="str">
        <f>IF(D64="", "Nurodykite taikomą PVM dydį", "")</f>
        <v/>
      </c>
    </row>
    <row r="65" spans="1:9" x14ac:dyDescent="0.25">
      <c r="E65" s="16" t="s">
        <v>57</v>
      </c>
      <c r="F65" s="16">
        <f>IF(ISBLANK(F64), "", ROUND(SUM(F63:F64),2))</f>
        <v>7350</v>
      </c>
    </row>
    <row r="69" spans="1:9" x14ac:dyDescent="0.25">
      <c r="A69" s="12" t="s">
        <v>75</v>
      </c>
      <c r="B69" s="12" t="s">
        <v>76</v>
      </c>
    </row>
    <row r="71" spans="1:9" x14ac:dyDescent="0.25">
      <c r="A71" s="12" t="s">
        <v>27</v>
      </c>
    </row>
    <row r="72" spans="1:9" ht="150" x14ac:dyDescent="0.25">
      <c r="A72" s="27" t="s">
        <v>28</v>
      </c>
      <c r="B72" s="27" t="s">
        <v>29</v>
      </c>
      <c r="C72" s="27" t="s">
        <v>30</v>
      </c>
      <c r="D72" s="27" t="s">
        <v>31</v>
      </c>
      <c r="E72" s="27" t="s">
        <v>32</v>
      </c>
      <c r="F72" s="27" t="s">
        <v>33</v>
      </c>
      <c r="G72" s="27" t="s">
        <v>34</v>
      </c>
      <c r="H72" s="27" t="s">
        <v>35</v>
      </c>
      <c r="I72" s="27" t="s">
        <v>36</v>
      </c>
    </row>
    <row r="73" spans="1:9" ht="45" x14ac:dyDescent="0.25">
      <c r="A73" s="23" t="s">
        <v>77</v>
      </c>
      <c r="B73" s="23" t="s">
        <v>78</v>
      </c>
      <c r="C73" s="24"/>
      <c r="D73" s="24"/>
      <c r="E73" s="24"/>
      <c r="F73" s="24"/>
      <c r="G73" s="24"/>
      <c r="H73" s="24"/>
      <c r="I73" s="24"/>
    </row>
    <row r="74" spans="1:9" ht="90" x14ac:dyDescent="0.25">
      <c r="A74" s="24" t="s">
        <v>79</v>
      </c>
      <c r="B74" s="24" t="s">
        <v>80</v>
      </c>
      <c r="C74" s="28">
        <v>700</v>
      </c>
      <c r="D74" s="28" t="s">
        <v>41</v>
      </c>
      <c r="E74" s="25"/>
      <c r="F74" s="24" t="str">
        <f>IF(ISBLANK(E74),"", PRODUCT(C74,E74))</f>
        <v/>
      </c>
      <c r="G74" s="26"/>
      <c r="H74" s="24"/>
      <c r="I74" s="24"/>
    </row>
    <row r="75" spans="1:9" ht="30" x14ac:dyDescent="0.25">
      <c r="A75" s="24" t="s">
        <v>81</v>
      </c>
      <c r="B75" s="24" t="s">
        <v>82</v>
      </c>
      <c r="C75" s="24"/>
      <c r="D75" s="24"/>
      <c r="E75" s="24"/>
      <c r="F75" s="24"/>
      <c r="G75" s="24"/>
      <c r="H75" s="26"/>
      <c r="I75" s="26"/>
    </row>
    <row r="76" spans="1:9" x14ac:dyDescent="0.25">
      <c r="A76" s="24" t="s">
        <v>83</v>
      </c>
      <c r="B76" s="24" t="s">
        <v>84</v>
      </c>
      <c r="C76" s="24"/>
      <c r="D76" s="24"/>
      <c r="E76" s="24"/>
      <c r="F76" s="24"/>
      <c r="G76" s="24"/>
      <c r="H76" s="26"/>
      <c r="I76" s="26"/>
    </row>
    <row r="77" spans="1:9" x14ac:dyDescent="0.25">
      <c r="A77" s="24" t="s">
        <v>85</v>
      </c>
      <c r="B77" s="24" t="s">
        <v>86</v>
      </c>
      <c r="C77" s="24"/>
      <c r="D77" s="24"/>
      <c r="E77" s="24"/>
      <c r="F77" s="24"/>
      <c r="G77" s="24"/>
      <c r="H77" s="26"/>
      <c r="I77" s="26"/>
    </row>
    <row r="78" spans="1:9" x14ac:dyDescent="0.25">
      <c r="A78" s="24" t="s">
        <v>87</v>
      </c>
      <c r="B78" s="24" t="s">
        <v>51</v>
      </c>
      <c r="C78" s="24"/>
      <c r="D78" s="24"/>
      <c r="E78" s="24"/>
      <c r="F78" s="24"/>
      <c r="G78" s="24"/>
      <c r="H78" s="26"/>
      <c r="I78" s="26"/>
    </row>
    <row r="79" spans="1:9" x14ac:dyDescent="0.25">
      <c r="A79" s="24" t="s">
        <v>88</v>
      </c>
      <c r="B79" s="24" t="s">
        <v>53</v>
      </c>
      <c r="C79" s="24"/>
      <c r="D79" s="24"/>
      <c r="E79" s="24"/>
      <c r="F79" s="24"/>
      <c r="G79" s="24"/>
      <c r="H79" s="26"/>
      <c r="I79" s="26"/>
    </row>
    <row r="80" spans="1:9" x14ac:dyDescent="0.25">
      <c r="E80" s="16" t="s">
        <v>54</v>
      </c>
      <c r="F80" s="16" t="str">
        <f>IF((COUNT(C74:C79)&lt;&gt;COUNT(F74:F79)),"", ROUND(SUM(F74:F79),2))</f>
        <v/>
      </c>
      <c r="G80" s="14" t="str">
        <f>IF((COUNT(C74:C79)&lt;&gt;COUNT(F74:F79)),"Neužpildytos visų objektų kainos", "")</f>
        <v>Neužpildytos visų objektų kainos</v>
      </c>
    </row>
    <row r="81" spans="1:9" x14ac:dyDescent="0.25">
      <c r="C81" s="16" t="s">
        <v>55</v>
      </c>
      <c r="D81" s="17"/>
      <c r="E81" s="16" t="s">
        <v>56</v>
      </c>
      <c r="F81" s="16" t="str">
        <f>IF(OR(F80="",D81=""),"", ROUND(PRODUCT(D81,F80)/100,2))</f>
        <v/>
      </c>
      <c r="G81" s="14" t="str">
        <f>IF(D81="", "Nurodykite taikomą PVM dydį", "")</f>
        <v>Nurodykite taikomą PVM dydį</v>
      </c>
    </row>
    <row r="82" spans="1:9" x14ac:dyDescent="0.25">
      <c r="E82" s="16" t="s">
        <v>57</v>
      </c>
      <c r="F82" s="16">
        <f>IF(ISBLANK(F81), "", ROUND(SUM(F80:F81),2))</f>
        <v>0</v>
      </c>
    </row>
    <row r="86" spans="1:9" x14ac:dyDescent="0.25">
      <c r="A86" s="12" t="s">
        <v>89</v>
      </c>
      <c r="B86" s="12" t="s">
        <v>90</v>
      </c>
    </row>
    <row r="88" spans="1:9" x14ac:dyDescent="0.25">
      <c r="A88" s="12" t="s">
        <v>27</v>
      </c>
    </row>
    <row r="89" spans="1:9" ht="150" x14ac:dyDescent="0.25">
      <c r="A89" s="27" t="s">
        <v>28</v>
      </c>
      <c r="B89" s="27" t="s">
        <v>29</v>
      </c>
      <c r="C89" s="27" t="s">
        <v>30</v>
      </c>
      <c r="D89" s="27" t="s">
        <v>31</v>
      </c>
      <c r="E89" s="27" t="s">
        <v>32</v>
      </c>
      <c r="F89" s="27" t="s">
        <v>33</v>
      </c>
      <c r="G89" s="27" t="s">
        <v>34</v>
      </c>
      <c r="H89" s="27" t="s">
        <v>35</v>
      </c>
      <c r="I89" s="27" t="s">
        <v>36</v>
      </c>
    </row>
    <row r="90" spans="1:9" ht="30" x14ac:dyDescent="0.25">
      <c r="A90" s="23" t="s">
        <v>91</v>
      </c>
      <c r="B90" s="23" t="s">
        <v>92</v>
      </c>
      <c r="C90" s="24"/>
      <c r="D90" s="24"/>
      <c r="E90" s="24"/>
      <c r="F90" s="24"/>
      <c r="G90" s="24"/>
      <c r="H90" s="24"/>
      <c r="I90" s="24"/>
    </row>
    <row r="91" spans="1:9" ht="75" x14ac:dyDescent="0.25">
      <c r="A91" s="24" t="s">
        <v>93</v>
      </c>
      <c r="B91" s="24" t="s">
        <v>94</v>
      </c>
      <c r="C91" s="28">
        <v>60</v>
      </c>
      <c r="D91" s="28" t="s">
        <v>41</v>
      </c>
      <c r="E91" s="25"/>
      <c r="F91" s="24" t="str">
        <f>IF(ISBLANK(E91),"", PRODUCT(C91,E91))</f>
        <v/>
      </c>
      <c r="G91" s="26"/>
      <c r="H91" s="24"/>
      <c r="I91" s="24"/>
    </row>
    <row r="92" spans="1:9" ht="30" x14ac:dyDescent="0.25">
      <c r="A92" s="24" t="s">
        <v>95</v>
      </c>
      <c r="B92" s="24" t="s">
        <v>96</v>
      </c>
      <c r="C92" s="24"/>
      <c r="D92" s="24"/>
      <c r="E92" s="24"/>
      <c r="F92" s="24"/>
      <c r="G92" s="24"/>
      <c r="H92" s="26"/>
      <c r="I92" s="26"/>
    </row>
    <row r="93" spans="1:9" x14ac:dyDescent="0.25">
      <c r="A93" s="24" t="s">
        <v>97</v>
      </c>
      <c r="B93" s="24" t="s">
        <v>98</v>
      </c>
      <c r="C93" s="24"/>
      <c r="D93" s="24"/>
      <c r="E93" s="24"/>
      <c r="F93" s="24"/>
      <c r="G93" s="24"/>
      <c r="H93" s="26"/>
      <c r="I93" s="26"/>
    </row>
    <row r="94" spans="1:9" x14ac:dyDescent="0.25">
      <c r="A94" s="24" t="s">
        <v>99</v>
      </c>
      <c r="B94" s="24" t="s">
        <v>100</v>
      </c>
      <c r="C94" s="24"/>
      <c r="D94" s="24"/>
      <c r="E94" s="24"/>
      <c r="F94" s="24"/>
      <c r="G94" s="24"/>
      <c r="H94" s="26"/>
      <c r="I94" s="26"/>
    </row>
    <row r="95" spans="1:9" x14ac:dyDescent="0.25">
      <c r="A95" s="24" t="s">
        <v>101</v>
      </c>
      <c r="B95" s="24" t="s">
        <v>51</v>
      </c>
      <c r="C95" s="24"/>
      <c r="D95" s="24"/>
      <c r="E95" s="24"/>
      <c r="F95" s="24"/>
      <c r="G95" s="24"/>
      <c r="H95" s="26"/>
      <c r="I95" s="26"/>
    </row>
    <row r="96" spans="1:9" x14ac:dyDescent="0.25">
      <c r="A96" s="24" t="s">
        <v>102</v>
      </c>
      <c r="B96" s="24" t="s">
        <v>86</v>
      </c>
      <c r="C96" s="24"/>
      <c r="D96" s="24"/>
      <c r="E96" s="24"/>
      <c r="F96" s="24"/>
      <c r="G96" s="24"/>
      <c r="H96" s="26"/>
      <c r="I96" s="26"/>
    </row>
    <row r="97" spans="1:9" x14ac:dyDescent="0.25">
      <c r="A97" s="24" t="s">
        <v>103</v>
      </c>
      <c r="B97" s="24" t="s">
        <v>104</v>
      </c>
      <c r="C97" s="24"/>
      <c r="D97" s="24"/>
      <c r="E97" s="24"/>
      <c r="F97" s="24"/>
      <c r="G97" s="24"/>
      <c r="H97" s="26"/>
      <c r="I97" s="26"/>
    </row>
    <row r="98" spans="1:9" x14ac:dyDescent="0.25">
      <c r="E98" s="16" t="s">
        <v>54</v>
      </c>
      <c r="F98" s="16" t="str">
        <f>IF((COUNT(C91:C97)&lt;&gt;COUNT(F91:F97)),"", ROUND(SUM(F91:F97),2))</f>
        <v/>
      </c>
      <c r="G98" s="14" t="str">
        <f>IF((COUNT(C91:C97)&lt;&gt;COUNT(F91:F97)),"Neužpildytos visų objektų kainos", "")</f>
        <v>Neužpildytos visų objektų kainos</v>
      </c>
    </row>
    <row r="99" spans="1:9" x14ac:dyDescent="0.25">
      <c r="C99" s="16" t="s">
        <v>55</v>
      </c>
      <c r="D99" s="17"/>
      <c r="E99" s="16" t="s">
        <v>56</v>
      </c>
      <c r="F99" s="16" t="str">
        <f>IF(OR(F98="",D99=""),"", ROUND(PRODUCT(D99,F98)/100,2))</f>
        <v/>
      </c>
      <c r="G99" s="14" t="str">
        <f>IF(D99="", "Nurodykite taikomą PVM dydį", "")</f>
        <v>Nurodykite taikomą PVM dydį</v>
      </c>
    </row>
    <row r="100" spans="1:9" x14ac:dyDescent="0.25">
      <c r="E100" s="16" t="s">
        <v>57</v>
      </c>
      <c r="F100" s="16">
        <f>IF(ISBLANK(F99), "", ROUND(SUM(F98:F99),2))</f>
        <v>0</v>
      </c>
    </row>
    <row r="104" spans="1:9" x14ac:dyDescent="0.25">
      <c r="A104" s="12" t="s">
        <v>105</v>
      </c>
      <c r="B104" s="12" t="s">
        <v>106</v>
      </c>
    </row>
    <row r="106" spans="1:9" x14ac:dyDescent="0.25">
      <c r="A106" s="12" t="s">
        <v>27</v>
      </c>
    </row>
    <row r="107" spans="1:9" ht="150" x14ac:dyDescent="0.25">
      <c r="A107" s="27" t="s">
        <v>28</v>
      </c>
      <c r="B107" s="27" t="s">
        <v>29</v>
      </c>
      <c r="C107" s="27" t="s">
        <v>30</v>
      </c>
      <c r="D107" s="27" t="s">
        <v>31</v>
      </c>
      <c r="E107" s="27" t="s">
        <v>32</v>
      </c>
      <c r="F107" s="27" t="s">
        <v>33</v>
      </c>
      <c r="G107" s="27" t="s">
        <v>34</v>
      </c>
      <c r="H107" s="27" t="s">
        <v>35</v>
      </c>
      <c r="I107" s="27" t="s">
        <v>36</v>
      </c>
    </row>
    <row r="108" spans="1:9" ht="30" x14ac:dyDescent="0.25">
      <c r="A108" s="23" t="s">
        <v>107</v>
      </c>
      <c r="B108" s="23" t="s">
        <v>108</v>
      </c>
      <c r="C108" s="24"/>
      <c r="D108" s="24"/>
      <c r="E108" s="24"/>
      <c r="F108" s="24"/>
      <c r="G108" s="24"/>
      <c r="H108" s="24"/>
      <c r="I108" s="24"/>
    </row>
    <row r="109" spans="1:9" ht="90" x14ac:dyDescent="0.25">
      <c r="A109" s="24" t="s">
        <v>109</v>
      </c>
      <c r="B109" s="24" t="s">
        <v>110</v>
      </c>
      <c r="C109" s="28">
        <v>150</v>
      </c>
      <c r="D109" s="28" t="s">
        <v>41</v>
      </c>
      <c r="E109" s="25"/>
      <c r="F109" s="24" t="str">
        <f>IF(ISBLANK(E109),"", PRODUCT(C109,E109))</f>
        <v/>
      </c>
      <c r="G109" s="26"/>
      <c r="H109" s="24"/>
      <c r="I109" s="24"/>
    </row>
    <row r="110" spans="1:9" x14ac:dyDescent="0.25">
      <c r="A110" s="24" t="s">
        <v>111</v>
      </c>
      <c r="B110" s="24" t="s">
        <v>112</v>
      </c>
      <c r="C110" s="24"/>
      <c r="D110" s="24"/>
      <c r="E110" s="24"/>
      <c r="F110" s="24"/>
      <c r="G110" s="24"/>
      <c r="H110" s="26"/>
      <c r="I110" s="26"/>
    </row>
    <row r="111" spans="1:9" x14ac:dyDescent="0.25">
      <c r="A111" s="24" t="s">
        <v>113</v>
      </c>
      <c r="B111" s="24" t="s">
        <v>114</v>
      </c>
      <c r="C111" s="24"/>
      <c r="D111" s="24"/>
      <c r="E111" s="24"/>
      <c r="F111" s="24"/>
      <c r="G111" s="24"/>
      <c r="H111" s="26"/>
      <c r="I111" s="26"/>
    </row>
    <row r="112" spans="1:9" x14ac:dyDescent="0.25">
      <c r="A112" s="24" t="s">
        <v>115</v>
      </c>
      <c r="B112" s="24" t="s">
        <v>86</v>
      </c>
      <c r="C112" s="24"/>
      <c r="D112" s="24"/>
      <c r="E112" s="24"/>
      <c r="F112" s="24"/>
      <c r="G112" s="24"/>
      <c r="H112" s="26"/>
      <c r="I112" s="26"/>
    </row>
    <row r="113" spans="1:9" x14ac:dyDescent="0.25">
      <c r="A113" s="24" t="s">
        <v>116</v>
      </c>
      <c r="B113" s="24" t="s">
        <v>51</v>
      </c>
      <c r="C113" s="24"/>
      <c r="D113" s="24"/>
      <c r="E113" s="24"/>
      <c r="F113" s="24"/>
      <c r="G113" s="24"/>
      <c r="H113" s="26"/>
      <c r="I113" s="26"/>
    </row>
    <row r="114" spans="1:9" x14ac:dyDescent="0.25">
      <c r="A114" s="24" t="s">
        <v>117</v>
      </c>
      <c r="B114" s="24" t="s">
        <v>53</v>
      </c>
      <c r="C114" s="24"/>
      <c r="D114" s="24"/>
      <c r="E114" s="24"/>
      <c r="F114" s="24"/>
      <c r="G114" s="24"/>
      <c r="H114" s="26"/>
      <c r="I114" s="26"/>
    </row>
    <row r="115" spans="1:9" x14ac:dyDescent="0.25">
      <c r="E115" s="16" t="s">
        <v>54</v>
      </c>
      <c r="F115" s="16" t="str">
        <f>IF((COUNT(C109:C114)&lt;&gt;COUNT(F109:F114)),"", ROUND(SUM(F109:F114),2))</f>
        <v/>
      </c>
      <c r="G115" s="14" t="str">
        <f>IF((COUNT(C109:C114)&lt;&gt;COUNT(F109:F114)),"Neužpildytos visų objektų kainos", "")</f>
        <v>Neužpildytos visų objektų kainos</v>
      </c>
    </row>
    <row r="116" spans="1:9" x14ac:dyDescent="0.25">
      <c r="C116" s="16" t="s">
        <v>55</v>
      </c>
      <c r="D116" s="17"/>
      <c r="E116" s="16" t="s">
        <v>56</v>
      </c>
      <c r="F116" s="16" t="str">
        <f>IF(OR(F115="",D116=""),"", ROUND(PRODUCT(D116,F115)/100,2))</f>
        <v/>
      </c>
      <c r="G116" s="14" t="str">
        <f>IF(D116="", "Nurodykite taikomą PVM dydį", "")</f>
        <v>Nurodykite taikomą PVM dydį</v>
      </c>
    </row>
    <row r="117" spans="1:9" x14ac:dyDescent="0.25">
      <c r="E117" s="16" t="s">
        <v>57</v>
      </c>
      <c r="F117" s="16">
        <f>IF(ISBLANK(F116), "", ROUND(SUM(F115:F116),2))</f>
        <v>0</v>
      </c>
    </row>
    <row r="121" spans="1:9" x14ac:dyDescent="0.25">
      <c r="A121" s="12" t="s">
        <v>118</v>
      </c>
      <c r="B121" s="12" t="s">
        <v>119</v>
      </c>
    </row>
    <row r="123" spans="1:9" x14ac:dyDescent="0.25">
      <c r="A123" s="12" t="s">
        <v>27</v>
      </c>
    </row>
    <row r="124" spans="1:9" ht="150" x14ac:dyDescent="0.25">
      <c r="A124" s="27" t="s">
        <v>28</v>
      </c>
      <c r="B124" s="27" t="s">
        <v>29</v>
      </c>
      <c r="C124" s="27" t="s">
        <v>30</v>
      </c>
      <c r="D124" s="27" t="s">
        <v>31</v>
      </c>
      <c r="E124" s="27" t="s">
        <v>32</v>
      </c>
      <c r="F124" s="27" t="s">
        <v>33</v>
      </c>
      <c r="G124" s="27" t="s">
        <v>34</v>
      </c>
      <c r="H124" s="27" t="s">
        <v>35</v>
      </c>
      <c r="I124" s="27" t="s">
        <v>36</v>
      </c>
    </row>
    <row r="125" spans="1:9" ht="30" x14ac:dyDescent="0.25">
      <c r="A125" s="23" t="s">
        <v>120</v>
      </c>
      <c r="B125" s="23" t="s">
        <v>121</v>
      </c>
      <c r="C125" s="24"/>
      <c r="D125" s="24"/>
      <c r="E125" s="24"/>
      <c r="F125" s="24"/>
      <c r="G125" s="24"/>
      <c r="H125" s="24"/>
      <c r="I125" s="24"/>
    </row>
    <row r="126" spans="1:9" ht="75" x14ac:dyDescent="0.25">
      <c r="A126" s="24" t="s">
        <v>122</v>
      </c>
      <c r="B126" s="24" t="s">
        <v>123</v>
      </c>
      <c r="C126" s="28">
        <v>50</v>
      </c>
      <c r="D126" s="28" t="s">
        <v>124</v>
      </c>
      <c r="E126" s="25">
        <v>39.5</v>
      </c>
      <c r="F126" s="24">
        <f>IF(ISBLANK(E126),"", PRODUCT(C126,E126))</f>
        <v>1975</v>
      </c>
      <c r="G126" s="26" t="s">
        <v>184</v>
      </c>
      <c r="H126" s="24"/>
      <c r="I126" s="24"/>
    </row>
    <row r="127" spans="1:9" ht="30" x14ac:dyDescent="0.25">
      <c r="A127" s="24" t="s">
        <v>125</v>
      </c>
      <c r="B127" s="24" t="s">
        <v>126</v>
      </c>
      <c r="C127" s="24"/>
      <c r="D127" s="24"/>
      <c r="E127" s="24"/>
      <c r="F127" s="24"/>
      <c r="G127" s="24"/>
      <c r="H127" s="26" t="s">
        <v>185</v>
      </c>
      <c r="I127" s="26" t="s">
        <v>190</v>
      </c>
    </row>
    <row r="128" spans="1:9" ht="135" x14ac:dyDescent="0.25">
      <c r="A128" s="24" t="s">
        <v>127</v>
      </c>
      <c r="B128" s="24" t="s">
        <v>128</v>
      </c>
      <c r="C128" s="24"/>
      <c r="D128" s="24"/>
      <c r="E128" s="24"/>
      <c r="F128" s="24"/>
      <c r="G128" s="24"/>
      <c r="H128" s="26" t="s">
        <v>186</v>
      </c>
      <c r="I128" s="26" t="s">
        <v>190</v>
      </c>
    </row>
    <row r="129" spans="1:9" ht="30" x14ac:dyDescent="0.25">
      <c r="A129" s="24" t="s">
        <v>129</v>
      </c>
      <c r="B129" s="24" t="s">
        <v>130</v>
      </c>
      <c r="C129" s="24"/>
      <c r="D129" s="24"/>
      <c r="E129" s="24"/>
      <c r="F129" s="24"/>
      <c r="G129" s="24"/>
      <c r="H129" s="26" t="s">
        <v>187</v>
      </c>
      <c r="I129" s="26" t="s">
        <v>190</v>
      </c>
    </row>
    <row r="130" spans="1:9" ht="30" x14ac:dyDescent="0.25">
      <c r="A130" s="24" t="s">
        <v>131</v>
      </c>
      <c r="B130" s="24" t="s">
        <v>132</v>
      </c>
      <c r="C130" s="24"/>
      <c r="D130" s="24"/>
      <c r="E130" s="24"/>
      <c r="F130" s="24"/>
      <c r="G130" s="24"/>
      <c r="H130" s="26" t="s">
        <v>188</v>
      </c>
      <c r="I130" s="26" t="s">
        <v>191</v>
      </c>
    </row>
    <row r="131" spans="1:9" ht="30" x14ac:dyDescent="0.25">
      <c r="A131" s="24" t="s">
        <v>133</v>
      </c>
      <c r="B131" s="24" t="s">
        <v>51</v>
      </c>
      <c r="C131" s="24"/>
      <c r="D131" s="24"/>
      <c r="E131" s="24"/>
      <c r="F131" s="24"/>
      <c r="G131" s="24"/>
      <c r="H131" s="26" t="s">
        <v>189</v>
      </c>
      <c r="I131" s="26" t="s">
        <v>190</v>
      </c>
    </row>
    <row r="132" spans="1:9" ht="30" x14ac:dyDescent="0.25">
      <c r="A132" s="24" t="s">
        <v>134</v>
      </c>
      <c r="B132" s="24" t="s">
        <v>53</v>
      </c>
      <c r="C132" s="24"/>
      <c r="D132" s="24"/>
      <c r="E132" s="24"/>
      <c r="F132" s="24"/>
      <c r="G132" s="24"/>
      <c r="H132" s="26" t="s">
        <v>173</v>
      </c>
      <c r="I132" s="26"/>
    </row>
    <row r="133" spans="1:9" x14ac:dyDescent="0.25">
      <c r="E133" s="16" t="s">
        <v>54</v>
      </c>
      <c r="F133" s="16">
        <f>IF((COUNT(C126:C132)&lt;&gt;COUNT(F126:F132)),"", ROUND(SUM(F126:F132),2))</f>
        <v>1975</v>
      </c>
      <c r="G133" s="14" t="str">
        <f>IF((COUNT(C126:C132)&lt;&gt;COUNT(F126:F132)),"Neužpildytos visų objektų kainos", "")</f>
        <v/>
      </c>
    </row>
    <row r="134" spans="1:9" x14ac:dyDescent="0.25">
      <c r="C134" s="16" t="s">
        <v>55</v>
      </c>
      <c r="D134" s="17">
        <v>5</v>
      </c>
      <c r="E134" s="16" t="s">
        <v>56</v>
      </c>
      <c r="F134" s="16">
        <f>IF(OR(F133="",D134=""),"", ROUND(PRODUCT(D134,F133)/100,2))</f>
        <v>98.75</v>
      </c>
      <c r="G134" s="14" t="str">
        <f>IF(D134="", "Nurodykite taikomą PVM dydį", "")</f>
        <v/>
      </c>
    </row>
    <row r="135" spans="1:9" x14ac:dyDescent="0.25">
      <c r="E135" s="16" t="s">
        <v>57</v>
      </c>
      <c r="F135" s="16">
        <f>IF(ISBLANK(F134), "", ROUND(SUM(F133:F134),2))</f>
        <v>2073.75</v>
      </c>
    </row>
  </sheetData>
  <sheetProtection algorithmName="SHA-512" hashValue="6YQgGcx0oh5889bKdo03plchy5ltKPVYjqggBki7soNB1L6iTB3k/xhECxzwU1mCNwSuC+5N54vJmpqTSxQaag==" saltValue="36gq/IkLGQJn5SbVwJVli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25" right="0.25" top="0.75" bottom="0.75" header="0.3" footer="0.3"/>
  <pageSetup paperSize="9" scale="41" fitToHeight="0"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6" workbookViewId="0">
      <selection activeCell="G57" sqref="G57"/>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6" t="s">
        <v>135</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7" t="s">
        <v>136</v>
      </c>
      <c r="B5" s="48"/>
      <c r="C5" s="46" t="s">
        <v>137</v>
      </c>
      <c r="D5" s="47"/>
      <c r="E5" s="48"/>
      <c r="F5" s="46" t="s">
        <v>138</v>
      </c>
      <c r="G5" s="47"/>
      <c r="H5" s="48"/>
      <c r="I5" s="46" t="s">
        <v>139</v>
      </c>
      <c r="J5" s="48"/>
      <c r="K5" s="9" t="s">
        <v>140</v>
      </c>
    </row>
    <row r="6" spans="1:11" ht="48.95" customHeight="1" x14ac:dyDescent="0.25">
      <c r="A6" s="53"/>
      <c r="B6" s="38"/>
      <c r="C6" s="49"/>
      <c r="D6" s="50"/>
      <c r="E6" s="38"/>
      <c r="F6" s="49"/>
      <c r="G6" s="50"/>
      <c r="H6" s="38"/>
      <c r="I6" s="49"/>
      <c r="J6" s="38"/>
      <c r="K6" s="18"/>
    </row>
    <row r="7" spans="1:11" ht="48.95" customHeight="1" x14ac:dyDescent="0.25">
      <c r="A7" s="53"/>
      <c r="B7" s="38"/>
      <c r="C7" s="49"/>
      <c r="D7" s="50"/>
      <c r="E7" s="38"/>
      <c r="F7" s="49"/>
      <c r="G7" s="50"/>
      <c r="H7" s="38"/>
      <c r="I7" s="49"/>
      <c r="J7" s="38"/>
      <c r="K7" s="18"/>
    </row>
    <row r="8" spans="1:11" ht="48.95" customHeight="1" x14ac:dyDescent="0.25">
      <c r="A8" s="53"/>
      <c r="B8" s="38"/>
      <c r="C8" s="49"/>
      <c r="D8" s="50"/>
      <c r="E8" s="38"/>
      <c r="F8" s="49"/>
      <c r="G8" s="50"/>
      <c r="H8" s="38"/>
      <c r="I8" s="49"/>
      <c r="J8" s="38"/>
      <c r="K8" s="18"/>
    </row>
    <row r="9" spans="1:11" ht="48.95" customHeight="1" x14ac:dyDescent="0.25">
      <c r="A9" s="53"/>
      <c r="B9" s="38"/>
      <c r="C9" s="49"/>
      <c r="D9" s="50"/>
      <c r="E9" s="38"/>
      <c r="F9" s="49"/>
      <c r="G9" s="50"/>
      <c r="H9" s="38"/>
      <c r="I9" s="49"/>
      <c r="J9" s="38"/>
      <c r="K9" s="18"/>
    </row>
    <row r="10" spans="1:11" ht="48.95" customHeight="1" x14ac:dyDescent="0.25">
      <c r="A10" s="53"/>
      <c r="B10" s="38"/>
      <c r="C10" s="49"/>
      <c r="D10" s="50"/>
      <c r="E10" s="38"/>
      <c r="F10" s="49"/>
      <c r="G10" s="50"/>
      <c r="H10" s="38"/>
      <c r="I10" s="49"/>
      <c r="J10" s="38"/>
      <c r="K10" s="18"/>
    </row>
    <row r="11" spans="1:11" ht="48.95" customHeight="1" x14ac:dyDescent="0.25">
      <c r="A11" s="53"/>
      <c r="B11" s="38"/>
      <c r="C11" s="49"/>
      <c r="D11" s="50"/>
      <c r="E11" s="38"/>
      <c r="F11" s="49"/>
      <c r="G11" s="50"/>
      <c r="H11" s="38"/>
      <c r="I11" s="49"/>
      <c r="J11" s="38"/>
      <c r="K11" s="18"/>
    </row>
    <row r="12" spans="1:11" ht="48.95" customHeight="1" x14ac:dyDescent="0.25">
      <c r="A12" s="53"/>
      <c r="B12" s="38"/>
      <c r="C12" s="49"/>
      <c r="D12" s="50"/>
      <c r="E12" s="38"/>
      <c r="F12" s="49"/>
      <c r="G12" s="50"/>
      <c r="H12" s="38"/>
      <c r="I12" s="49"/>
      <c r="J12" s="38"/>
      <c r="K12" s="18"/>
    </row>
    <row r="13" spans="1:11" ht="48.95" customHeight="1" x14ac:dyDescent="0.25">
      <c r="A13" s="53"/>
      <c r="B13" s="38"/>
      <c r="C13" s="49"/>
      <c r="D13" s="50"/>
      <c r="E13" s="38"/>
      <c r="F13" s="49"/>
      <c r="G13" s="50"/>
      <c r="H13" s="38"/>
      <c r="I13" s="49"/>
      <c r="J13" s="38"/>
      <c r="K13" s="18"/>
    </row>
    <row r="14" spans="1:11" ht="48.95" customHeight="1" x14ac:dyDescent="0.25">
      <c r="A14" s="53"/>
      <c r="B14" s="38"/>
      <c r="C14" s="49"/>
      <c r="D14" s="50"/>
      <c r="E14" s="38"/>
      <c r="F14" s="49"/>
      <c r="G14" s="50"/>
      <c r="H14" s="38"/>
      <c r="I14" s="49"/>
      <c r="J14" s="38"/>
      <c r="K14" s="18"/>
    </row>
    <row r="15" spans="1:11" ht="48" customHeight="1" thickBot="1" x14ac:dyDescent="0.3">
      <c r="A15" s="62"/>
      <c r="B15" s="56"/>
      <c r="C15" s="54"/>
      <c r="D15" s="55"/>
      <c r="E15" s="56"/>
      <c r="F15" s="54"/>
      <c r="G15" s="55"/>
      <c r="H15" s="56"/>
      <c r="I15" s="54"/>
      <c r="J15" s="56"/>
      <c r="K15" s="19"/>
    </row>
    <row r="16" spans="1:11" ht="18.95" customHeight="1" x14ac:dyDescent="0.25">
      <c r="A16" s="10"/>
      <c r="B16" s="10"/>
      <c r="C16" s="10"/>
      <c r="D16" s="10"/>
      <c r="E16" s="10"/>
      <c r="F16" s="10"/>
      <c r="G16" s="10"/>
      <c r="H16" s="10"/>
      <c r="I16" s="10"/>
      <c r="J16" s="10"/>
      <c r="K16" s="11"/>
    </row>
    <row r="17" spans="1:11" ht="48.95" customHeight="1" x14ac:dyDescent="0.25">
      <c r="A17" s="67" t="s">
        <v>141</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7" t="s">
        <v>29</v>
      </c>
      <c r="B19" s="48"/>
      <c r="C19" s="46" t="s">
        <v>137</v>
      </c>
      <c r="D19" s="47"/>
      <c r="E19" s="48"/>
      <c r="F19" s="46" t="s">
        <v>142</v>
      </c>
      <c r="G19" s="47"/>
      <c r="H19" s="48"/>
      <c r="I19" s="60" t="s">
        <v>139</v>
      </c>
      <c r="J19" s="61"/>
      <c r="K19" s="11"/>
    </row>
    <row r="20" spans="1:11" ht="48.95" customHeight="1" x14ac:dyDescent="0.25">
      <c r="A20" s="53"/>
      <c r="B20" s="38"/>
      <c r="C20" s="49"/>
      <c r="D20" s="50"/>
      <c r="E20" s="38"/>
      <c r="F20" s="49"/>
      <c r="G20" s="50"/>
      <c r="H20" s="38"/>
      <c r="I20" s="51"/>
      <c r="J20" s="52"/>
      <c r="K20" s="11"/>
    </row>
    <row r="21" spans="1:11" ht="48.95" customHeight="1" x14ac:dyDescent="0.25">
      <c r="A21" s="53"/>
      <c r="B21" s="38"/>
      <c r="C21" s="49"/>
      <c r="D21" s="50"/>
      <c r="E21" s="38"/>
      <c r="F21" s="49"/>
      <c r="G21" s="50"/>
      <c r="H21" s="38"/>
      <c r="I21" s="51"/>
      <c r="J21" s="52"/>
      <c r="K21" s="11"/>
    </row>
    <row r="22" spans="1:11" ht="48.95" customHeight="1" x14ac:dyDescent="0.25">
      <c r="A22" s="53"/>
      <c r="B22" s="38"/>
      <c r="C22" s="49"/>
      <c r="D22" s="50"/>
      <c r="E22" s="38"/>
      <c r="F22" s="49"/>
      <c r="G22" s="50"/>
      <c r="H22" s="38"/>
      <c r="I22" s="51"/>
      <c r="J22" s="52"/>
      <c r="K22" s="11"/>
    </row>
    <row r="23" spans="1:11" ht="48.95" customHeight="1" x14ac:dyDescent="0.25">
      <c r="A23" s="53"/>
      <c r="B23" s="38"/>
      <c r="C23" s="49"/>
      <c r="D23" s="50"/>
      <c r="E23" s="38"/>
      <c r="F23" s="49"/>
      <c r="G23" s="50"/>
      <c r="H23" s="38"/>
      <c r="I23" s="51"/>
      <c r="J23" s="52"/>
      <c r="K23" s="11"/>
    </row>
    <row r="24" spans="1:11" ht="48.95" customHeight="1" x14ac:dyDescent="0.25">
      <c r="A24" s="53"/>
      <c r="B24" s="38"/>
      <c r="C24" s="49"/>
      <c r="D24" s="50"/>
      <c r="E24" s="38"/>
      <c r="F24" s="49"/>
      <c r="G24" s="50"/>
      <c r="H24" s="38"/>
      <c r="I24" s="51"/>
      <c r="J24" s="52"/>
      <c r="K24" s="11"/>
    </row>
    <row r="25" spans="1:11" ht="48.95" customHeight="1" x14ac:dyDescent="0.25">
      <c r="A25" s="53"/>
      <c r="B25" s="38"/>
      <c r="C25" s="49"/>
      <c r="D25" s="50"/>
      <c r="E25" s="38"/>
      <c r="F25" s="49"/>
      <c r="G25" s="50"/>
      <c r="H25" s="38"/>
      <c r="I25" s="51"/>
      <c r="J25" s="52"/>
      <c r="K25" s="11"/>
    </row>
    <row r="26" spans="1:11" ht="48.95" customHeight="1" x14ac:dyDescent="0.25">
      <c r="A26" s="53"/>
      <c r="B26" s="38"/>
      <c r="C26" s="49"/>
      <c r="D26" s="50"/>
      <c r="E26" s="38"/>
      <c r="F26" s="49"/>
      <c r="G26" s="50"/>
      <c r="H26" s="38"/>
      <c r="I26" s="51"/>
      <c r="J26" s="52"/>
      <c r="K26" s="11"/>
    </row>
    <row r="27" spans="1:11" ht="48.95" customHeight="1" x14ac:dyDescent="0.25">
      <c r="A27" s="53"/>
      <c r="B27" s="38"/>
      <c r="C27" s="49"/>
      <c r="D27" s="50"/>
      <c r="E27" s="38"/>
      <c r="F27" s="49"/>
      <c r="G27" s="50"/>
      <c r="H27" s="38"/>
      <c r="I27" s="51"/>
      <c r="J27" s="52"/>
      <c r="K27" s="11"/>
    </row>
    <row r="28" spans="1:11" ht="48.95" customHeight="1" x14ac:dyDescent="0.25">
      <c r="A28" s="53"/>
      <c r="B28" s="38"/>
      <c r="C28" s="49"/>
      <c r="D28" s="50"/>
      <c r="E28" s="38"/>
      <c r="F28" s="49"/>
      <c r="G28" s="50"/>
      <c r="H28" s="38"/>
      <c r="I28" s="51"/>
      <c r="J28" s="52"/>
      <c r="K28" s="11"/>
    </row>
    <row r="29" spans="1:11" ht="48.95" customHeight="1" x14ac:dyDescent="0.25">
      <c r="A29" s="53"/>
      <c r="B29" s="38"/>
      <c r="C29" s="49"/>
      <c r="D29" s="50"/>
      <c r="E29" s="38"/>
      <c r="F29" s="49"/>
      <c r="G29" s="50"/>
      <c r="H29" s="38"/>
      <c r="I29" s="51"/>
      <c r="J29" s="52"/>
      <c r="K29" s="11"/>
    </row>
    <row r="31" spans="1:11" ht="33" customHeight="1" x14ac:dyDescent="0.25">
      <c r="A31" s="69"/>
      <c r="B31" s="30"/>
      <c r="C31" s="30"/>
      <c r="D31" s="30"/>
      <c r="E31" s="30"/>
      <c r="F31" s="30"/>
      <c r="G31" s="30"/>
      <c r="H31" s="30"/>
      <c r="I31" s="30"/>
      <c r="J31" s="30"/>
    </row>
    <row r="33" spans="1:10" ht="15.95" customHeight="1" x14ac:dyDescent="0.25">
      <c r="A33" s="71" t="s">
        <v>143</v>
      </c>
      <c r="B33" s="30"/>
      <c r="C33" s="30"/>
      <c r="D33" s="30"/>
      <c r="E33" s="30"/>
      <c r="F33" s="30"/>
      <c r="G33" s="30"/>
      <c r="H33" s="30"/>
      <c r="I33" s="30"/>
      <c r="J33" s="30"/>
    </row>
    <row r="34" spans="1:10" ht="15.95" customHeight="1" thickBot="1" x14ac:dyDescent="0.3"/>
    <row r="35" spans="1:10" ht="15.95" customHeight="1" x14ac:dyDescent="0.25">
      <c r="A35" s="8" t="s">
        <v>28</v>
      </c>
      <c r="B35" s="64" t="s">
        <v>144</v>
      </c>
      <c r="C35" s="47"/>
      <c r="D35" s="47"/>
      <c r="E35" s="47"/>
      <c r="F35" s="47"/>
      <c r="G35" s="48"/>
      <c r="H35" s="65" t="s">
        <v>145</v>
      </c>
      <c r="I35" s="47"/>
      <c r="J35" s="61"/>
    </row>
    <row r="36" spans="1:10" ht="48" customHeight="1" x14ac:dyDescent="0.25">
      <c r="A36" s="20" t="s">
        <v>146</v>
      </c>
      <c r="B36" s="66" t="s">
        <v>147</v>
      </c>
      <c r="C36" s="50"/>
      <c r="D36" s="50"/>
      <c r="E36" s="50"/>
      <c r="F36" s="50"/>
      <c r="G36" s="38"/>
      <c r="H36" s="70" t="s">
        <v>192</v>
      </c>
      <c r="I36" s="50"/>
      <c r="J36" s="52"/>
    </row>
    <row r="37" spans="1:10" ht="48" customHeight="1" x14ac:dyDescent="0.25">
      <c r="A37" s="20" t="s">
        <v>148</v>
      </c>
      <c r="B37" s="66" t="s">
        <v>149</v>
      </c>
      <c r="C37" s="50"/>
      <c r="D37" s="50"/>
      <c r="E37" s="50"/>
      <c r="F37" s="50"/>
      <c r="G37" s="38"/>
      <c r="H37" s="63" t="s">
        <v>193</v>
      </c>
      <c r="I37" s="50"/>
      <c r="J37" s="52"/>
    </row>
    <row r="38" spans="1:10" ht="48" customHeight="1" x14ac:dyDescent="0.25">
      <c r="A38" s="20" t="s">
        <v>150</v>
      </c>
      <c r="B38" s="66" t="s">
        <v>151</v>
      </c>
      <c r="C38" s="50"/>
      <c r="D38" s="50"/>
      <c r="E38" s="50"/>
      <c r="F38" s="50"/>
      <c r="G38" s="38"/>
      <c r="H38" s="70" t="s">
        <v>192</v>
      </c>
      <c r="I38" s="50"/>
      <c r="J38" s="52"/>
    </row>
    <row r="39" spans="1:10" ht="48" customHeight="1" x14ac:dyDescent="0.25">
      <c r="A39" s="21">
        <v>4</v>
      </c>
      <c r="B39" s="59" t="s">
        <v>194</v>
      </c>
      <c r="C39" s="50"/>
      <c r="D39" s="50"/>
      <c r="E39" s="50"/>
      <c r="F39" s="50"/>
      <c r="G39" s="38"/>
      <c r="H39" s="63" t="s">
        <v>193</v>
      </c>
      <c r="I39" s="50"/>
      <c r="J39" s="52"/>
    </row>
    <row r="40" spans="1:10" ht="48" customHeight="1" x14ac:dyDescent="0.25">
      <c r="A40" s="21">
        <v>5</v>
      </c>
      <c r="B40" s="59" t="s">
        <v>195</v>
      </c>
      <c r="C40" s="50"/>
      <c r="D40" s="50"/>
      <c r="E40" s="50"/>
      <c r="F40" s="50"/>
      <c r="G40" s="38"/>
      <c r="H40" s="63" t="s">
        <v>193</v>
      </c>
      <c r="I40" s="50"/>
      <c r="J40" s="52"/>
    </row>
    <row r="41" spans="1:10" ht="48" customHeight="1" x14ac:dyDescent="0.25">
      <c r="A41" s="21">
        <v>6</v>
      </c>
      <c r="B41" s="59" t="s">
        <v>196</v>
      </c>
      <c r="C41" s="50"/>
      <c r="D41" s="50"/>
      <c r="E41" s="50"/>
      <c r="F41" s="50"/>
      <c r="G41" s="38"/>
      <c r="H41" s="63" t="s">
        <v>193</v>
      </c>
      <c r="I41" s="50"/>
      <c r="J41" s="52"/>
    </row>
    <row r="42" spans="1:10" ht="48" customHeight="1" x14ac:dyDescent="0.25">
      <c r="A42" s="21">
        <v>7</v>
      </c>
      <c r="B42" s="59" t="s">
        <v>197</v>
      </c>
      <c r="C42" s="50"/>
      <c r="D42" s="50"/>
      <c r="E42" s="50"/>
      <c r="F42" s="50"/>
      <c r="G42" s="38"/>
      <c r="H42" s="63" t="s">
        <v>198</v>
      </c>
      <c r="I42" s="50"/>
      <c r="J42" s="52"/>
    </row>
    <row r="43" spans="1:10" ht="48" customHeight="1" x14ac:dyDescent="0.25">
      <c r="A43" s="21">
        <v>8</v>
      </c>
      <c r="B43" s="59" t="s">
        <v>199</v>
      </c>
      <c r="C43" s="50"/>
      <c r="D43" s="50"/>
      <c r="E43" s="50"/>
      <c r="F43" s="50"/>
      <c r="G43" s="38"/>
      <c r="H43" s="63" t="s">
        <v>193</v>
      </c>
      <c r="I43" s="50"/>
      <c r="J43" s="52"/>
    </row>
    <row r="44" spans="1:10" ht="48" customHeight="1" x14ac:dyDescent="0.25">
      <c r="A44" s="21"/>
      <c r="B44" s="59"/>
      <c r="C44" s="50"/>
      <c r="D44" s="50"/>
      <c r="E44" s="50"/>
      <c r="F44" s="50"/>
      <c r="G44" s="38"/>
      <c r="H44" s="63"/>
      <c r="I44" s="50"/>
      <c r="J44" s="52"/>
    </row>
    <row r="45" spans="1:10" ht="48" customHeight="1" x14ac:dyDescent="0.25">
      <c r="A45" s="21"/>
      <c r="B45" s="59"/>
      <c r="C45" s="50"/>
      <c r="D45" s="50"/>
      <c r="E45" s="50"/>
      <c r="F45" s="50"/>
      <c r="G45" s="38"/>
      <c r="H45" s="63"/>
      <c r="I45" s="50"/>
      <c r="J45" s="52"/>
    </row>
    <row r="46" spans="1:10" ht="48.95" customHeight="1" thickBot="1" x14ac:dyDescent="0.3">
      <c r="A46" s="22"/>
      <c r="B46" s="72"/>
      <c r="C46" s="55"/>
      <c r="D46" s="55"/>
      <c r="E46" s="55"/>
      <c r="F46" s="55"/>
      <c r="G46" s="56"/>
      <c r="H46" s="73"/>
      <c r="I46" s="74"/>
      <c r="J46" s="75"/>
    </row>
    <row r="48" spans="1:10" ht="102" customHeight="1" x14ac:dyDescent="0.25">
      <c r="A48" s="69" t="s">
        <v>152</v>
      </c>
      <c r="B48" s="30"/>
      <c r="C48" s="30"/>
      <c r="D48" s="30"/>
      <c r="E48" s="30"/>
      <c r="F48" s="30"/>
      <c r="G48" s="30"/>
      <c r="H48" s="30"/>
      <c r="I48" s="30"/>
      <c r="J48" s="30"/>
    </row>
    <row r="51" spans="1:10" x14ac:dyDescent="0.25">
      <c r="A51" s="68" t="s">
        <v>153</v>
      </c>
      <c r="B51" s="30"/>
      <c r="C51" s="30"/>
      <c r="D51" s="30"/>
      <c r="E51" s="58" t="s">
        <v>200</v>
      </c>
      <c r="F51" s="30"/>
      <c r="G51" s="30"/>
      <c r="H51" s="30"/>
      <c r="I51" s="30"/>
      <c r="J51" s="30"/>
    </row>
    <row r="53" spans="1:10" x14ac:dyDescent="0.25">
      <c r="A53" s="68" t="s">
        <v>154</v>
      </c>
      <c r="B53" s="30"/>
      <c r="C53" s="30"/>
      <c r="D53" s="30"/>
      <c r="E53" s="58" t="s">
        <v>201</v>
      </c>
      <c r="F53" s="30"/>
      <c r="G53" s="30"/>
      <c r="H53" s="30"/>
      <c r="I53" s="30"/>
      <c r="J53" s="30"/>
    </row>
    <row r="100" spans="1:1" ht="15.75" x14ac:dyDescent="0.25">
      <c r="A100" t="s">
        <v>155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customProperties>
    <customPr name="_pios_id" r:id="rId1"/>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cp:lastPrinted>2025-04-22T10:57:21Z</cp:lastPrinted>
  <dcterms:created xsi:type="dcterms:W3CDTF">2023-04-04T12:16:45Z</dcterms:created>
  <dcterms:modified xsi:type="dcterms:W3CDTF">2025-04-23T11:40:54Z</dcterms:modified>
</cp:coreProperties>
</file>