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esieji pirkimai nuo 2019\2025\Vienkartinės prekės\"/>
    </mc:Choice>
  </mc:AlternateContent>
  <xr:revisionPtr revIDLastSave="0" documentId="8_{E896F213-5D7E-4D49-9AA2-CCA655970C6F}" xr6:coauthVersionLast="47" xr6:coauthVersionMax="47" xr10:uidLastSave="{00000000-0000-0000-0000-000000000000}"/>
  <bookViews>
    <workbookView xWindow="-120" yWindow="-120" windowWidth="29040" windowHeight="15840" xr2:uid="{B8D6793E-0CDE-4163-B858-47E1679A8C7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9" i="1"/>
  <c r="J19" i="1"/>
  <c r="I17" i="1"/>
  <c r="I18" i="1" s="1"/>
  <c r="G17" i="1"/>
  <c r="H17" i="1" s="1"/>
  <c r="J17" i="1" s="1"/>
  <c r="J18" i="1" s="1"/>
  <c r="G14" i="1"/>
  <c r="H14" i="1" s="1"/>
  <c r="J14" i="1" s="1"/>
  <c r="I14" i="1"/>
  <c r="I13" i="1"/>
  <c r="I15" i="1" s="1"/>
  <c r="G13" i="1"/>
  <c r="H13" i="1" s="1"/>
  <c r="J13" i="1" s="1"/>
  <c r="I10" i="1"/>
  <c r="I7" i="1"/>
  <c r="I8" i="1"/>
  <c r="I9" i="1"/>
  <c r="I6" i="1"/>
  <c r="G7" i="1"/>
  <c r="H7" i="1" s="1"/>
  <c r="J7" i="1" s="1"/>
  <c r="G8" i="1"/>
  <c r="H8" i="1" s="1"/>
  <c r="J8" i="1" s="1"/>
  <c r="G9" i="1"/>
  <c r="H9" i="1" s="1"/>
  <c r="J9" i="1" s="1"/>
  <c r="G10" i="1"/>
  <c r="H10" i="1" s="1"/>
  <c r="J10" i="1" s="1"/>
  <c r="G6" i="1"/>
  <c r="H6" i="1" s="1"/>
  <c r="J6" i="1" s="1"/>
  <c r="I11" i="1" l="1"/>
  <c r="J15" i="1"/>
  <c r="J11" i="1"/>
</calcChain>
</file>

<file path=xl/sharedStrings.xml><?xml version="1.0" encoding="utf-8"?>
<sst xmlns="http://schemas.openxmlformats.org/spreadsheetml/2006/main" count="51" uniqueCount="43">
  <si>
    <t>4.2.</t>
  </si>
  <si>
    <t>20 G</t>
  </si>
  <si>
    <t>vnt.</t>
  </si>
  <si>
    <t>22 G</t>
  </si>
  <si>
    <t>Visos 4 pirkimo objekto dalies suma:</t>
  </si>
  <si>
    <t xml:space="preserve">    vnt.</t>
  </si>
  <si>
    <t>2 sluoksnių servetėlė injekcijos vietai, sudrėkinta dezinfekuojančiu skysčiu, dydis ne mažesnis už 3 x 3 cm</t>
  </si>
  <si>
    <r>
      <rPr>
        <b/>
        <sz val="11"/>
        <rFont val="Times New Roman"/>
        <family val="1"/>
        <charset val="186"/>
      </rPr>
      <t>Drugelio tipo</t>
    </r>
    <r>
      <rPr>
        <sz val="11"/>
        <rFont val="Times New Roman"/>
        <family val="1"/>
        <charset val="186"/>
      </rPr>
      <t xml:space="preserve"> venos rinkinys, spalva koduotu antgaliu, antrinėse pakuotėse - dėžutėse ≤ 100 vnt. Ant dėžutės turi būti pavadinimas, dydis, serija, galiojimas.</t>
    </r>
  </si>
  <si>
    <r>
      <rPr>
        <b/>
        <sz val="11"/>
        <rFont val="Times New Roman"/>
        <family val="1"/>
        <charset val="186"/>
      </rPr>
      <t>Lancetai</t>
    </r>
    <r>
      <rPr>
        <sz val="11"/>
        <rFont val="Times New Roman"/>
        <family val="1"/>
        <charset val="186"/>
      </rPr>
      <t xml:space="preserve"> (skarifikatoriai) sterilūs</t>
    </r>
  </si>
  <si>
    <r>
      <rPr>
        <b/>
        <sz val="11"/>
        <rFont val="Times New Roman"/>
        <family val="1"/>
        <charset val="186"/>
      </rPr>
      <t>Apyrankė</t>
    </r>
    <r>
      <rPr>
        <sz val="11"/>
        <rFont val="Times New Roman"/>
        <family val="1"/>
        <charset val="186"/>
      </rPr>
      <t xml:space="preserve"> naujagimiams mėlynos spalvos su vieta reikiamų duomenų įrašymui</t>
    </r>
  </si>
  <si>
    <r>
      <rPr>
        <b/>
        <sz val="11"/>
        <rFont val="Times New Roman"/>
        <family val="1"/>
        <charset val="186"/>
      </rPr>
      <t>Apyrankė</t>
    </r>
    <r>
      <rPr>
        <sz val="11"/>
        <rFont val="Times New Roman"/>
        <family val="1"/>
        <charset val="186"/>
      </rPr>
      <t xml:space="preserve"> naujagimiams rožinės spalvos su vieta reikiamų duomenų įrašymui</t>
    </r>
  </si>
  <si>
    <t>3 pirkimo objekto dalis. Sterilios medicininės adatos, skarifikatoriai</t>
  </si>
  <si>
    <t>3.1.</t>
  </si>
  <si>
    <t>3.1.1</t>
  </si>
  <si>
    <t>3.1.2</t>
  </si>
  <si>
    <t>3.1.3</t>
  </si>
  <si>
    <t>Visos 3 pirkimo objekto dalies suma:</t>
  </si>
  <si>
    <t>4 pirkimo objekto dalis. Apyrankės pacientams</t>
  </si>
  <si>
    <t>4.1.</t>
  </si>
  <si>
    <t>6 Pirkimo objekto dalis. Servetėlės dezinfekcijai</t>
  </si>
  <si>
    <t>6.1</t>
  </si>
  <si>
    <t>Visos 6 pirkimo objekto dalies suma:</t>
  </si>
  <si>
    <t>3 priedas. Techninė specifikacija. Vienkartinės priemonės medicinai.</t>
  </si>
  <si>
    <t>Eil. Nr.</t>
  </si>
  <si>
    <t>Prekės pavadinimas</t>
  </si>
  <si>
    <t>Mato vnt.</t>
  </si>
  <si>
    <t>Planuojamas kiekis metams</t>
  </si>
  <si>
    <t>Gamintojas</t>
  </si>
  <si>
    <t>Vieneto kaina be PVM</t>
  </si>
  <si>
    <t>Vieneto kaina su PVM</t>
  </si>
  <si>
    <t>Bendra  suma su PVM</t>
  </si>
  <si>
    <t>PVM vienam vienetui</t>
  </si>
  <si>
    <t>Bendra suma be PVM</t>
  </si>
  <si>
    <t>3.1.4</t>
  </si>
  <si>
    <t>3.1.5</t>
  </si>
  <si>
    <t>21 G</t>
  </si>
  <si>
    <t>24 G</t>
  </si>
  <si>
    <t xml:space="preserve">Van Oostveen Medical B.V. Romed </t>
  </si>
  <si>
    <t>ZIBO EASTMED HEALTHCARE PRODUCTS</t>
  </si>
  <si>
    <t>Zarys International Group</t>
  </si>
  <si>
    <t>Direktorius Juozas Devižis</t>
  </si>
  <si>
    <t xml:space="preserve">Viso pasiūlymo suma </t>
  </si>
  <si>
    <t>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</si>
</sst>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6" fillId="0" borderId="0" xfId="0" applyFont="1"/>
    <xf numFmtId="164" fontId="2" fillId="3" borderId="1" xfId="1" applyNumberFormat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center" vertical="top" wrapText="1"/>
    </xf>
    <xf numFmtId="2" fontId="2" fillId="3" borderId="1" xfId="1" applyNumberFormat="1" applyFont="1" applyFill="1" applyBorder="1" applyAlignment="1">
      <alignment horizontal="center" vertical="top" wrapText="1"/>
    </xf>
    <xf numFmtId="165" fontId="2" fillId="3" borderId="1" xfId="1" applyNumberFormat="1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horizontal="center" vertical="top" wrapText="1"/>
    </xf>
    <xf numFmtId="2" fontId="7" fillId="3" borderId="1" xfId="1" applyNumberFormat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vertical="top"/>
    </xf>
    <xf numFmtId="165" fontId="7" fillId="3" borderId="1" xfId="1" applyNumberFormat="1" applyFont="1" applyFill="1" applyBorder="1" applyAlignment="1">
      <alignment horizontal="center" vertical="top" wrapText="1"/>
    </xf>
    <xf numFmtId="0" fontId="1" fillId="2" borderId="1" xfId="1" applyFont="1" applyFill="1" applyBorder="1" applyAlignment="1">
      <alignment horizontal="center" vertical="top" wrapText="1"/>
    </xf>
    <xf numFmtId="165" fontId="1" fillId="2" borderId="1" xfId="1" applyNumberFormat="1" applyFont="1" applyFill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65" fontId="1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2" fontId="0" fillId="3" borderId="0" xfId="0" applyNumberFormat="1" applyFill="1" applyAlignment="1">
      <alignment vertical="top"/>
    </xf>
    <xf numFmtId="0" fontId="0" fillId="3" borderId="0" xfId="0" applyFill="1" applyAlignment="1">
      <alignment vertical="top"/>
    </xf>
    <xf numFmtId="2" fontId="1" fillId="3" borderId="1" xfId="1" applyNumberFormat="1" applyFont="1" applyFill="1" applyBorder="1" applyAlignment="1">
      <alignment horizontal="center" vertical="top" wrapText="1"/>
    </xf>
    <xf numFmtId="2" fontId="6" fillId="0" borderId="0" xfId="0" applyNumberFormat="1" applyFont="1"/>
    <xf numFmtId="0" fontId="2" fillId="3" borderId="2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center" vertical="top" wrapText="1"/>
    </xf>
    <xf numFmtId="0" fontId="2" fillId="3" borderId="4" xfId="1" applyFont="1" applyFill="1" applyBorder="1" applyAlignment="1">
      <alignment horizontal="center" vertical="top" wrapText="1"/>
    </xf>
    <xf numFmtId="0" fontId="8" fillId="3" borderId="1" xfId="1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 wrapText="1"/>
    </xf>
  </cellXfs>
  <cellStyles count="4">
    <cellStyle name="Excel Built-in Normal" xfId="2" xr:uid="{82F8F8E4-0650-449A-AA5E-FAEBE17E429C}"/>
    <cellStyle name="Įprastas" xfId="0" builtinId="0"/>
    <cellStyle name="Įprastas 2" xfId="3" xr:uid="{65F58EDC-B580-4E78-BD1A-007F04B5A891}"/>
    <cellStyle name="Įprastas 3" xfId="1" xr:uid="{C0FC248C-B27D-447C-91A2-90BBAE331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177E-231C-4A35-9B93-48F8AC456874}">
  <dimension ref="A1:L20"/>
  <sheetViews>
    <sheetView tabSelected="1" zoomScale="85" zoomScaleNormal="85" workbookViewId="0">
      <selection activeCell="I21" sqref="I21"/>
    </sheetView>
  </sheetViews>
  <sheetFormatPr defaultRowHeight="15" x14ac:dyDescent="0.25"/>
  <cols>
    <col min="1" max="1" width="9.140625" style="1"/>
    <col min="2" max="2" width="43" style="1" customWidth="1"/>
    <col min="3" max="3" width="6.7109375" style="1" customWidth="1"/>
    <col min="4" max="4" width="9.140625" style="14"/>
    <col min="5" max="5" width="17.5703125" style="1" customWidth="1"/>
    <col min="6" max="16384" width="9.140625" style="1"/>
  </cols>
  <sheetData>
    <row r="1" spans="1:12" x14ac:dyDescent="0.25">
      <c r="B1" s="1" t="s">
        <v>22</v>
      </c>
    </row>
    <row r="3" spans="1:12" s="21" customFormat="1" ht="57" x14ac:dyDescent="0.25">
      <c r="A3" s="15" t="s">
        <v>23</v>
      </c>
      <c r="B3" s="16" t="s">
        <v>24</v>
      </c>
      <c r="C3" s="16" t="s">
        <v>25</v>
      </c>
      <c r="D3" s="16" t="s">
        <v>26</v>
      </c>
      <c r="E3" s="17" t="s">
        <v>27</v>
      </c>
      <c r="F3" s="18" t="s">
        <v>28</v>
      </c>
      <c r="G3" s="17" t="s">
        <v>31</v>
      </c>
      <c r="H3" s="18" t="s">
        <v>29</v>
      </c>
      <c r="I3" s="19" t="s">
        <v>32</v>
      </c>
      <c r="J3" s="19" t="s">
        <v>30</v>
      </c>
      <c r="K3" s="20"/>
      <c r="L3" s="20"/>
    </row>
    <row r="4" spans="1:12" x14ac:dyDescent="0.25">
      <c r="A4" s="28" t="s">
        <v>11</v>
      </c>
      <c r="B4" s="28"/>
      <c r="C4" s="28"/>
      <c r="D4" s="28"/>
      <c r="E4" s="28"/>
      <c r="F4" s="28"/>
      <c r="G4" s="28"/>
      <c r="H4" s="28"/>
      <c r="I4" s="28"/>
      <c r="J4" s="28"/>
    </row>
    <row r="5" spans="1:12" ht="60" x14ac:dyDescent="0.25">
      <c r="A5" s="2" t="s">
        <v>12</v>
      </c>
      <c r="B5" s="3" t="s">
        <v>7</v>
      </c>
      <c r="C5" s="4"/>
      <c r="D5" s="4"/>
      <c r="E5" s="4"/>
      <c r="F5" s="4"/>
      <c r="G5" s="5"/>
      <c r="H5" s="5"/>
      <c r="I5" s="5"/>
      <c r="J5" s="5"/>
    </row>
    <row r="6" spans="1:12" x14ac:dyDescent="0.25">
      <c r="A6" s="2" t="s">
        <v>13</v>
      </c>
      <c r="B6" s="3" t="s">
        <v>1</v>
      </c>
      <c r="C6" s="4" t="s">
        <v>2</v>
      </c>
      <c r="D6" s="4">
        <v>100</v>
      </c>
      <c r="E6" s="24" t="s">
        <v>38</v>
      </c>
      <c r="F6" s="4">
        <v>6.4000000000000001E-2</v>
      </c>
      <c r="G6" s="6">
        <f>F6*0.05</f>
        <v>3.2000000000000002E-3</v>
      </c>
      <c r="H6" s="6">
        <f>F6+G6</f>
        <v>6.7199999999999996E-2</v>
      </c>
      <c r="I6" s="5">
        <f>D6*F6</f>
        <v>6.4</v>
      </c>
      <c r="J6" s="5">
        <f>D6*H6</f>
        <v>6.72</v>
      </c>
    </row>
    <row r="7" spans="1:12" x14ac:dyDescent="0.25">
      <c r="A7" s="2" t="s">
        <v>14</v>
      </c>
      <c r="B7" s="3" t="s">
        <v>35</v>
      </c>
      <c r="C7" s="4" t="s">
        <v>2</v>
      </c>
      <c r="D7" s="4">
        <v>200</v>
      </c>
      <c r="E7" s="25"/>
      <c r="F7" s="4">
        <v>6.4000000000000001E-2</v>
      </c>
      <c r="G7" s="6">
        <f t="shared" ref="G7:G10" si="0">F7*0.05</f>
        <v>3.2000000000000002E-3</v>
      </c>
      <c r="H7" s="6">
        <f t="shared" ref="H7:H9" si="1">F7+G7</f>
        <v>6.7199999999999996E-2</v>
      </c>
      <c r="I7" s="5">
        <f t="shared" ref="I7:I9" si="2">D7*F7</f>
        <v>12.8</v>
      </c>
      <c r="J7" s="5">
        <f t="shared" ref="J7:J9" si="3">D7*H7</f>
        <v>13.44</v>
      </c>
    </row>
    <row r="8" spans="1:12" x14ac:dyDescent="0.25">
      <c r="A8" s="2" t="s">
        <v>15</v>
      </c>
      <c r="B8" s="3" t="s">
        <v>3</v>
      </c>
      <c r="C8" s="4" t="s">
        <v>2</v>
      </c>
      <c r="D8" s="4">
        <v>400</v>
      </c>
      <c r="E8" s="25"/>
      <c r="F8" s="4">
        <v>6.4000000000000001E-2</v>
      </c>
      <c r="G8" s="6">
        <f t="shared" si="0"/>
        <v>3.2000000000000002E-3</v>
      </c>
      <c r="H8" s="6">
        <f t="shared" si="1"/>
        <v>6.7199999999999996E-2</v>
      </c>
      <c r="I8" s="5">
        <f t="shared" si="2"/>
        <v>25.6</v>
      </c>
      <c r="J8" s="5">
        <f t="shared" si="3"/>
        <v>26.88</v>
      </c>
    </row>
    <row r="9" spans="1:12" x14ac:dyDescent="0.25">
      <c r="A9" s="2" t="s">
        <v>33</v>
      </c>
      <c r="B9" s="3" t="s">
        <v>36</v>
      </c>
      <c r="C9" s="4" t="s">
        <v>2</v>
      </c>
      <c r="D9" s="4">
        <v>400</v>
      </c>
      <c r="E9" s="26"/>
      <c r="F9" s="4">
        <v>6.4000000000000001E-2</v>
      </c>
      <c r="G9" s="6">
        <f t="shared" si="0"/>
        <v>3.2000000000000002E-3</v>
      </c>
      <c r="H9" s="6">
        <f t="shared" si="1"/>
        <v>6.7199999999999996E-2</v>
      </c>
      <c r="I9" s="5">
        <f t="shared" si="2"/>
        <v>25.6</v>
      </c>
      <c r="J9" s="5">
        <f t="shared" si="3"/>
        <v>26.88</v>
      </c>
    </row>
    <row r="10" spans="1:12" ht="49.5" customHeight="1" x14ac:dyDescent="0.25">
      <c r="A10" s="2" t="s">
        <v>34</v>
      </c>
      <c r="B10" s="3" t="s">
        <v>8</v>
      </c>
      <c r="C10" s="4" t="s">
        <v>2</v>
      </c>
      <c r="D10" s="4">
        <v>200</v>
      </c>
      <c r="E10" s="4" t="s">
        <v>37</v>
      </c>
      <c r="F10" s="4">
        <v>0.01</v>
      </c>
      <c r="G10" s="6">
        <f t="shared" si="0"/>
        <v>5.0000000000000001E-4</v>
      </c>
      <c r="H10" s="6">
        <f t="shared" ref="H10" si="4">F10+G10</f>
        <v>1.0500000000000001E-2</v>
      </c>
      <c r="I10" s="5">
        <f t="shared" ref="I10" si="5">D10*F10</f>
        <v>2</v>
      </c>
      <c r="J10" s="5">
        <f t="shared" ref="J10" si="6">D10*H10</f>
        <v>2.1</v>
      </c>
    </row>
    <row r="11" spans="1:12" x14ac:dyDescent="0.25">
      <c r="A11" s="27" t="s">
        <v>16</v>
      </c>
      <c r="B11" s="27"/>
      <c r="C11" s="7"/>
      <c r="D11" s="7"/>
      <c r="E11" s="7"/>
      <c r="F11" s="7"/>
      <c r="G11" s="8"/>
      <c r="H11" s="8"/>
      <c r="I11" s="22">
        <f>SUM(I6:I10)</f>
        <v>72.400000000000006</v>
      </c>
      <c r="J11" s="22">
        <f>SUM(J6:J10)</f>
        <v>76.02</v>
      </c>
    </row>
    <row r="12" spans="1:12" x14ac:dyDescent="0.25">
      <c r="A12" s="28" t="s">
        <v>17</v>
      </c>
      <c r="B12" s="28"/>
      <c r="C12" s="28"/>
      <c r="D12" s="28"/>
      <c r="E12" s="28"/>
      <c r="F12" s="28"/>
      <c r="G12" s="28"/>
      <c r="H12" s="28"/>
      <c r="I12" s="28"/>
      <c r="J12" s="28"/>
    </row>
    <row r="13" spans="1:12" ht="30" x14ac:dyDescent="0.25">
      <c r="A13" s="2" t="s">
        <v>18</v>
      </c>
      <c r="B13" s="3" t="s">
        <v>9</v>
      </c>
      <c r="C13" s="4" t="s">
        <v>5</v>
      </c>
      <c r="D13" s="4">
        <v>300</v>
      </c>
      <c r="E13" s="4" t="s">
        <v>39</v>
      </c>
      <c r="F13" s="4">
        <v>0.04</v>
      </c>
      <c r="G13" s="6">
        <f t="shared" ref="G13:G14" si="7">F13*0.05</f>
        <v>2E-3</v>
      </c>
      <c r="H13" s="6">
        <f t="shared" ref="H13" si="8">F13+G13</f>
        <v>4.2000000000000003E-2</v>
      </c>
      <c r="I13" s="5">
        <f t="shared" ref="I13" si="9">D13*F13</f>
        <v>12</v>
      </c>
      <c r="J13" s="5">
        <f t="shared" ref="J13" si="10">D13*H13</f>
        <v>12.600000000000001</v>
      </c>
    </row>
    <row r="14" spans="1:12" ht="30" x14ac:dyDescent="0.25">
      <c r="A14" s="2" t="s">
        <v>0</v>
      </c>
      <c r="B14" s="3" t="s">
        <v>10</v>
      </c>
      <c r="C14" s="4" t="s">
        <v>5</v>
      </c>
      <c r="D14" s="4">
        <v>300</v>
      </c>
      <c r="E14" s="4" t="s">
        <v>39</v>
      </c>
      <c r="F14" s="4">
        <v>0.04</v>
      </c>
      <c r="G14" s="6">
        <f t="shared" si="7"/>
        <v>2E-3</v>
      </c>
      <c r="H14" s="6">
        <f t="shared" ref="H14" si="11">F14+G14</f>
        <v>4.2000000000000003E-2</v>
      </c>
      <c r="I14" s="5">
        <f t="shared" ref="I14" si="12">D14*F14</f>
        <v>12</v>
      </c>
      <c r="J14" s="5">
        <f t="shared" ref="J14" si="13">D14*H14</f>
        <v>12.600000000000001</v>
      </c>
    </row>
    <row r="15" spans="1:12" x14ac:dyDescent="0.25">
      <c r="A15" s="27" t="s">
        <v>4</v>
      </c>
      <c r="B15" s="27"/>
      <c r="C15" s="4"/>
      <c r="D15" s="4"/>
      <c r="E15" s="4"/>
      <c r="F15" s="4"/>
      <c r="G15" s="6"/>
      <c r="H15" s="5"/>
      <c r="I15" s="22">
        <f>SUM(I13:I14)</f>
        <v>24</v>
      </c>
      <c r="J15" s="22">
        <f>SUM(J13:J14)</f>
        <v>25.200000000000003</v>
      </c>
    </row>
    <row r="16" spans="1:12" x14ac:dyDescent="0.25">
      <c r="A16" s="28" t="s">
        <v>19</v>
      </c>
      <c r="B16" s="28"/>
      <c r="C16" s="11"/>
      <c r="D16" s="11"/>
      <c r="E16" s="11"/>
      <c r="F16" s="11"/>
      <c r="G16" s="12"/>
      <c r="H16" s="13"/>
      <c r="I16" s="13"/>
      <c r="J16" s="13"/>
    </row>
    <row r="17" spans="1:10" ht="45" x14ac:dyDescent="0.25">
      <c r="A17" s="9" t="s">
        <v>20</v>
      </c>
      <c r="B17" s="3" t="s">
        <v>6</v>
      </c>
      <c r="C17" s="4" t="s">
        <v>5</v>
      </c>
      <c r="D17" s="4">
        <v>2000</v>
      </c>
      <c r="E17" s="4" t="s">
        <v>39</v>
      </c>
      <c r="F17" s="4">
        <v>7.7999999999999996E-3</v>
      </c>
      <c r="G17" s="6">
        <f t="shared" ref="G17" si="14">F17*0.05</f>
        <v>3.8999999999999999E-4</v>
      </c>
      <c r="H17" s="6">
        <f t="shared" ref="H17" si="15">F17+G17</f>
        <v>8.1899999999999994E-3</v>
      </c>
      <c r="I17" s="5">
        <f t="shared" ref="I17" si="16">D17*F17</f>
        <v>15.6</v>
      </c>
      <c r="J17" s="5">
        <f t="shared" ref="J17" si="17">D17*H17</f>
        <v>16.38</v>
      </c>
    </row>
    <row r="18" spans="1:10" x14ac:dyDescent="0.25">
      <c r="A18" s="27" t="s">
        <v>21</v>
      </c>
      <c r="B18" s="27"/>
      <c r="C18" s="7"/>
      <c r="D18" s="7"/>
      <c r="E18" s="7"/>
      <c r="F18" s="7"/>
      <c r="G18" s="10"/>
      <c r="H18" s="8"/>
      <c r="I18" s="22">
        <f>I17</f>
        <v>15.6</v>
      </c>
      <c r="J18" s="22">
        <f>J17</f>
        <v>16.38</v>
      </c>
    </row>
    <row r="19" spans="1:10" x14ac:dyDescent="0.25">
      <c r="A19" s="27" t="s">
        <v>41</v>
      </c>
      <c r="B19" s="27"/>
      <c r="C19" s="7"/>
      <c r="D19" s="7"/>
      <c r="E19" s="7"/>
      <c r="F19" s="7"/>
      <c r="G19" s="10"/>
      <c r="H19" s="8"/>
      <c r="I19" s="22">
        <f>I11+I15+I18</f>
        <v>112</v>
      </c>
      <c r="J19" s="22">
        <f>J11+J15+J18</f>
        <v>117.6</v>
      </c>
    </row>
    <row r="20" spans="1:10" x14ac:dyDescent="0.25">
      <c r="B20" s="1" t="s">
        <v>40</v>
      </c>
      <c r="H20" s="1" t="s">
        <v>42</v>
      </c>
      <c r="I20" s="23">
        <f>J19-I19</f>
        <v>5.5999999999999943</v>
      </c>
    </row>
  </sheetData>
  <mergeCells count="8">
    <mergeCell ref="E6:E9"/>
    <mergeCell ref="A19:B19"/>
    <mergeCell ref="A15:B15"/>
    <mergeCell ref="A11:B11"/>
    <mergeCell ref="A4:J4"/>
    <mergeCell ref="A12:J12"/>
    <mergeCell ref="A16:B16"/>
    <mergeCell ref="A18:B18"/>
  </mergeCells>
  <phoneticPr fontId="11" type="noConversion"/>
  <pageMargins left="0.70866141732283472" right="0.2083333333333333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Ginte V</dc:creator>
  <cp:lastModifiedBy>Regina</cp:lastModifiedBy>
  <cp:lastPrinted>2025-04-28T12:42:35Z</cp:lastPrinted>
  <dcterms:created xsi:type="dcterms:W3CDTF">2025-02-24T08:56:02Z</dcterms:created>
  <dcterms:modified xsi:type="dcterms:W3CDTF">2025-06-16T08:05:14Z</dcterms:modified>
</cp:coreProperties>
</file>