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ignazzio\Downloads\env1\files\"/>
    </mc:Choice>
  </mc:AlternateContent>
  <xr:revisionPtr revIDLastSave="0" documentId="13_ncr:1_{CEED095C-7421-4B4F-89E1-F28673D366D6}"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0" i="1" l="1"/>
  <c r="F631" i="1"/>
  <c r="G639" i="1" s="1"/>
  <c r="G621" i="1"/>
  <c r="F615" i="1"/>
  <c r="G620" i="1" s="1"/>
  <c r="G605" i="1"/>
  <c r="F598" i="1"/>
  <c r="F604" i="1" s="1"/>
  <c r="F605" i="1" s="1"/>
  <c r="F606" i="1" s="1"/>
  <c r="G588" i="1"/>
  <c r="F579" i="1"/>
  <c r="G587" i="1" s="1"/>
  <c r="G569" i="1"/>
  <c r="F562" i="1"/>
  <c r="G568" i="1" s="1"/>
  <c r="G552" i="1"/>
  <c r="F540" i="1"/>
  <c r="G551" i="1" s="1"/>
  <c r="G530" i="1"/>
  <c r="F525" i="1"/>
  <c r="G529" i="1" s="1"/>
  <c r="G515" i="1"/>
  <c r="F507" i="1"/>
  <c r="G514" i="1" s="1"/>
  <c r="G497" i="1"/>
  <c r="F489" i="1"/>
  <c r="G496" i="1" s="1"/>
  <c r="G479" i="1"/>
  <c r="F475" i="1"/>
  <c r="F470" i="1"/>
  <c r="F467" i="1"/>
  <c r="F462" i="1"/>
  <c r="F457" i="1"/>
  <c r="F451" i="1"/>
  <c r="F447" i="1"/>
  <c r="F443" i="1"/>
  <c r="F440" i="1"/>
  <c r="F435" i="1"/>
  <c r="F432" i="1"/>
  <c r="F429" i="1"/>
  <c r="F424" i="1"/>
  <c r="F421" i="1"/>
  <c r="F418" i="1"/>
  <c r="F413" i="1"/>
  <c r="F410" i="1"/>
  <c r="F407" i="1"/>
  <c r="F402" i="1"/>
  <c r="F399" i="1"/>
  <c r="F396" i="1"/>
  <c r="F395" i="1"/>
  <c r="F393" i="1"/>
  <c r="F388" i="1"/>
  <c r="F386" i="1"/>
  <c r="F378" i="1"/>
  <c r="F374" i="1"/>
  <c r="F371" i="1"/>
  <c r="G361" i="1"/>
  <c r="F357" i="1"/>
  <c r="F355" i="1"/>
  <c r="F352" i="1"/>
  <c r="F349" i="1"/>
  <c r="F346" i="1"/>
  <c r="F343" i="1"/>
  <c r="F341" i="1"/>
  <c r="F338" i="1"/>
  <c r="F336" i="1"/>
  <c r="F334" i="1"/>
  <c r="F330" i="1"/>
  <c r="F326" i="1"/>
  <c r="F322" i="1"/>
  <c r="F319" i="1"/>
  <c r="F316" i="1"/>
  <c r="F313" i="1"/>
  <c r="F310" i="1"/>
  <c r="F306" i="1"/>
  <c r="F302" i="1"/>
  <c r="G292" i="1"/>
  <c r="F284" i="1"/>
  <c r="G291" i="1" s="1"/>
  <c r="G274" i="1"/>
  <c r="F265" i="1"/>
  <c r="G273" i="1" s="1"/>
  <c r="G255" i="1"/>
  <c r="F245" i="1"/>
  <c r="G254" i="1" s="1"/>
  <c r="G235" i="1"/>
  <c r="F228" i="1"/>
  <c r="F234" i="1" s="1"/>
  <c r="F235" i="1" s="1"/>
  <c r="F236" i="1" s="1"/>
  <c r="G218" i="1"/>
  <c r="F211" i="1"/>
  <c r="G217" i="1" s="1"/>
  <c r="G201" i="1"/>
  <c r="F193" i="1"/>
  <c r="G200" i="1" s="1"/>
  <c r="G183" i="1"/>
  <c r="F176" i="1"/>
  <c r="G182" i="1" s="1"/>
  <c r="G166" i="1"/>
  <c r="F157" i="1"/>
  <c r="F165" i="1" s="1"/>
  <c r="F166" i="1" s="1"/>
  <c r="F167" i="1" s="1"/>
  <c r="G147" i="1"/>
  <c r="F137" i="1"/>
  <c r="G146" i="1" s="1"/>
  <c r="G127" i="1"/>
  <c r="F118" i="1"/>
  <c r="G126" i="1" s="1"/>
  <c r="G108" i="1"/>
  <c r="F102" i="1"/>
  <c r="G107" i="1" s="1"/>
  <c r="G92" i="1"/>
  <c r="F89" i="1"/>
  <c r="F87" i="1"/>
  <c r="F85" i="1"/>
  <c r="F83" i="1"/>
  <c r="F81" i="1"/>
  <c r="F79" i="1"/>
  <c r="F77" i="1"/>
  <c r="F75" i="1"/>
  <c r="F73" i="1"/>
  <c r="F71" i="1"/>
  <c r="F69" i="1"/>
  <c r="F67" i="1"/>
  <c r="F62" i="1"/>
  <c r="F55" i="1"/>
  <c r="F50" i="1"/>
  <c r="F43" i="1"/>
  <c r="F37" i="1"/>
  <c r="G21" i="1"/>
  <c r="F200" i="1" l="1"/>
  <c r="F201" i="1" s="1"/>
  <c r="F202" i="1" s="1"/>
  <c r="F291" i="1"/>
  <c r="F292" i="1" s="1"/>
  <c r="F293" i="1" s="1"/>
  <c r="F146" i="1"/>
  <c r="F147" i="1" s="1"/>
  <c r="F148" i="1" s="1"/>
  <c r="G165" i="1"/>
  <c r="F620" i="1"/>
  <c r="F621" i="1" s="1"/>
  <c r="F622" i="1" s="1"/>
  <c r="F126" i="1"/>
  <c r="F127" i="1" s="1"/>
  <c r="F128" i="1" s="1"/>
  <c r="F217" i="1"/>
  <c r="F218" i="1" s="1"/>
  <c r="F219" i="1" s="1"/>
  <c r="F273" i="1"/>
  <c r="F274" i="1" s="1"/>
  <c r="F275" i="1" s="1"/>
  <c r="F496" i="1"/>
  <c r="F497" i="1" s="1"/>
  <c r="F498" i="1" s="1"/>
  <c r="F360" i="1"/>
  <c r="F361" i="1" s="1"/>
  <c r="F362" i="1" s="1"/>
  <c r="G478" i="1"/>
  <c r="G91" i="1"/>
  <c r="G234" i="1"/>
  <c r="F639" i="1"/>
  <c r="F640" i="1" s="1"/>
  <c r="F641" i="1" s="1"/>
  <c r="G360" i="1"/>
  <c r="F529" i="1"/>
  <c r="F530" i="1" s="1"/>
  <c r="F531" i="1" s="1"/>
  <c r="F107" i="1"/>
  <c r="F108" i="1" s="1"/>
  <c r="F109" i="1" s="1"/>
  <c r="F182" i="1"/>
  <c r="F183" i="1" s="1"/>
  <c r="F184" i="1" s="1"/>
  <c r="F254" i="1"/>
  <c r="F255" i="1" s="1"/>
  <c r="F256" i="1" s="1"/>
  <c r="G604" i="1"/>
  <c r="F587" i="1"/>
  <c r="F588" i="1" s="1"/>
  <c r="F589" i="1" s="1"/>
  <c r="F514" i="1"/>
  <c r="F515" i="1" s="1"/>
  <c r="F516" i="1" s="1"/>
  <c r="F91" i="1"/>
  <c r="F92" i="1" s="1"/>
  <c r="F93" i="1" s="1"/>
  <c r="F568" i="1"/>
  <c r="F569" i="1" s="1"/>
  <c r="F570" i="1" s="1"/>
  <c r="F478" i="1"/>
  <c r="F479" i="1" s="1"/>
  <c r="F480" i="1" s="1"/>
  <c r="F551" i="1"/>
  <c r="F552" i="1" s="1"/>
  <c r="F553" i="1" s="1"/>
</calcChain>
</file>

<file path=xl/sharedStrings.xml><?xml version="1.0" encoding="utf-8"?>
<sst xmlns="http://schemas.openxmlformats.org/spreadsheetml/2006/main" count="1440" uniqueCount="893">
  <si>
    <t>PIRKIMO SĄLYGŲ PRIEDAS "PASIŪLYMO FORMA"</t>
  </si>
  <si>
    <t>ORTOPEDINIAI TRAUMATOLOGINIAI IR ARTROSKOPINIAI IMPLANTAI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</si>
  <si>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</si>
  <si>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</si>
  <si>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</si>
  <si>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</si>
  <si>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</si>
  <si>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</si>
  <si>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</si>
  <si>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</si>
  <si>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</si>
  <si>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</si>
  <si>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</si>
  <si>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</si>
  <si>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</si>
  <si>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</si>
  <si>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</si>
  <si>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</si>
  <si>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</si>
  <si>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</si>
  <si>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</si>
  <si>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</si>
  <si>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</si>
  <si>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</si>
  <si>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</si>
  <si>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</si>
  <si>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</si>
  <si>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PLOKŠTELĖS, SRAIGTAI</t>
  </si>
  <si>
    <t>Tiekėjo pasiūlymas:</t>
  </si>
  <si>
    <t>Nr.</t>
  </si>
  <si>
    <t>Pavadinimas</t>
  </si>
  <si>
    <t>Maksimalus kiekis</t>
  </si>
  <si>
    <t>Mato vienetas</t>
  </si>
  <si>
    <t>Vieneto įkainis be PVM, Eur</t>
  </si>
  <si>
    <t>Suma be PVM, Eur</t>
  </si>
  <si>
    <t>Gamintojas, modelis ir modelio modifikacija (jei taikoma), katalogo (REF) kodas</t>
  </si>
  <si>
    <t>Siūlomo parametro reikšmė su nuoroda į konkretų dokumento pavadinimą ir puslapį patvirtinantį siūlomo parametro reikšmę</t>
  </si>
  <si>
    <t>1.</t>
  </si>
  <si>
    <t>Plokštelės, sraigtai</t>
  </si>
  <si>
    <t>1.1.</t>
  </si>
  <si>
    <t>T formos užrakinama plokštelė</t>
  </si>
  <si>
    <t>vnt.</t>
  </si>
  <si>
    <t>1.1.1.</t>
  </si>
  <si>
    <t>1,5 - 1,8 mm storio</t>
  </si>
  <si>
    <t>1.1.2.</t>
  </si>
  <si>
    <t>Anatomiškai išlenkta</t>
  </si>
  <si>
    <t>1.1.3.</t>
  </si>
  <si>
    <t>Pagaminta iš titano</t>
  </si>
  <si>
    <t>1.1.4.</t>
  </si>
  <si>
    <t>Fiksuojama Ø 2,7 mm užrakinamais ir Ø 2,7 mm kortikaliniais sraigtais, pagamintais iš titano</t>
  </si>
  <si>
    <t>1.1.5.</t>
  </si>
  <si>
    <t>3 kiaurymės plokštelės "stiebe", 2 kiaurymės "galvoje", 32 - 34 mm ilgio</t>
  </si>
  <si>
    <t>1.2.</t>
  </si>
  <si>
    <t>L formos užrakinama plokštelė</t>
  </si>
  <si>
    <t>1.2.1.</t>
  </si>
  <si>
    <t>1.2.2.</t>
  </si>
  <si>
    <t>106º, anatomiškai išlenkta</t>
  </si>
  <si>
    <t>1.2.3.</t>
  </si>
  <si>
    <t>1.2.4.</t>
  </si>
  <si>
    <t>1.2.5.</t>
  </si>
  <si>
    <t>Dešinės ir kairės pusės</t>
  </si>
  <si>
    <t>1.2.6.</t>
  </si>
  <si>
    <t>3 kiaurymės plokštelės "stiebe", 2 kiaurymės "galvoje", 34 - 36 mm ilgio</t>
  </si>
  <si>
    <t>1.3.</t>
  </si>
  <si>
    <t>T formos užrakinama kondiliarinė plokštelė</t>
  </si>
  <si>
    <t>1.3.1.</t>
  </si>
  <si>
    <t>1,3 - 2,1 mm storio</t>
  </si>
  <si>
    <t>1.3.2.</t>
  </si>
  <si>
    <t>1.3.3.</t>
  </si>
  <si>
    <t>Fiksuojama Ø 2,7 mm užrakinamais ir Ø 2,7 mm kortikaliniais sraigtais</t>
  </si>
  <si>
    <t>1.3.4.</t>
  </si>
  <si>
    <t>7 kiaurymės plokštelės "stiebe", 2 kiaurymės "galvoje", su įpjova tarp kiaurymių. 56 - 68 mm ilgio.</t>
  </si>
  <si>
    <t>1.4.</t>
  </si>
  <si>
    <t>1.4.1.</t>
  </si>
  <si>
    <t>1,5 - 2,1 mm storio</t>
  </si>
  <si>
    <t>1.4.2.</t>
  </si>
  <si>
    <t>90º, anatomiškai išlenkta</t>
  </si>
  <si>
    <t>1.4.3.</t>
  </si>
  <si>
    <t>1.4.4.</t>
  </si>
  <si>
    <t>1.4.5.</t>
  </si>
  <si>
    <t>1.4.6.</t>
  </si>
  <si>
    <t>1.5.</t>
  </si>
  <si>
    <t>X formos užrakinama plokštelė</t>
  </si>
  <si>
    <t>1.5.1.</t>
  </si>
  <si>
    <t>1,6 - 1,8 mm storio</t>
  </si>
  <si>
    <t>1.5.2.</t>
  </si>
  <si>
    <t>1.5.3.</t>
  </si>
  <si>
    <t>Fiksuojama Ø 2,4 / 2,7 mm užrakinamais ir Ø 2,4 / 2,7 mm kortikaliniais sraigtais</t>
  </si>
  <si>
    <t>1.5.4.</t>
  </si>
  <si>
    <t>4 kiaurymių, ne mažiau 3 dydžių</t>
  </si>
  <si>
    <t>1.6.</t>
  </si>
  <si>
    <t xml:space="preserve">Ø 2,7 mm užrakinami savisriegiai sraigtai, pilnu sriegiu, pagaminti iš titano lydinio </t>
  </si>
  <si>
    <t>1.6.1.</t>
  </si>
  <si>
    <t>Nuo 10 mm iki 30 mm kas 2 mm</t>
  </si>
  <si>
    <t>1.7.</t>
  </si>
  <si>
    <t>1.7.1.</t>
  </si>
  <si>
    <t>Nuo 32 mm iki 50 mm ne mažiau 4 ilgių</t>
  </si>
  <si>
    <t>1.8.</t>
  </si>
  <si>
    <t>Ø 2,4 - 2,5 mm kaniuliuoti kompresiniai sraigtai, savisriegiai, dvejų skirtingų sriegių, pagaminti iš titano lydinio. Sukami T8 atsuktuvu.</t>
  </si>
  <si>
    <t>1.8.1.</t>
  </si>
  <si>
    <t>Sraigtų ilgis nuo 10 mm iki 19 mm ne mažiau 5 ilgių, apatinis sriegis trumpas</t>
  </si>
  <si>
    <t>1.9.</t>
  </si>
  <si>
    <t>1.9.1.</t>
  </si>
  <si>
    <t>Sraigtų ilgis nuo 20 mm iki 29 mm ne mažiau 5 ilgių, apatinis sriegis trumpas</t>
  </si>
  <si>
    <t>1.10.</t>
  </si>
  <si>
    <t>1.10.1.</t>
  </si>
  <si>
    <t>Sraigtų ilgis nuo 30 mm iki 40 mm ne mažiau 6 ilgių, apatinis sriegis trumpas</t>
  </si>
  <si>
    <t>1.11.</t>
  </si>
  <si>
    <t>1.11.1.</t>
  </si>
  <si>
    <t>Sraigtų ilgis nuo 16 mm iki 29 mm ne mažiau 6 ilgių, apatinis sriegis ilgas</t>
  </si>
  <si>
    <t>1.12.</t>
  </si>
  <si>
    <t>1.12.1.</t>
  </si>
  <si>
    <t>Sraigtų ilgis nuo 30 mm iki 40 mm ne mažiau 6 ilgių, apatinis sriegis ilgas</t>
  </si>
  <si>
    <t>1.13.</t>
  </si>
  <si>
    <t>Ø 3,0 mm kaniuliuoti kompresiniai sraigtai, savisriegiai, dvejų skirtingų sriegių, pagaminti iš titano lydinio. Sukami T8 atsuktuvu.</t>
  </si>
  <si>
    <t>1.13.1.</t>
  </si>
  <si>
    <t>1.14.</t>
  </si>
  <si>
    <t>1.14.1.</t>
  </si>
  <si>
    <t>1.15.</t>
  </si>
  <si>
    <t>1.15.1.</t>
  </si>
  <si>
    <t>1.16.</t>
  </si>
  <si>
    <t>1.16.1.</t>
  </si>
  <si>
    <t>Sraigtų ilgis nuo 16 mm iki 29 mm ne mažiau 7 ilgių, apatinis sriegis ilgas</t>
  </si>
  <si>
    <t>1.17.</t>
  </si>
  <si>
    <t>1.17.1.</t>
  </si>
  <si>
    <t>Suma be PVM</t>
  </si>
  <si>
    <t>Taikomas PVM dydis (%)</t>
  </si>
  <si>
    <t>PVM suma</t>
  </si>
  <si>
    <t>Suma su PVM</t>
  </si>
  <si>
    <t>2. DALIS</t>
  </si>
  <si>
    <t>PETIES SĄNARIO IMPLANTAI</t>
  </si>
  <si>
    <t>2.</t>
  </si>
  <si>
    <t>Peties sąnario implantai</t>
  </si>
  <si>
    <t>2.1.</t>
  </si>
  <si>
    <t>2.1.1.</t>
  </si>
  <si>
    <t>Įvedimo būdas - užtraukiamas</t>
  </si>
  <si>
    <t>2.1.2.</t>
  </si>
  <si>
    <t>Implanto siūlas 600 mm/USP 0 arba USP 1 pasirinktinai</t>
  </si>
  <si>
    <t>2.1.3.</t>
  </si>
  <si>
    <t>Inkaro diametrai - nuo 1,5 mm iki 1,8 mm ne mažiau 2 diametrų</t>
  </si>
  <si>
    <t>2.1.4.</t>
  </si>
  <si>
    <t>Supakuota sterilioje pakuotėje</t>
  </si>
  <si>
    <t>3. DALIS</t>
  </si>
  <si>
    <t>3.</t>
  </si>
  <si>
    <t>3.1.</t>
  </si>
  <si>
    <t>3.1.1.</t>
  </si>
  <si>
    <t>Peties sąnario raumenų prisiuvimo inkariniai siūlai PASTA pažeidimams</t>
  </si>
  <si>
    <t>3.1.2.</t>
  </si>
  <si>
    <t>3.1.3.</t>
  </si>
  <si>
    <t>Cheminė sudėtis - titanas arba lygiavertė medžiaga</t>
  </si>
  <si>
    <t>3.1.4.</t>
  </si>
  <si>
    <t>Įvedimo būdas - įsukamas</t>
  </si>
  <si>
    <t>3.1.5.</t>
  </si>
  <si>
    <t>Su dviem arba keturiomis adatomis apsirinktinai</t>
  </si>
  <si>
    <t>3.1.6.</t>
  </si>
  <si>
    <t>Implanto siūlas 800-900 mm/USP 2</t>
  </si>
  <si>
    <t>3.1.7.</t>
  </si>
  <si>
    <t>Inkaro diametrai - nuo 3,5 mm iki 6,5 mm ne mažiau 3 diametrų (turi būti didžiausio, ir mažiausio, ir tarpinio diametro)</t>
  </si>
  <si>
    <t>4. DALIS</t>
  </si>
  <si>
    <t>INKARINĖ SISTEMA, ACHILO SAUSGYSLĖMS OPERACIJOMS</t>
  </si>
  <si>
    <t>4.</t>
  </si>
  <si>
    <t>Inkarinė sistema, achilo sausgyslėms operacijoms</t>
  </si>
  <si>
    <t>4.1.</t>
  </si>
  <si>
    <t>4.1.1.</t>
  </si>
  <si>
    <t>Sistema yra vienoje sterilioje pakuotėje</t>
  </si>
  <si>
    <t>4.1.2.</t>
  </si>
  <si>
    <t>Įvedimo būdas įsriegiamas; vienkartinis įvedėjas, su transplanto matuokliu, skirtingo diametro implantų įvedėjas skirtingu spalviniu kodu</t>
  </si>
  <si>
    <t>4.1.3.</t>
  </si>
  <si>
    <t>Vienkartinis implanto kanalo kaltas su žyma kalimo gyliui nustatyti</t>
  </si>
  <si>
    <t>4.1.4.</t>
  </si>
  <si>
    <t>Implantai pagaminti iš PEEK, su PEEK antgaliu (kiauru galu) siūlo prispaudimui kanale – 2 vnt.</t>
  </si>
  <si>
    <t>4.1.5.</t>
  </si>
  <si>
    <t>Implantai pagaminti iš PEEK, su dviem #2, skirtingų spalvų, polietileno pagrindu ir įpintu polietileno pluošto apdangalu plačia 2 mm juosta – 2 vnt.</t>
  </si>
  <si>
    <t>4.1.6.</t>
  </si>
  <si>
    <t>Implantų išmatavimai: 4,75 mm x 19,1 mm</t>
  </si>
  <si>
    <t>4.1.7.</t>
  </si>
  <si>
    <t>Inkaro forma konusinė, turi sriegį per visą ilgį</t>
  </si>
  <si>
    <t>4.1.8.</t>
  </si>
  <si>
    <t>Implantai ventiliuojami – su skylutėmis, kraujo ir skysčio pasišalinimui iš kanalo</t>
  </si>
  <si>
    <t>5. DALIS</t>
  </si>
  <si>
    <t>PETIES AKROMIOKLAVIKULINIO SĄNARIO FIKSACINĖ SISTEMA</t>
  </si>
  <si>
    <t>5.</t>
  </si>
  <si>
    <t>Peties akromioklavikulinio sąnario fiksacinė sistema</t>
  </si>
  <si>
    <t>5.1.</t>
  </si>
  <si>
    <t>5.1.1.</t>
  </si>
  <si>
    <t>Sterili pakuotė</t>
  </si>
  <si>
    <t>5.1.2.</t>
  </si>
  <si>
    <t>Viela siūlo įvedimui – 1 vnt.</t>
  </si>
  <si>
    <t>5.1.3.</t>
  </si>
  <si>
    <t>Mazgo nustūmiklis – 1 vnt.</t>
  </si>
  <si>
    <t>5.1.4.</t>
  </si>
  <si>
    <t>6,5 mm skersmens titano lydinio keturių kiaurymių „saga“, apvalios formos, skirta lateralinės pusės fiksacijai – 1 vnt.</t>
  </si>
  <si>
    <t>5.1.5.</t>
  </si>
  <si>
    <t>3,5 mm pločio titano lydinio dviejų kiaurymių „saga“, pailgos ovalo ar stačiakampio formos, skirta medialinės pusės fiksacijai – 1 vnt.</t>
  </si>
  <si>
    <t>5.1.6.</t>
  </si>
  <si>
    <t>#0 storio siūlas nesirezorbuojančiu polietileno pagrindu ir įpintu poliesterio apvalkalu, baltas – 3 vnt.</t>
  </si>
  <si>
    <t>5.1.7.</t>
  </si>
  <si>
    <t>#5 storio siūlas nesirezorbuojančiu polietileno pagrindu ir įpintu poliesterio apvalkalu, mėlynas – 1 vnt.</t>
  </si>
  <si>
    <t>6. DALIS</t>
  </si>
  <si>
    <t>MENISKO SUSIUVIMO INKARINĖ SISTEMA</t>
  </si>
  <si>
    <t>6.</t>
  </si>
  <si>
    <t>Menisko susiuvimo inkarinė sistema</t>
  </si>
  <si>
    <t>6.1.</t>
  </si>
  <si>
    <t>6.1.1.</t>
  </si>
  <si>
    <t>Vienkartinis instrumentas sterilioje pakuotėje</t>
  </si>
  <si>
    <t>6.1.2.</t>
  </si>
  <si>
    <t>Instrumentas pritaikytas kelio sąnario artroskopinėms operacijoms naudojant „all inside“ techniką</t>
  </si>
  <si>
    <t>6.1.3.</t>
  </si>
  <si>
    <t>Instrumento rankenoje įtaisytas volelis skirtas siūlo įtempimui ir atpalaidavimui bei gaidukas inkarų išstumimui. Inkarai išstumiami pro kanuliuotą, graduotą instrumento adatą. Adata su paslankia įmova saugiam instrumento įvedimui į sąnarį. Graduota įmova gali būti kerpama, adatos pradūrimo gylio tiksliam nustatymui</t>
  </si>
  <si>
    <t>6.1.4.</t>
  </si>
  <si>
    <t>Inkaro cheminė sudėtis: PEEK (Polyether ether ketone)</t>
  </si>
  <si>
    <t>6.1.5.</t>
  </si>
  <si>
    <t>Instrumentas užtaisytas ne mažiau kaip 4 inkarais, sujungtais UHMW (ultra high molecular weight) pinto polietileno pluošto siūlu. Vienu instrumentu turi būti galimybė susiūti ilgesnį menisko plyšimą atliekant ne mažiau kaip 3 vientisines siūles</t>
  </si>
  <si>
    <t>7. DALIS</t>
  </si>
  <si>
    <t>PETIES SĄNARIO RAUMENŲ PRISIUVIMO INKARINIAI SIŪLAI SU INTRAKORTIKALINE FIKSACIJA PASTA PAŽEIDIMAMS</t>
  </si>
  <si>
    <t>7.</t>
  </si>
  <si>
    <t>Peties sąnario raumenų prisiuvimo inkariniai siūlai su intrakortikaline fiksacija PASTA pažeidimams</t>
  </si>
  <si>
    <t>7.1.</t>
  </si>
  <si>
    <t>7.1.1.</t>
  </si>
  <si>
    <t>Sterilioje pakuotėje inkaras su dviem 2# skirtingų spalvų UHMW (ultra high molecular weight) pinto polietileno pluošto siūlais;</t>
  </si>
  <si>
    <t>7.1.2.</t>
  </si>
  <si>
    <t>Įvedimo būdas: įsriegiamas su vienkartiniu metaliniu įvedikliu;</t>
  </si>
  <si>
    <t>7.1.3.</t>
  </si>
  <si>
    <t>Cheminė sudėtis: poliruotas medicininis titano lydinys;</t>
  </si>
  <si>
    <t>7.1.4.</t>
  </si>
  <si>
    <t>Kūgio formos inkaras, sriegis per visą ilgį. Sriegis dvigubas: su sriegiu spongioziniam kaului ir kortikaliniam kaului. Kiekviena dalis ne mažiau kaip po dvi pilnas sriegio vijas. Vijų storis kinta per visą inkaro ilgį;</t>
  </si>
  <si>
    <t>7.1.5.</t>
  </si>
  <si>
    <t>Inkaro ištraukimo jėga: ne mažiau 496N;</t>
  </si>
  <si>
    <t>7.1.6.</t>
  </si>
  <si>
    <t>Inkaro išmatavimai: inkaro skersmuo 5,0 mm ± 0,1 mm, ilgis 18 mm ± 1 mm.</t>
  </si>
  <si>
    <t>8. DALIS</t>
  </si>
  <si>
    <t>PETIES SĄNARIO INKARINIAI IMPLANTAI STIPRIAI INTRAKORTIKALINEI ROTATORIŲ MANŽETĖS FIKSACIJAI</t>
  </si>
  <si>
    <t>8.</t>
  </si>
  <si>
    <t>Peties sąnario inkariniai implantai stipriai intrakortikalinei rotatorių manžetės fiksacijai</t>
  </si>
  <si>
    <t>8.1.</t>
  </si>
  <si>
    <t>8.1.1.</t>
  </si>
  <si>
    <t>Sterilioje pakuotėje inkaras su 3  2# skirtingų spalvų UHMW (ultra high molecular weight) pinto polietileno pluošto siūlais;</t>
  </si>
  <si>
    <t>8.1.2.</t>
  </si>
  <si>
    <t xml:space="preserve">Įvedimo būdas – įkalamas ir užtraukiamas, nenaudojant instrumentų (ylos ar grąžto) įvedimo vietos paruošimui. Su vienkartiniu metaliniu įvedikliu, 360 laipsnių fiksacija; </t>
  </si>
  <si>
    <t>8.1.3.</t>
  </si>
  <si>
    <t>Cheminė sudėtis: plokščias UHMW (ultra high molecular weight) pinto polietileno pluoštas;</t>
  </si>
  <si>
    <t>8.1.4.</t>
  </si>
  <si>
    <t>Inkaro ištraukimo jėga: ne mažiau 575N;</t>
  </si>
  <si>
    <t>8.1.5.</t>
  </si>
  <si>
    <t>Inkaro išmatavimai: skersmuo 2,8 mm ± 0.05 mm, po užtraukimo 5 mm, ilgis 17 mm ± 1 mm</t>
  </si>
  <si>
    <t>9. DALIS</t>
  </si>
  <si>
    <t>PETIES SĄNARIO INKARINIAI IMPLANTAI STIPRIAI INTRAKORTIKALINEI FIKSACIJAI, PIRMINEI AR LATERALINEI EILEI</t>
  </si>
  <si>
    <t>9.</t>
  </si>
  <si>
    <t>Peties sąnario inkariniai implantai stipriai intrakortikalinei fiksacijai, pirminei ar lateralinei eilei</t>
  </si>
  <si>
    <t>9.1.</t>
  </si>
  <si>
    <t>9.1.1.</t>
  </si>
  <si>
    <t>Sterilioje pakuotėje, bemazgis</t>
  </si>
  <si>
    <t>9.1.2.</t>
  </si>
  <si>
    <t>Įvedimo būdas - įkalamas, iššaunami sparneliai fiksavimui kaule, galimybė per inkarą pravesti 1-3 siūlus</t>
  </si>
  <si>
    <t>9.1.3.</t>
  </si>
  <si>
    <t>Cheminė sudėtis: PEEK arba lygiavertė</t>
  </si>
  <si>
    <t>9.1.4.</t>
  </si>
  <si>
    <t>Skersmuo: 3,5 mm ± 0,05 mm, ilgis 15 mm ± 0,5 mm ir 4,5 mm ± 0,05 mm, ilgis 15mm ± 0,5 mm</t>
  </si>
  <si>
    <t>9.1.5.</t>
  </si>
  <si>
    <t>Inkaro ištraukimo jėga: 3,5 mm ne mažiau 70N, 4,5 mm ne mažiau 142 N</t>
  </si>
  <si>
    <t>10. DALIS</t>
  </si>
  <si>
    <t xml:space="preserve">ENDO SAGA TRANSPLANTATO BLAUZDINEI FIKSACIJAI </t>
  </si>
  <si>
    <t>10.</t>
  </si>
  <si>
    <t xml:space="preserve">Endo saga transplantato blauzdinei fiksacijai </t>
  </si>
  <si>
    <t>10.1.</t>
  </si>
  <si>
    <t>10.1.1.</t>
  </si>
  <si>
    <t>Sterilioje pakuotėje</t>
  </si>
  <si>
    <t>10.1.2.</t>
  </si>
  <si>
    <t>Cheminė sudėtis - medicininis titano lydinys</t>
  </si>
  <si>
    <t>10.1.3.</t>
  </si>
  <si>
    <t>Saga apvali, su  kaiščiu centravimui</t>
  </si>
  <si>
    <t>10.1.4.</t>
  </si>
  <si>
    <t>Endosaga, veikianti savaime užsiveržiančio mazgo principu, su iš anksto pravesta vientisa 1,5 mm diametro kilpa be mazgo (UHMW poletileno siūlas) (arba su ertmėmis kilpai praverti)</t>
  </si>
  <si>
    <t>10.1.5.</t>
  </si>
  <si>
    <t>Titaninė endosaga pasirenkama ne mažiau kaip iš 3 variantų/dydžių (pasirenkama užsakymo metu):</t>
  </si>
  <si>
    <t>10.1.6.</t>
  </si>
  <si>
    <t>1. ne mažiau kaip 4 ertmių endosaga, kurios išorinis skersmuo 12 ± 1 mm, turinti centruotą 4,5 ± 0,1 mm skersmens kaklelį, tinkantį 4,5-7 mm skersmens  kauliniams tuneliams;</t>
  </si>
  <si>
    <t>10.1.7.</t>
  </si>
  <si>
    <t>2. ne mažiau kaip 4 ertmių endosaga, kurios išorinis skersmuo 15 ± 1 mm, turinti centruotą 7 ± 0,1 mm skersmens kaklelį, tinkantį 7,5-10 mm skersmens  kauliniams tuneliams;</t>
  </si>
  <si>
    <t>10.1.8.</t>
  </si>
  <si>
    <t>3. ne mažiau kaip 4 ertmių endosaga, kurios išorinis skersmuo 18 ± 1 mm, turinti centruotą 10 ± 0,1 mm skersmens kaklelį, tinkantį 10,5-13 mm skersmens  kauliniams tuneliams.</t>
  </si>
  <si>
    <t>11. DALIS</t>
  </si>
  <si>
    <t>11.</t>
  </si>
  <si>
    <t>11.1.</t>
  </si>
  <si>
    <t>11.1.1.</t>
  </si>
  <si>
    <t>Sterilioje pakuotėje susideda iš dviejų "T" inkarų su  #2-0 storio UHMW  (ultra high molecular weight) polietileno pluošto siūlo pinto su monofilamentiniu polipropileno pluoštu, vienkartinio cilindro formos įvedimo instrumento ir lenkimo instrumento.</t>
  </si>
  <si>
    <t>11.1.2.</t>
  </si>
  <si>
    <t>"T" inkarų cheminė sudėtis - polimeras "peek optima"</t>
  </si>
  <si>
    <t>11.1.3.</t>
  </si>
  <si>
    <t>Dviguba "U" formos fiksacija</t>
  </si>
  <si>
    <t>11.1.4.</t>
  </si>
  <si>
    <t>Turi  iš anksto paruoštą slystantį mazgą</t>
  </si>
  <si>
    <t>11.1.5.</t>
  </si>
  <si>
    <t>Nepalieka implanto sąnarinėje dalyje</t>
  </si>
  <si>
    <t>11.1.6.</t>
  </si>
  <si>
    <t>Lenkimo instrumento pagalba galima palenkti implanto įvedimo adatą iki 35°, o stiebą iki 80°</t>
  </si>
  <si>
    <t>11.1.7.</t>
  </si>
  <si>
    <t>Pravedimo adata lenkta arba lenkta reversinė (turi būti pasirinkimas abiejų rūšių)</t>
  </si>
  <si>
    <t>12. DALIS</t>
  </si>
  <si>
    <t xml:space="preserve">ENDO – SAGOS SU SAVAIME UŽSIVERŽIANČIA KILPA, TRANSPLANTO FIKSACIJAI </t>
  </si>
  <si>
    <t>12.</t>
  </si>
  <si>
    <t xml:space="preserve">Endo – sagos su savaime užsiveržiančia kilpa, transplanto fiksacijai </t>
  </si>
  <si>
    <t>12.1.</t>
  </si>
  <si>
    <t>12.1.1.</t>
  </si>
  <si>
    <t>12.1.2.</t>
  </si>
  <si>
    <t>12.1.3.</t>
  </si>
  <si>
    <t>Sagoje - aštuonios skylės</t>
  </si>
  <si>
    <t>12.1.4.</t>
  </si>
  <si>
    <t>Endosaga, veikianti savaime užsiveržiančio mazgo principu, su iš anksto paruošta vientisa 1,5 mm diametro kilpa be mazgo (UHMW poletileno siūlas) ir įvertu 2# siūlu (poliesterio) implanto pravedimui ir pozicionavimui</t>
  </si>
  <si>
    <t>12.1.5.</t>
  </si>
  <si>
    <t>Endo - sagos matmenys: ilgis 11- 12 mm, plotis 4 - 5 mm</t>
  </si>
  <si>
    <t>12.1.6.</t>
  </si>
  <si>
    <t>Privalo turėti opciją panaudoti endosagos padidinimo implantą, įgalinantį padengti nuo 6mm iki 10mm diametro šlaunikaulio tunelį</t>
  </si>
  <si>
    <t>13. DALIS</t>
  </si>
  <si>
    <t>PLOKŠTELĖS IR SRAIGTAI PLAŠTAKOS SUDĖTINGŲ LŪŽIŲ FIKSACIJAI</t>
  </si>
  <si>
    <t>13.</t>
  </si>
  <si>
    <t>Plokštelės ir sraigtai plaštakos sudėtingų lūžių fiksacijai</t>
  </si>
  <si>
    <t>13.1.</t>
  </si>
  <si>
    <t>Plokštelės tiesios</t>
  </si>
  <si>
    <t>13.1.1.</t>
  </si>
  <si>
    <t>Ne mažiau 3 skirtingų ilgių, 4,5,6 skylių, kurių diametras atitinka siūlomiems sraigtams</t>
  </si>
  <si>
    <t>13.1.2.</t>
  </si>
  <si>
    <t>Plokštelės storis 1,5 mm ± 0,5. Pagamintos iš titano arba lygiavertės medžiagos</t>
  </si>
  <si>
    <t>13.1.3.</t>
  </si>
  <si>
    <t>Kartu su plokštelėmis  turi būti pateiktas pilnas instrumentų rinkinys panaudai, sutarties galiojimo laikotarpiu</t>
  </si>
  <si>
    <t>13.2.</t>
  </si>
  <si>
    <t>"T" formos plokštelė</t>
  </si>
  <si>
    <t>13.2.1.</t>
  </si>
  <si>
    <t>T formos plokštelė 5-7 skylių, kurių diametras atitinka siūlomiems sraigtams, ilgis 28-48mm</t>
  </si>
  <si>
    <t>13.2.2.</t>
  </si>
  <si>
    <t xml:space="preserve"> Pagamintos iš titano arba lygiavertės medžiagos</t>
  </si>
  <si>
    <t>13.2.3.</t>
  </si>
  <si>
    <t>13.3.</t>
  </si>
  <si>
    <t>13.3.1.</t>
  </si>
  <si>
    <t>Ne mažiau 4 skirtingų ilgių, 3-6 skylių, kurių diametras atitinka siūlomiems sraigtams, ilgis 22-44mm</t>
  </si>
  <si>
    <t>13.3.2.</t>
  </si>
  <si>
    <t>13.4.</t>
  </si>
  <si>
    <t>Sraigtai savisriegiai</t>
  </si>
  <si>
    <t>13.4.1.</t>
  </si>
  <si>
    <t>2,0 ir 2,3 mm diametro. Ilgiai 8 mm -  18 mm, užsriegta sraigto galvute sraigtus. Pagaminti iš titano arba lygiavertės medžiagos</t>
  </si>
  <si>
    <t>13.4.2.</t>
  </si>
  <si>
    <t>13.5.</t>
  </si>
  <si>
    <t>13.5.1.</t>
  </si>
  <si>
    <t>T formos plokštelė  4 ir 8 skylių, ne mažiau 2 pasirinkimų. kurių diametras atitinka siūlomiems sraigtams</t>
  </si>
  <si>
    <t>13.5.2.</t>
  </si>
  <si>
    <t>13.6.</t>
  </si>
  <si>
    <t xml:space="preserve">Rakinami raigtai savisriegiai, kas 1-2 mm ilgis pasirinktinai </t>
  </si>
  <si>
    <t>13.6.1.</t>
  </si>
  <si>
    <t>1,8  ir 2,0 mm diametro. Ilgiai 6 mm -  20 mm, užsriegta sraigto galvute sraigtus. Pagaminti iš titano arba lygiavertės medžiagos</t>
  </si>
  <si>
    <t>13.6.2.</t>
  </si>
  <si>
    <t>13.7.</t>
  </si>
  <si>
    <t>13.7.1.</t>
  </si>
  <si>
    <t>4 ir 6  skylių, kurių diametras atitinka siūlomiems sraigtams, viena kiaurymė plokštelėje ovali, atskiros kairiai ir dešinei rankai</t>
  </si>
  <si>
    <t>13.7.2.</t>
  </si>
  <si>
    <t>13.7.3.</t>
  </si>
  <si>
    <t>13.8.</t>
  </si>
  <si>
    <t>"L" formos plokštelė</t>
  </si>
  <si>
    <t>13.8.1.</t>
  </si>
  <si>
    <t>L formos plokštelė ne mažiau 4 ir 8 skylių, kurių diametras atitinka siūlomiems sraigtams</t>
  </si>
  <si>
    <t>13.8.2.</t>
  </si>
  <si>
    <t>Pagamintos iš titano arba lygiavertės medžiagos</t>
  </si>
  <si>
    <t>13.8.3.</t>
  </si>
  <si>
    <t>13.9.</t>
  </si>
  <si>
    <t>Stipinkaulio plokštelės</t>
  </si>
  <si>
    <t>13.9.1.</t>
  </si>
  <si>
    <t>Plokštelės forma atitinkanti stipinkaulio distalinio galo formą ir pritaikyta implantavimui iš delninės pusės. Atskiros plokštelės kairei ir dešinei rankai.</t>
  </si>
  <si>
    <t>13.9.2.</t>
  </si>
  <si>
    <t>Plokštelės storis 1,5 mm - 3,0 mm.</t>
  </si>
  <si>
    <t>13.9.3.</t>
  </si>
  <si>
    <t>Proksimalinėje plokštelės dalyje ne mažiau 3 skylių sraigtams, kurių viena pailga.Distalinėje dalyje ne mažiau 3 skylių. Distalinės dalies sraigtai užrakinami. Sraigtai savisriegiai 2,0 mm - 2,7 mm diametro, jų galvutė pilnai panyra į plokštelę.</t>
  </si>
  <si>
    <t>13.10.</t>
  </si>
  <si>
    <t>Savisriegiai sraigtai 2,0 - 2,7 diametro</t>
  </si>
  <si>
    <t>13.10.1.</t>
  </si>
  <si>
    <t>Nerakinami savisriegiai 2,0 mm - 2,7 mm diametro.</t>
  </si>
  <si>
    <t>13.11.</t>
  </si>
  <si>
    <t>13.11.1.</t>
  </si>
  <si>
    <t>Užrakinami savisriegiai 2,0 mm - 2,7 mm diametro.</t>
  </si>
  <si>
    <t>13.12.</t>
  </si>
  <si>
    <t>Sraigtai savisriegiai 2,0-2,3 diametro</t>
  </si>
  <si>
    <t>13.12.1.</t>
  </si>
  <si>
    <t>Sraigtai savisriegiai 2,0-2,3 mm diametro. Ilgiai 6 mm - 24 mm, galimybė rinktis su užsriegta sraigto galvute ir neužsriegta sraigto galvute sraigtus. Pagaminti iš titano arba lygiavertės medžiagos</t>
  </si>
  <si>
    <t>13.12.2.</t>
  </si>
  <si>
    <t>Kartu su plokštelėmis turi būti pateiktas pilnas instrumentų rinkinys panaudai, nurodant konkrečių panaudai duodamų instrumentų REF kodus ir rinkinio sudėtį</t>
  </si>
  <si>
    <t>13.13.</t>
  </si>
  <si>
    <t>Riešo artrodezinė plokštelė</t>
  </si>
  <si>
    <t>13.13.1.</t>
  </si>
  <si>
    <t>Riešo artrodezinė plokštelė mažiau 2 dydžių, 6 arba 12 kiaurymių rakinamiems sraigtams fiksuoti "kintamu kampu". Pagaminta iš titano arba lygiavertės medžiagos</t>
  </si>
  <si>
    <t>13.14.</t>
  </si>
  <si>
    <t>Stipinkaulio dorsalinė plokštelė</t>
  </si>
  <si>
    <t>13.14.1.</t>
  </si>
  <si>
    <t>Kairės ir dešinės pusės, pritaikyta kairei ir dešinei rankai, 3-7 kiaurymių, ne mažiau 3 skirtingų plokštelių, pagaminta iš titano</t>
  </si>
  <si>
    <t>13.14.2.</t>
  </si>
  <si>
    <t>Fiksuojama 2,4-2,7 mm nerakinamais sraigtais ir kiršnerio viela</t>
  </si>
  <si>
    <t>13.15.</t>
  </si>
  <si>
    <t>Stipinkaulio plokštelė su kabliukais</t>
  </si>
  <si>
    <t>13.15.1.</t>
  </si>
  <si>
    <t>Universali, pritaikyta kairei ir dešinei rankai, 4-6 kiaurymių,su papildomais fiksavimo kabliukais į kaulą,  ne mažiau 2 skirtingų plokštelių, pagaminta iš titano</t>
  </si>
  <si>
    <t>13.15.2.</t>
  </si>
  <si>
    <t>Kartu su implantais turi būti pateiktas pilnas instrumentų rinkinys panaudai, nurodant konkrečių panaudai duodamų instrumentų REF kodus ir rinkinio sudėtį</t>
  </si>
  <si>
    <t>13.16.</t>
  </si>
  <si>
    <t>13.16.1.</t>
  </si>
  <si>
    <t>užsriegta sraigto galvute. Ilgiai 8 mm - 20 mm. Pagaminti iš titano arba lygiavertės medžiagos</t>
  </si>
  <si>
    <t>13.16.2.</t>
  </si>
  <si>
    <t>13.17.</t>
  </si>
  <si>
    <t>Riešo artrodezinė plokštelė tiesi</t>
  </si>
  <si>
    <t>13.17.1.</t>
  </si>
  <si>
    <t>Riešo artrodezinė plokštelė tiesi. Fiksuojama rakinamais sraigtais 2,4 - 3,5 mm</t>
  </si>
  <si>
    <t>13.17.2.</t>
  </si>
  <si>
    <t>13.18.</t>
  </si>
  <si>
    <t>Sraigtai 2.4mm - 3.5mm diametro</t>
  </si>
  <si>
    <t>13.18.1.</t>
  </si>
  <si>
    <t>Rakinami, 2,4mm - 3,5 mm diametro</t>
  </si>
  <si>
    <t>13.19.</t>
  </si>
  <si>
    <t>Kaištis, tiesus</t>
  </si>
  <si>
    <t>13.19.1.</t>
  </si>
  <si>
    <t>Ne mažiau dviejų 2,0-2,7mm ilgis 40-60 mm, besirezerbuojančios, pagamintos iš poly(70/30;L/DL)lactido arba lygiavertės medžiagos. Pilnai rezerbuojasi iki 4 metų. Karpomos.</t>
  </si>
  <si>
    <t>13.19.2.</t>
  </si>
  <si>
    <t>14. DALIS</t>
  </si>
  <si>
    <t>TRAUMATOLOGINIAI IMPLANTAI ČIURNOS IR PĖDOS SUDĖTINGŲ LŪŽIŲ FIKSACIJAI</t>
  </si>
  <si>
    <t>14.</t>
  </si>
  <si>
    <t>Traumatologiniai implantai čiurnos ir pėdos sudėtingų lūžių fiksacijai</t>
  </si>
  <si>
    <t>14.1.</t>
  </si>
  <si>
    <t>Kompresiniai sraigtai</t>
  </si>
  <si>
    <t>14.1.1.</t>
  </si>
  <si>
    <t>Sraigto diametras 2,3 ± 0,1 mm ir  3,0mm ± 0,1 mm . Ilgiai pasirinktinai pagal poreikį nuo 10mm iki 28mm.</t>
  </si>
  <si>
    <t>14.1.2.</t>
  </si>
  <si>
    <t>Sraigtai dviejų skirtingų diametrų. Kartu su sraigtais pateikiamas instrumentų rinkinys panaudai sutarties laikotarpiu.</t>
  </si>
  <si>
    <t>14.2.</t>
  </si>
  <si>
    <t>14.2.1.</t>
  </si>
  <si>
    <t xml:space="preserve">Sraigto diametras 3,5/4,5 ± 0,1 mm ir 4,0 mm ±0,1 mm. Ilgiai pasirinktinai pagal poreikį nuo 26 mm iki 64mm priklausomai nuo sraigto diametro. Įstrižai nupjauta distalinė dalis, dalinio arba pilno sriegio. </t>
  </si>
  <si>
    <t>14.2.2.</t>
  </si>
  <si>
    <t>Kartu su sraigtais pateikiamas instrumentų rinkinys panaudai sutarties laikotarpiu.</t>
  </si>
  <si>
    <t>14.2.3.</t>
  </si>
  <si>
    <t>Kartu su kanuliuotais kompresiniais sraigtais turi būti pateiktas pilnas instrumentų rinkinys panaudai, sutarties galiojimo laikotarpiu.</t>
  </si>
  <si>
    <t>14.3.</t>
  </si>
  <si>
    <t>Šeivikaulio medialinė maleoliarinė plokštelė</t>
  </si>
  <si>
    <t>14.3.1.</t>
  </si>
  <si>
    <t xml:space="preserve">Turi galimybe fiksuoti vienu metu vidinį ir išorinį kaulą. Sudaro kompresija.  </t>
  </si>
  <si>
    <t>14.3.2.</t>
  </si>
  <si>
    <t>Plokštelė universali, turi tikri kairei ir dešinei kojai.</t>
  </si>
  <si>
    <t>14.3.3.</t>
  </si>
  <si>
    <t>Cheminė sudėtis – medicininis titano lydinys arba medicininis plienas</t>
  </si>
  <si>
    <t>14.3.4.</t>
  </si>
  <si>
    <t>Slankiosios dalies kreipiamosios vielos ilgiai diapazone 30 - 50 mm ± 0,1 mm</t>
  </si>
  <si>
    <t>14.3.5.</t>
  </si>
  <si>
    <t>Dvi nerakinamos kiaurymės proksimalinėje dalyje, neplosnesniems kaip 3,5 mm sraigtams.</t>
  </si>
  <si>
    <t>14.3.6.</t>
  </si>
  <si>
    <t>Sraigtų ilgiai nuo 10 mm iki 40 mm.</t>
  </si>
  <si>
    <t>14.3.7.</t>
  </si>
  <si>
    <t>Instrumentų rinkinys  plokštelių įdėjimui pateikiamas panaudai sutarties galiojimo laikotarpiu.</t>
  </si>
  <si>
    <t>14.4.</t>
  </si>
  <si>
    <t>Kiršnerio vielos</t>
  </si>
  <si>
    <t>14.4.1.</t>
  </si>
  <si>
    <t>Diametro nuo 0,8 mm iki 3,0 mm, ilgis 100-310 mm</t>
  </si>
  <si>
    <t>14.5.</t>
  </si>
  <si>
    <t>Čiurnos intramedulinė vinis</t>
  </si>
  <si>
    <t>14.5.1.</t>
  </si>
  <si>
    <t>Retrogradinė blauzdikaulio vinis, kanuliuota, distaline vinies dalis lenkta, proksimalinėje dalyje dvi rakinamos kiaurymės ir viena kompresinė.</t>
  </si>
  <si>
    <t>14.5.2.</t>
  </si>
  <si>
    <t>Distalinėje dalyje dvi rakinamos kiaurymės ir viena kompresinė. Atskiros kairės ir dešinės pusės vinys.</t>
  </si>
  <si>
    <t>14.5.3.</t>
  </si>
  <si>
    <t>Vinies diametras pasirenkamas pagal poreikį. Vinies diametras nuo 8mm iki 14 mm, ilgis nuo 130mm iki 400 mm.</t>
  </si>
  <si>
    <t>14.5.4.</t>
  </si>
  <si>
    <t>Pagamintos iš titano. Turi spalivinį žymėjimą</t>
  </si>
  <si>
    <t>14.6.</t>
  </si>
  <si>
    <t>Sraigtai retrogradiniai viniai</t>
  </si>
  <si>
    <t>14.6.1.</t>
  </si>
  <si>
    <t>Diametras nuo 5,0 ir 5,5  mm iki 55 mm, ilgis 16-100 mm pasirinktinai</t>
  </si>
  <si>
    <t>14.7.</t>
  </si>
  <si>
    <t>Aklės retrogradiniai viniai</t>
  </si>
  <si>
    <t>14.8.</t>
  </si>
  <si>
    <t>Kulnakaulio plokštelė</t>
  </si>
  <si>
    <t>14.8.1.</t>
  </si>
  <si>
    <t>Anatomiškai adaptuota, kairei ir dešinei kojai. Pagaminta iš titano. Nemažiau trijų skirtingų dydžių. Plokštelėje nemažiau dešimt kiaurymių.</t>
  </si>
  <si>
    <t>14.8.2.</t>
  </si>
  <si>
    <t>Fiksuojama 3.5mm  - 4.0mm sraigtais. Sraigto galvutė pilnai panyra į ploštelę.</t>
  </si>
  <si>
    <t>14.9.</t>
  </si>
  <si>
    <t>Savisriegiai sraigtai</t>
  </si>
  <si>
    <t>14.9.1.</t>
  </si>
  <si>
    <t>3,5-4,0 mm diametro su užsriegta sraigto galvute</t>
  </si>
  <si>
    <t>14.9.2.</t>
  </si>
  <si>
    <t>Sraigtų ilgis nuo 12 mm iki 85 mm</t>
  </si>
  <si>
    <t>14.10.</t>
  </si>
  <si>
    <t xml:space="preserve">Antilateralinė artrodezinė plokštelė TT. </t>
  </si>
  <si>
    <t>14.10.1.</t>
  </si>
  <si>
    <t>Kiaurymių skaičius 1-7, ne mažiau 3 skirtingų dydžių</t>
  </si>
  <si>
    <t>14.10.2.</t>
  </si>
  <si>
    <t>Kairei ir dešinei atskiros plokštelės</t>
  </si>
  <si>
    <t>14.10.3.</t>
  </si>
  <si>
    <t>Fiksuojamos rakinamais ir nerakinamais sraigtais</t>
  </si>
  <si>
    <t>14.10.4.</t>
  </si>
  <si>
    <t>Pagamintos iš titano arba lygiaverčio metalo lydinio</t>
  </si>
  <si>
    <t>14.11.</t>
  </si>
  <si>
    <t>14.11.1.</t>
  </si>
  <si>
    <t>Diametras ne siauresnėse ribose kaip 4,5-5,0 mm, ilgis 16-100 mm pasirinktinai</t>
  </si>
  <si>
    <t>14.11.2.</t>
  </si>
  <si>
    <t>Rakinami</t>
  </si>
  <si>
    <t>14.12.</t>
  </si>
  <si>
    <t>14.12.1.</t>
  </si>
  <si>
    <t>Diametras ne siauresnėse ribose kaip 5,0-5,4 mm, ilgis 30-95 mm pasirinktinai</t>
  </si>
  <si>
    <t>14.12.2.</t>
  </si>
  <si>
    <t>Nerakinami</t>
  </si>
  <si>
    <t>14.13.</t>
  </si>
  <si>
    <t>Postlateralinė artrodezinė plokštelė TTC</t>
  </si>
  <si>
    <t>14.13.1.</t>
  </si>
  <si>
    <t>Kiaurymių skaičius 1-4, ne mažiau 2 skirtingų dydžių</t>
  </si>
  <si>
    <t>14.13.2.</t>
  </si>
  <si>
    <t>14.13.3.</t>
  </si>
  <si>
    <t>14.13.4.</t>
  </si>
  <si>
    <t>14.14.</t>
  </si>
  <si>
    <t>14.14.1.</t>
  </si>
  <si>
    <t>14.14.2.</t>
  </si>
  <si>
    <t>14.15.</t>
  </si>
  <si>
    <t>14.15.1.</t>
  </si>
  <si>
    <t>14.15.2.</t>
  </si>
  <si>
    <t>14.16.</t>
  </si>
  <si>
    <t>Galinė (posterior) artrodezinė plokštelė TTC</t>
  </si>
  <si>
    <t>14.16.1.</t>
  </si>
  <si>
    <t>14.16.2.</t>
  </si>
  <si>
    <t>14.16.3.</t>
  </si>
  <si>
    <t>14.16.4.</t>
  </si>
  <si>
    <t>14.17.</t>
  </si>
  <si>
    <t>14.17.1.</t>
  </si>
  <si>
    <t>14.17.2.</t>
  </si>
  <si>
    <t>14.18.</t>
  </si>
  <si>
    <t>14.18.1.</t>
  </si>
  <si>
    <t>14.18.2.</t>
  </si>
  <si>
    <t>14.19.</t>
  </si>
  <si>
    <t xml:space="preserve">Priekinė (anterior) artrodezinė plokštelė TT. </t>
  </si>
  <si>
    <t>14.19.1.</t>
  </si>
  <si>
    <t>14.19.2.</t>
  </si>
  <si>
    <t>14.19.3.</t>
  </si>
  <si>
    <t>14.19.4.</t>
  </si>
  <si>
    <t>14.20.</t>
  </si>
  <si>
    <t>14.20.1.</t>
  </si>
  <si>
    <t>14.20.2.</t>
  </si>
  <si>
    <t>14.21.</t>
  </si>
  <si>
    <t>14.21.1.</t>
  </si>
  <si>
    <t>14.21.2.</t>
  </si>
  <si>
    <t>14.21.3.</t>
  </si>
  <si>
    <t>Instrumentų rinkinys artrodezinių plokštelių įdėjimui/išėmimui pateikiamas panaudai sutarties galiojimo laikotarpiu, to paties gamintojo kaip ir plokštelės 14.10 - 14.19 punktuose.</t>
  </si>
  <si>
    <t>14.22.</t>
  </si>
  <si>
    <t>Padikaulio rakinamos plokštelės</t>
  </si>
  <si>
    <t>14.22.1.</t>
  </si>
  <si>
    <t>Tiesios, 2-6 kiaurymių</t>
  </si>
  <si>
    <t>14.22.2.</t>
  </si>
  <si>
    <t>Ne mažiau 4 dydžių pasirinktinai</t>
  </si>
  <si>
    <t>14.22.3.</t>
  </si>
  <si>
    <t>Pagamintos iš titano arba lygiaverčio metalo. Ploštelės fiksuojamos 2,7-3,5 mm sraigtais, kintamu kampu</t>
  </si>
  <si>
    <t>14.23.</t>
  </si>
  <si>
    <t>Padikaulio rakinamos plokštelės (Lapidus)</t>
  </si>
  <si>
    <t>14.23.1.</t>
  </si>
  <si>
    <t>L formos</t>
  </si>
  <si>
    <t>14.23.2.</t>
  </si>
  <si>
    <t>6-7 kiaurymių</t>
  </si>
  <si>
    <t>14.23.3.</t>
  </si>
  <si>
    <t>Ne mažiau 2 dydžių pasirinktinai</t>
  </si>
  <si>
    <t>14.23.4.</t>
  </si>
  <si>
    <t>Pagamintos iš titano, sterilios</t>
  </si>
  <si>
    <t>14.23.5.</t>
  </si>
  <si>
    <t xml:space="preserve">Ploštelės fiksuojamos 2,7-3,5 mm sraigtais, kintamu kampu.  </t>
  </si>
  <si>
    <t>14.24.</t>
  </si>
  <si>
    <t>14.24.1.</t>
  </si>
  <si>
    <t>T formos,  5 - 6  kiaurymių</t>
  </si>
  <si>
    <t>14.24.2.</t>
  </si>
  <si>
    <t>14.24.3.</t>
  </si>
  <si>
    <t>14.24.4.</t>
  </si>
  <si>
    <t>14.25.</t>
  </si>
  <si>
    <t>14.25.1.</t>
  </si>
  <si>
    <t>X arba H formos, 4 kiaurymių</t>
  </si>
  <si>
    <t>14.25.2.</t>
  </si>
  <si>
    <t>Ne mažiau 3 dydžių pasirinktinai</t>
  </si>
  <si>
    <t>14.25.3.</t>
  </si>
  <si>
    <t>14.25.4.</t>
  </si>
  <si>
    <t>14.26.</t>
  </si>
  <si>
    <t>Savisriegiai sraigtai,  rakinami</t>
  </si>
  <si>
    <t>14.26.1.</t>
  </si>
  <si>
    <t>Diametras ne siauresnėse ribose kaip 2,7-3,5 mm, ilgis 10-24 mm pasirinktinai</t>
  </si>
  <si>
    <t>14.26.2.</t>
  </si>
  <si>
    <t>Instrumentų rinkinys padikaulio plokštelių įdėjimui/išėmimui pateikiamas panaudai sutarties galiojimo laikotarpiu, to paties gamintojo kaip ir plokštelės ir sraigtai 14.22-14.26 punktuose</t>
  </si>
  <si>
    <t>14.27.</t>
  </si>
  <si>
    <t xml:space="preserve">1-ojo padikaulio artrodezinė plokštelė.  </t>
  </si>
  <si>
    <t>14.27.1.</t>
  </si>
  <si>
    <t>14.27.2.</t>
  </si>
  <si>
    <t>Galimybė pasirinkti revizinę plokštelę iš ne mažiau kaip 2 dydžių</t>
  </si>
  <si>
    <t>14.27.3.</t>
  </si>
  <si>
    <t>14.27.4.</t>
  </si>
  <si>
    <t>Instrumentų rinkinys įdėjimui/išėmimui pateikiamas panaudai sutarties galiojimo laikotarpiu. 14.27 punkto plokštelėms</t>
  </si>
  <si>
    <t>14.28.</t>
  </si>
  <si>
    <t>Nitinolinės kabutės padikaulių fiksavimui</t>
  </si>
  <si>
    <t>14.28.1.</t>
  </si>
  <si>
    <t xml:space="preserve">Kabučių plotis pasirenkamas 08-25mm; kojelių ilgis 08/08-22/22 mm pasirinktinai. </t>
  </si>
  <si>
    <t>14.28.2.</t>
  </si>
  <si>
    <t xml:space="preserve">Instrumentų rinkinys kabučių įdėjimui/išėmimui pateikiamas panaudai sutarties galiojimo laikotarpiu. </t>
  </si>
  <si>
    <t>15. DALIS</t>
  </si>
  <si>
    <t>PETIES SĄNARIO RAUMENŲ PRISIUVIMO INKARINIAI SIŪLAI PASTA PAŽEIDIMAMS</t>
  </si>
  <si>
    <t>15.</t>
  </si>
  <si>
    <t>15.1.</t>
  </si>
  <si>
    <t>15.1.1.</t>
  </si>
  <si>
    <t>Sterilioje pakuotėje po vieną, pagaminti (turi būti pasirinkimas) iš titano lydinio 6AI-4V ELI su dviem 2#, skirtingų spalvų, UHMWPE (ultra high molecular weight polyethylene) polietileno siūlais (diam. 4,5/5,0/5,5/6,5mm) bei su trimis  2#, skirtingų spalvų, UHMWPE (ultra high molecular weight polyethylene) polietileno siūlais (diam. 5,5/6,5mm), arba pagamintiems iš polimero PEEK OPTIMA CF implantams : (diam. 5,5/6,5mm).su dviem 2#, skirtingų spalvų, UHMWPE (ultra high molecular weight polyethylene) polietileno siūlais (diam. 4,5/5,0/5,5/6,5mm) bei su 1,6mm pločio,  UHMWPE (ultra high molecular weight polyethylene) polietileno juosta (diam. 5,5/6,5mm)</t>
  </si>
  <si>
    <t>15.1.2.</t>
  </si>
  <si>
    <t>Cheminė sudėtis – pasirinktimas iš  medicininis titano lydinys implantacijai arba PEEK CF.</t>
  </si>
  <si>
    <t>15.1.3.</t>
  </si>
  <si>
    <t>Įsriegiamas, sriegis per visą implanto ilgį. Be kilpos (siūlai išeina iš heksogonalinio įgylinimo implanto proksimalinėje dalyje).</t>
  </si>
  <si>
    <t>15.1.4.</t>
  </si>
  <si>
    <t>Su vienkartinio naudojimo įvedimo instrumentu.</t>
  </si>
  <si>
    <t>15.1.5.</t>
  </si>
  <si>
    <t xml:space="preserve">Išmatavimai: pagamintiems iš Titano : išorinis diametras/ilgis   4,5x13,9 mm ; 5,0x13,9mm, 5,5x14,1mm, ir 6,5x13,9 mm, ne mažiau 4 dydžių.Pagamintiems iš PEEK CF diametras/ilgis 5,5x12,7 mm ir 6,5x12,7mm +/- 0.1mm </t>
  </si>
  <si>
    <t>15.1.6.</t>
  </si>
  <si>
    <t xml:space="preserve">Siūlai : turi būti  skirtingų spalvinių kodų siūlų pasirinkimas, skirtingiems inkarų skersmenims. </t>
  </si>
  <si>
    <t>16. DALIS</t>
  </si>
  <si>
    <t>ĮSRIEGIAMI, LATERALINEI EILEI, PETIES SĄNARIO INKARINIAI IMPLANTAI</t>
  </si>
  <si>
    <t>16.</t>
  </si>
  <si>
    <t>Įsriegiami, lateralinei eilei, peties sąnario inkariniai implantai</t>
  </si>
  <si>
    <t>16.1.</t>
  </si>
  <si>
    <t>16.1.1.</t>
  </si>
  <si>
    <t>Sterilioje pakuotėje po vieną implantą.</t>
  </si>
  <si>
    <t>16.1.2.</t>
  </si>
  <si>
    <t>Cheminė sudėtis –  PEEK OPTIMA</t>
  </si>
  <si>
    <t>16.1.3.</t>
  </si>
  <si>
    <t>Įsriegiamas, pilno sriegio, su kilpa iš kaniulės distalinės dalies siūlams pravesti, kuri yra valdoma kilpos išraukėju per įvedimo kaniulės šoną.</t>
  </si>
  <si>
    <t>16.1.4.</t>
  </si>
  <si>
    <t>Išmatavimai: išorinis diametras / ilgis- 4,75/15,0mm; 5,5/15,0mm; 6,25/15,0mm ±0,05 mm</t>
  </si>
  <si>
    <t>16.1.5.</t>
  </si>
  <si>
    <t>Įsriegiamas, pilno sriegio, su kilpa iš kaniulės distalinės dalies siūlams pravesti, kuri yra valdoma kilpos išraukėju per įvedimo rankenos galą.</t>
  </si>
  <si>
    <t>16.1.6.</t>
  </si>
  <si>
    <t>Išmatavimai: išorinis diametras / ilgis- 4,75/15,0mm; 5,5/15,0mm;</t>
  </si>
  <si>
    <t>17. DALIS</t>
  </si>
  <si>
    <t>ORTOPEDINIAI SIŪLAI RAIŠČIAMS – SIUVIMO PRIEMONĖ</t>
  </si>
  <si>
    <t>17.</t>
  </si>
  <si>
    <t>Ortopediniai siūlai raiščiams – siuvimo priemonė</t>
  </si>
  <si>
    <t>17.1.</t>
  </si>
  <si>
    <t xml:space="preserve"> vnt.</t>
  </si>
  <si>
    <t>17.1.1.</t>
  </si>
  <si>
    <t>Ø2 (5,0 metric). Galimybė pasirinkti iš ne mažiau kaip 7 spalvinių derinių (balta su mėlyna, balta su juoda, balta, balta su žalia, mėlyna su mėlyna, balta su mėlyna su juoda, mėlyna.</t>
  </si>
  <si>
    <t>17.1.2.</t>
  </si>
  <si>
    <t>Sterilus, pagamintas iš ultra aukštos molekulinės masės polietileno, nesirezorbuojantis siūlas su adatom MO6, MO4, CE, CP-1, ilgis 36" (90 cm).</t>
  </si>
  <si>
    <t>17.1.3.</t>
  </si>
  <si>
    <t>Dėžutėse po ne mažiau 12 vnt. (sterilus įpakavimas).</t>
  </si>
  <si>
    <t>18. DALIS</t>
  </si>
  <si>
    <t>KANULIUOTI KOMPRESINIAI SRAIGTAI MIS PROCEDŪROMS</t>
  </si>
  <si>
    <t>18.</t>
  </si>
  <si>
    <t>Kanuliuoti kompresiniai sraigtai MIS procedūroms</t>
  </si>
  <si>
    <t>18.1.</t>
  </si>
  <si>
    <t>18.1.1.</t>
  </si>
  <si>
    <t>Pagaminti iš titano lydinio arba lygiavertės medžiagos</t>
  </si>
  <si>
    <t>18.1.2.</t>
  </si>
  <si>
    <t>Sraigto proksimalinė dalis nupjauta 40° kampu</t>
  </si>
  <si>
    <t>18.1.3.</t>
  </si>
  <si>
    <t>Savisriegiai ir sąvigręžiai</t>
  </si>
  <si>
    <t>18.1.4.</t>
  </si>
  <si>
    <t>Proksimaliai turi papildomas įpjovas</t>
  </si>
  <si>
    <t>18.1.5.</t>
  </si>
  <si>
    <t>Kanuliuoti</t>
  </si>
  <si>
    <t>18.1.6.</t>
  </si>
  <si>
    <t>3 mm ir 4 mm diametrų</t>
  </si>
  <si>
    <t>18.1.7.</t>
  </si>
  <si>
    <t>Spalviškai koduoti diametrai</t>
  </si>
  <si>
    <t>18.1.8.</t>
  </si>
  <si>
    <t>3mm diametro sraigtų ilgiai nuo 16 iki 48 mm imtinai. Kaniulė ne mažiau 1,0 mm k-vielai. Sukami T8 atsuktuvu arba lygiaverčiu</t>
  </si>
  <si>
    <t>18.1.9.</t>
  </si>
  <si>
    <t>4mm diametro sraigtų ilgiai nuo 26 iki 60 mm imtinai.  Kaniulė ne mažiau 1,4 mm k-vielai. Sukami T10 atsuktuvu arba lygiaverčiu</t>
  </si>
  <si>
    <t>18.1.10.</t>
  </si>
  <si>
    <t xml:space="preserve">Instrumentai suteikiami panaudai, turi būti to paties gamintojo kaip ir implantai. </t>
  </si>
  <si>
    <t>19. DALIS</t>
  </si>
  <si>
    <t>SMULKIO SRIEGINĖS INTRAMEDULINĖS VINYS</t>
  </si>
  <si>
    <t>19.</t>
  </si>
  <si>
    <t>Smulkio srieginės intramedulinės vinys</t>
  </si>
  <si>
    <t>19.1.</t>
  </si>
  <si>
    <t>19.1.1.</t>
  </si>
  <si>
    <t>Pagamintos iš titano arba lygiaverčio metalo</t>
  </si>
  <si>
    <t>19.1.2.</t>
  </si>
  <si>
    <t>Spalviškai koduoti diametrai, pasirenkami: 1,8 mm; 2,1 mm; 2,4 mm; 2,7 mm; 3,0 mm; 3.6 mm</t>
  </si>
  <si>
    <t>19.1.3.</t>
  </si>
  <si>
    <t>Ilgiai pasirenkami diapazone nuo 14 iki 65mm nuo diametro priklausomai ilgis</t>
  </si>
  <si>
    <t>19.1.4.</t>
  </si>
  <si>
    <t>Distalinė dalis konuso formos užsriegta, proksimalinė dalis užsriegta, vidurinė sraigto dalis besriegio (lygi)</t>
  </si>
  <si>
    <t>19.1.5.</t>
  </si>
  <si>
    <t xml:space="preserve">Instrumentų pilnas rinkinys sraigto įvedimui ir revizijoms suteikiami panaudai sutarties galiojimo laikotarpiu. Instrumentai ir implantai dera tarpusavyje ir yra  pagaminti to paties gamintojo.  </t>
  </si>
  <si>
    <t>20. DALIS</t>
  </si>
  <si>
    <t xml:space="preserve">KANULIUOTI KOMPRESINIAI SRAIGTAI </t>
  </si>
  <si>
    <t>20.</t>
  </si>
  <si>
    <t xml:space="preserve">Kanuliuoti kompresiniai sraigtai </t>
  </si>
  <si>
    <t>20.1.</t>
  </si>
  <si>
    <t>20.1.1.</t>
  </si>
  <si>
    <t>Dvigubo skirtingo sreigio</t>
  </si>
  <si>
    <t>20.1.2.</t>
  </si>
  <si>
    <t>Pagaminti iš tatano arba titano lydinio</t>
  </si>
  <si>
    <t>20.1.3.</t>
  </si>
  <si>
    <t>Spalviškai koduoti priklausomai nuo sraigto diametro</t>
  </si>
  <si>
    <t>20.1.4.</t>
  </si>
  <si>
    <t>Sąvisriegiai ir sąvigręžiai</t>
  </si>
  <si>
    <t>20.1.5.</t>
  </si>
  <si>
    <t>Sraigtų diametrai pasirinkimui (proksimaliai/distaliai): 1.7/2.4mm; 2.3/3.0mm; 3.0/4.0mm; 3.5/4.5 mm</t>
  </si>
  <si>
    <t>20.1.6.</t>
  </si>
  <si>
    <t xml:space="preserve">Ilgiai pasirinkimui priklausomai nuo diametro: 8mm iki 45mm (ilgiai kas 1mm, 2mm arba 5mm)  </t>
  </si>
  <si>
    <t>20.1.7.</t>
  </si>
  <si>
    <t>Instrumentai suteikiami panaudai, turi būti to paties gamintojo kaip ir implantai</t>
  </si>
  <si>
    <t>21. DALIS</t>
  </si>
  <si>
    <t xml:space="preserve">METATARSOFALANGINIO SĄNARIO ARTODEZINĖ PLOKŠTELĖ </t>
  </si>
  <si>
    <t>21.</t>
  </si>
  <si>
    <t xml:space="preserve">Metatarsofalanginio sąnario artodezinė plokštelė </t>
  </si>
  <si>
    <t>21.1.</t>
  </si>
  <si>
    <t>21.1.1.</t>
  </si>
  <si>
    <t>Atskiros kairės ir dešinės kojos plokštelės</t>
  </si>
  <si>
    <t>21.1.2.</t>
  </si>
  <si>
    <t>Pagaminto iš titano arba titano lydinio</t>
  </si>
  <si>
    <t>21.1.3.</t>
  </si>
  <si>
    <t>Fiksuojamos 2,7mm , 3,5 mm ir 4,0 mm rakinamais "kintamo kampo" sraigtais</t>
  </si>
  <si>
    <t>21.1.4.</t>
  </si>
  <si>
    <t>Pasirinkimui plokštelės dorsifleksijos kampas 0° ir 7.5°, revizinė</t>
  </si>
  <si>
    <t>21.1.5.</t>
  </si>
  <si>
    <t>Ne mažiau 7 skylių plokštelėje, kurių viena ovali</t>
  </si>
  <si>
    <t>22. DALIS</t>
  </si>
  <si>
    <t>SYNDESMOSIS INAKRINĖ SYSTEMA</t>
  </si>
  <si>
    <t>22.</t>
  </si>
  <si>
    <t>Syndesmosis inakrinė systema</t>
  </si>
  <si>
    <t>22.1.</t>
  </si>
  <si>
    <t>22.1.1.</t>
  </si>
  <si>
    <t>Skirta fiksuoti šeivikaulio nestabilumui</t>
  </si>
  <si>
    <t>22.1.2.</t>
  </si>
  <si>
    <t>Sudaro dvi endo sągos, medialinė saga pailgos formos, lateralinė apvali</t>
  </si>
  <si>
    <t>22.1.3.</t>
  </si>
  <si>
    <t>Savaime užsiveržiančio mazgo principas</t>
  </si>
  <si>
    <t>22.1.4.</t>
  </si>
  <si>
    <t>Rinkinį sudaro dvi endo sagos, pravedėjas, kanuliouotas grąžtas, grąžto nukriepėjas, koaguliavimo pieštukas, siūlų pravedėjas</t>
  </si>
  <si>
    <t>23. DALIS</t>
  </si>
  <si>
    <t>23.</t>
  </si>
  <si>
    <t>23.1.</t>
  </si>
  <si>
    <t>23.1.1.</t>
  </si>
  <si>
    <t>23.1.2.</t>
  </si>
  <si>
    <t>Cheminė sudėtis - TCP ir PLA (santykiu 30 proc. ir 70 proc.) arba lygiavertė medžiaga</t>
  </si>
  <si>
    <t>23.1.3.</t>
  </si>
  <si>
    <t>23.1.4.</t>
  </si>
  <si>
    <t>inkaro ilgis 20-23mm</t>
  </si>
  <si>
    <t>23.1.5.</t>
  </si>
  <si>
    <t>Implanto siūlas USP 2 (UHMWPE) - ne mažiau 40 (lbs.)</t>
  </si>
  <si>
    <t>23.1.6.</t>
  </si>
  <si>
    <t xml:space="preserve">Inkaro diametrai - nuo 5,5 mm iki 6,5 mm ne mažiau 2 diametrų </t>
  </si>
  <si>
    <t>23.1.7.</t>
  </si>
  <si>
    <t xml:space="preserve">Implantų įvedimui suteikiami instrumentai panaudai.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</si>
  <si>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</si>
  <si>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</si>
  <si>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</si>
  <si>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</si>
  <si>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</si>
  <si>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</si>
  <si>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</si>
  <si>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</si>
  <si>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</si>
  <si>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</si>
  <si>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</si>
  <si>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</si>
  <si>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</si>
  <si>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</si>
  <si>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</si>
  <si>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</si>
  <si>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</si>
  <si>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</si>
  <si>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</si>
  <si>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</si>
  <si>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</si>
  <si>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</si>
  <si>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9105 2025-03-14 16:02:28</t>
  </si>
  <si>
    <t>Klaipėda</t>
  </si>
  <si>
    <t>UAB "DRE Design &amp; Consulting"</t>
  </si>
  <si>
    <t>Parko g., 92380, Klaipėdos raj.</t>
  </si>
  <si>
    <t>LT100007329412</t>
  </si>
  <si>
    <t>Bankas: Swedbank, AB
Atsiskaitomoji sąskaita: LT547300010138205363
Banko kodas: 73000</t>
  </si>
  <si>
    <t>Romas Daugnora</t>
  </si>
  <si>
    <t>+37069938792, info@dre-design.lt</t>
  </si>
  <si>
    <t>Direktorius Romas Daugnora</t>
  </si>
  <si>
    <t>Romas Daugnora, +37069938792, info@dre-design.lt</t>
  </si>
  <si>
    <t>Micromed Katalogas 13.1
Ref. 401-023-504
401-023-505
401-023-506</t>
  </si>
  <si>
    <t>3 skirtingų ilgių, 4,5,6 skylių, 
kurių diametras atitinka siūlomiems sraigtams</t>
  </si>
  <si>
    <t xml:space="preserve">Plokštelės storis 1,3 mm 
Pagamintos iš titano </t>
  </si>
  <si>
    <t>Kartu su plokštelėmis  pateikiamas  pilnas instrumentų rinkinys panaudai, sutarties galiojimo laikotarpiu</t>
  </si>
  <si>
    <t>Trimed Katalogas Nr. 13.2, 13.3, 13.4
Ref. TP20-5
TP20-7</t>
  </si>
  <si>
    <t>Trimed Katalogas Nr. 13.2, 13.3, 13.4
Ref. 
SP20-3S
SP20-3M
SP20-4
SP20-6</t>
  </si>
  <si>
    <t xml:space="preserve"> Pagamintos iš titano</t>
  </si>
  <si>
    <t>Kartu su plokštelėmis pateikiamas pilnas instrumentų rinkinys panaudai, sutarties galiojimo laikotarpiu</t>
  </si>
  <si>
    <t xml:space="preserve"> 4 skirtingų ilgių, 3-6 skylių, kurių diametras atitinka siūlomiems sraigtams, ilgis 22-44mm</t>
  </si>
  <si>
    <t xml:space="preserve"> Pagamintos iš titano </t>
  </si>
  <si>
    <t>2,0 ir 2,3 mm diametro. Ilgiai 8 mm -  18 mm, užsriegta sraigto galvute sraigtus. Pagaminti iš titano</t>
  </si>
  <si>
    <t>T formos plokštelė  4 ir 8 skylių, 2 pasirinkimų. kurių diametras atitinka siūlomiems sraigtams</t>
  </si>
  <si>
    <t xml:space="preserve">1,8  ir 2,0 mm diametro. Ilgiai 6 mm -  20 mm, užsriegta sraigto galvute sraigtus. Pagaminti iš titano </t>
  </si>
  <si>
    <t>Micromed Katalogas 13.6_1 
Ref. 405-0238A5
405-238B5
405-023-8A6
405-023-8B6
Trimed Katalogas 13.6
Ref. Ref. SP-4
SP-6</t>
  </si>
  <si>
    <t xml:space="preserve">Pagamintos iš titano </t>
  </si>
  <si>
    <t>CHM Katalogas 13.9, 13.10, 13.11
Ref. Kairės 3.7017.604/606
Dešinės 3.7016.604/606
Kairės 3.7069.604/606
Dešinės 3.7070.604/606</t>
  </si>
  <si>
    <t>Plokštelės forma atitinkanti stipinkaulio distalinio galo formą ir pritaikyta implantavimui iš delninės pusės. 
Atskiros plokštelės kairei ir dešinei rankai.</t>
  </si>
  <si>
    <t>Plokštelės storis 2,0 mm.</t>
  </si>
  <si>
    <t>Proksimalinėje plokštelės dalyje 6 skylių sraigtams, kurių viena pailga. Distalinėje dalyje 8 skylių. 
Distalinės dalies sraigtai užrakinami. Sraigtai savisriegiai 2,4 ir 2,7 mm diametro, jų galvutė pilnai panyra į plokštelę.</t>
  </si>
  <si>
    <t>CHM Katalogas 13.9, 13.10, 13.11
Ref. 3.1220.006-040</t>
  </si>
  <si>
    <t>Nerakinami savisriegiai  2,7 mm diametro.</t>
  </si>
  <si>
    <t>CHM Katalogas 13.9, 13.10, 13.11
Ref. 3.5164.006-040
4.5235.006-040</t>
  </si>
  <si>
    <t>Užrakinami savisriegiai 2,4 mm diametro.</t>
  </si>
  <si>
    <t>Trimed Katalogas 13.12 
Ref. MCCS2.0-06/20
MCLS2.0-06/20</t>
  </si>
  <si>
    <t xml:space="preserve">Sraigtai savisriegiai 2,0-2,3 mm diametro. Ilgiai 6 mm - 24 mm, galimybė rinktis su užsriegta sraigto galvute ir neužsriegta
 sraigto galvute sraigtus. Pagaminti iš titano </t>
  </si>
  <si>
    <t>Kartu su plokštelėmis bus pateiktas pilnas instrumentų rinkinys panaudai, nurodant konkrečių panaudai duodamų
 instrumentų REF kodus ir rinkinio sudėtį
40.4896.018- Threaded guide M3.5/1.8 -4,0
Compression guide 1.8 - 40.4897.018
Guide VA 1.8 - 40.5928.018
Drill 1.8/180 - 40.2063.181
Depth measure - 40.4640.000
Screwdriver tip T8.0 - 40.5682.000
T8 screwdriver tip with holder - 40.5989.000
Cortical tap HA 2.7 - 40.5988.000
Tap 4.0ChLP -2.4 - 40.5987.024
Setting-compressing screw 1.8/120 - 40.5678.000
Torque limiting ratchet handle1.0Nm - 40.6650.000
Star screwdriver T8 - 40.0669.100
Plates bender 4.0 - 40.4643.000
Palette for instruments 4.0ChLP - 40.5712.100</t>
  </si>
  <si>
    <t>CHM Katalogas 13.13
Ref. 3.7206.014
3.7206.021</t>
  </si>
  <si>
    <t xml:space="preserve">Riešo artrodezinė plokštelė 2 dydžių, 6 arba 12 kiaurymių rakinamiems sraigtams fiksuoti "kintamu kampu". 
Pagaminta iš titano </t>
  </si>
  <si>
    <t>Trimed Katalogas 13.14 
Ref. DPIN-3
DPIN-5
DPIN-7</t>
  </si>
  <si>
    <t>Kairės ir dešinės pusės, pritaikyta kairei ir dešinei rankai, 3-7 kiaurymių,  3 skirtingų plokštelių, pagaminta iš titano</t>
  </si>
  <si>
    <t>Fiksuojama 2,4 mm nerakinamais sraigtais ir kiršnerio viela</t>
  </si>
  <si>
    <t>Trimed Katalogas 13.15
Ref. WHD-4
WHD-6</t>
  </si>
  <si>
    <t>Universali, pritaikyta kairei ir dešinei rankai, 4-6 kiaurymių,su papildomais fiksavimo kabliukais į kaulą,  2 skirtingų 
plokštelių, pagaminta iš titano</t>
  </si>
  <si>
    <t>Kartu su implantais bus pilnas instrumentų rinkinys panaudai, nurodant konkrečių panaudai duodamų
instrumentų REF kodus ir rinkinio sudėtį: K-viela (ref. Wire-1.1/100; grąžto nukreipejas (ref. GDWHD-1.18); impaktorius (ref. IMPCT_WHD) ir ekstenderio nukreipejas (ref. XTNDRGUIDE)</t>
  </si>
  <si>
    <t>Trimed Katalogas 13.8 ir 13.16
Ref. MCLS2.0-08/20</t>
  </si>
  <si>
    <t>užsriegta sraigto galvute. Ilgiai 8 mm - 20 mm. Pagaminti iš titano</t>
  </si>
  <si>
    <t>Kartu su plokštelėmis bus pateiktas pilnas instrumentų rinkinys panaudai, nurodant konkrečių panaudai
 duodamų instrumentų REF kodus ir rinkinio sudėtį:
Grąžto nukreipėjas - GUIDEMC-1.6; GUIDEMCV-1.6
Plokšteliu lenktuvas -  CUTRPLT-HPS</t>
  </si>
  <si>
    <t>CHM Katalogas 13.17 ir 13.18 
Ref. 3.7033.004
3.7034.004
3.7035.004</t>
  </si>
  <si>
    <t xml:space="preserve">Kartu su plokštelėmis turi būti pateiktas pilnas instrumentų rinkinys panaudai, nurodant konkrečių panaudai 
duodamų instrumentų REF kodus ir rinkinio sudėtį: "Kartu su plokštelėmis pateikiamas pilnas 
instrumentų rinkinys panaudai, nurodant konkrečių panaudai duodamų instrumentų REF kodus ir rinkinio sudėtį: gylio matuoklė, grąžtas, atsuktuvas, nukreipėjas, instrumentų sterilizavimo krepšys"
</t>
  </si>
  <si>
    <t>CHM Katalogas 13.17 ir 13.18 
Ref. 3.1289.012/085
3.1214.010/040</t>
  </si>
  <si>
    <t>Bio Jagged Pin, Tulpar medical solution,
Ref. pin2x40
pin2,7x50
Katalogas 18.17 
1 psl.</t>
  </si>
  <si>
    <t xml:space="preserve"> 2,0 ir 2,7mm ilgis 40 ir 50  mm, besirezerbuojančios, pagamintos iš poly(70/30;L/DL)lactido. 
Pilnai rezerbuojasi iki 2 metų. Karpomos.</t>
  </si>
  <si>
    <t>Trimed Katalogas Nr. 13.2, 13.3, 13.4 
Ref. CLS2.0-06/18
CLS2.3-08/20</t>
  </si>
  <si>
    <t>Trimed Katalogas 13.5, 13.6 
Ref. MTC-xx
MMT-xx</t>
  </si>
  <si>
    <t>Trimed Katalogas 13.5, 13.6 
Ref. PHCS1.8-06/10
MCLS2.0-06/20</t>
  </si>
  <si>
    <t xml:space="preserve">4 ir 6  skylių, kurių diametras atitinka siūlomiems sraigtams, viena kiaurymė plokštelėje ovali, atskiros kairiai ir dešinei rankai </t>
  </si>
  <si>
    <t>Trimed Katalogas 13.8 ir 13.16 
Ref. MCLL/R-xx
MMLL/R-xx</t>
  </si>
  <si>
    <t>Instrumentų rinkinys: Ref. Biojaggedinset</t>
  </si>
  <si>
    <t>Arthrex Katalogas 14.1
Ref. AR-8625-08 – 34
AR-8630-10 – 36</t>
  </si>
  <si>
    <t>Sraigto diametras 2,5 mm ir  3,0mm . Ilgiai pasirinktinai pagal poreikį nuo 10mm iki 28mm.</t>
  </si>
  <si>
    <t>Sraigtai dviejų skirtingų diametrų. Kartu su sraigtais bus pateikiamas instrumentų rinkinys panaudai sutarties laikotarpiu.</t>
  </si>
  <si>
    <t>Arthrex Katalogas 14.2
Ref.AR-8740BV-20-60
AR-8735BV-20-60</t>
  </si>
  <si>
    <t xml:space="preserve">Sraigto diametras 3,5/4,5 mm ir 4,0 mm  mm. Ilgiai pasirinktinai pagal poreikį nuo 26 mm iki 64mm 
priklausomai nuo sraigto diametro. Įstrižai nupjauta distalinė dalis, dalinio ir pilno sriegio. </t>
  </si>
  <si>
    <t>Kartu su kanuliuotais kompresiniais sraigtais bus pateiktas pilnas instrumentų rinkinys panaudai, sutarties 
galiojimo laikotarpiu.</t>
  </si>
  <si>
    <t>Arthrex Katalogas 14.3
Ref.
AR-8943H-03
AR-8943H-05
AR-8943H-07</t>
  </si>
  <si>
    <t>Plokštelė universali, turi tinka kairei ir dešinei kojai.</t>
  </si>
  <si>
    <t>Cheminė sudėtis –  medicininis plienas</t>
  </si>
  <si>
    <t>Slankiosios dalies kreipiamosios vielos ilgiai diapazone 30 - 51 mm</t>
  </si>
  <si>
    <t>Dvi nerakinamos kiaurymės proksimalinėje dalyje,  3,8 mm sraigtams.</t>
  </si>
  <si>
    <t>Medgal Katalogas 14.4
X-06-02-15/
X-06-11-38</t>
  </si>
  <si>
    <t>Diametro nuo 0,8 mm iki 3,0 mm, ilgis 150-300 mm</t>
  </si>
  <si>
    <t xml:space="preserve">CHM Katalogas 14.5-14.6-14.7
Ref. nuo 3.5675.180 iki 3.5688.180 </t>
  </si>
  <si>
    <t>Retrogradinė blauzdikaulio vinis, kanuliuota, distaline vinies dalis lenkta, proksimalinėje dalyje dvi rakinamos
 kiaurymės ir viena kompresinė.</t>
  </si>
  <si>
    <t>CHM Katalogas 14.5-14.6-14.7
Ref. nuo 3.5159.016 iki 3.5159.100
nuo 3.5150.016 iki 3.5150.100</t>
  </si>
  <si>
    <t>CHM Katalogas 14.5-14.6-14.7
Ref. 3.5161.006
3.5162.006</t>
  </si>
  <si>
    <t>CHM Katalogas 14.8 -14.9
3.7201.601
3.7201.602
3.7201.603
3.7200.601
3.7200.602
3.7200.603</t>
  </si>
  <si>
    <t>Anatomiškai adaptuota, kairei ir dešinei kojai. Pagaminta iš titano. Nemažiau trijų skirtingų dydžių. 
Plokštelėje  dešimt kiaurymių.</t>
  </si>
  <si>
    <t>Fiksuojama 3.5mm  sraigtais. Sraigto galvutė pilnai panyra į ploštelę.</t>
  </si>
  <si>
    <t>CHM Katalogas 14.8 - 14.9
Ref. 3.5200.012/085</t>
  </si>
  <si>
    <t>3,5 diametro su užsriegta sraigto galvute</t>
  </si>
  <si>
    <t>CHM Antilateralinė 
artrodezinė plokštelė TT. 
Ref. 3.7253.601/607
3.7254.601/607
44/54 psl.
Katalogas 14.10-14.21p.d.</t>
  </si>
  <si>
    <t>Kiaurymių skaičius 1-7,  3 skirtingų dydžių</t>
  </si>
  <si>
    <t>Pagamintos iš titano</t>
  </si>
  <si>
    <t>"CHM self-tapping screw 
Ref. 3.5210.016/110
Psl. 50/54
Katalogas 14.10-14.21p.d.</t>
  </si>
  <si>
    <t>Diametras   5,0 mm, ilgis 16-110 mm pasirinktinai</t>
  </si>
  <si>
    <t>"CHM cortical self-tapping 
Ref. 3.1471.016/110
Psl. 50/54
Katalogas 14.10-14.21p.d.</t>
  </si>
  <si>
    <t>Diametras 5,4 mm, ilgis 30-95 mm pasirinktinai</t>
  </si>
  <si>
    <t>CHM Postlateralinė artrodezinė plokštelė TTC.. 
Ref. 3.7255.601/604
3.7256.601/604
45/54 psl. 
Katalogas 14.10-14.21p.d.</t>
  </si>
  <si>
    <t>Kiaurymių skaičius 1-4,  2 skirtingų dydžių</t>
  </si>
  <si>
    <t>CHM self-tapping screw 
Ref. 3.5210.016/110
Psl. 50/54
Katalogas 14.10-14.21p.d.</t>
  </si>
  <si>
    <t>Diametras  5,0 mm, ilgis 16-110 mm pasirinktinai</t>
  </si>
  <si>
    <t>"CHM Postlateralinė artrodezinė plokštelė TTC.
Ref. 3.7259.601/604
3.7260.601/604
47/54 psl
Katalogas 14.10-14.21p.d.</t>
  </si>
  <si>
    <t>CHM cortical self-tapping 
Ref. 3.1471.016/110
Psl. 50/54
Katalogas 14.10-14.21p.d.</t>
  </si>
  <si>
    <t>"CHM Priekinė (anterior) artrodezinė plokštelė TT. 
Ref. 3.7263.601
3.7263.604
49/54 psl. 
Katalogas 14.10-14.21p.d.</t>
  </si>
  <si>
    <t>Diametras  5,4 mm, ilgis 30-95 mm pasirinktinai</t>
  </si>
  <si>
    <t xml:space="preserve">Instrumentų rinkinys CHM panaudai Ref. 15.0207.207
</t>
  </si>
  <si>
    <t>Marquardt Katalogas 14.22
Ref. 
02.11510.003 
02.11510.004 
02.11510.005 
02.11510.006</t>
  </si>
  <si>
    <t xml:space="preserve"> 4 dydžių pasirinktinai</t>
  </si>
  <si>
    <t>Pagamintos iš titano. Ploštelės fiksuojamos 2,7 ir 3,5 mm sraigtais, kintamu kampu</t>
  </si>
  <si>
    <t>Marquardt Katalogas 14.25
Ref. 12.11250.203S
12.11258.203S
12.11250.303S
12.11258.303S</t>
  </si>
  <si>
    <t>6 ir 7 kiaurymių</t>
  </si>
  <si>
    <t xml:space="preserve"> 2 dydžių pasirinktinai</t>
  </si>
  <si>
    <t xml:space="preserve">Ploštelės fiksuojamos 2,7 ir 3,5 mm sraigtais, kintamu kampu.  </t>
  </si>
  <si>
    <t>Marquardt Katalogas 14.24
Ref. 
12.11210.003 (S)
12.11210.004 (S)
12.11210.006 (S)</t>
  </si>
  <si>
    <t>3 dydžių pasirinktinai</t>
  </si>
  <si>
    <t>Marquardt katalogas 14.25
Ref. 12.11220.002 (S)
12.11220.003 (S)</t>
  </si>
  <si>
    <t>Marquardt Katalogas 14.26
10.03530.008 (S)
10.03530.010 (S)
10.03530.012 (S)
10.03530.014 (S)
10.03530.016 (S)
10.03530.018 (S)
10.03530.020 (S)
10.03530.022 (S)
10.03530.024 (S)
10.03530.026 (S)
10.03530.028 (S)
10.03530.030 (S)
10.03530.032 (S)
10.03530.034 (S)
10.03530.036 (S)
10.03530.038 (S)
10.03530.040 (S)</t>
  </si>
  <si>
    <t>Diametras ne siauresnėse ribose kaip 3.0 mm, ilgis 10-24 mm pasirinktinai</t>
  </si>
  <si>
    <t>Instrumentų rinkinys padikaulio plokštelių įdėjimui/išėmimui pateikiamas panaudai sutarties galiojimo 
laikotarpiu, to paties gamintojo kaip ir plokštelės ir sraigtai 14.22-14.26 punktuose</t>
  </si>
  <si>
    <t>Marquardt Katalogas 14.27
12.11250.203S
12.11258.203S
12.11250.303S
12.11258.303S</t>
  </si>
  <si>
    <t>Arthrex Katalogas 14.28
AR-8719MX-1515 -   AR-8719MXDS-2520</t>
  </si>
  <si>
    <t>4 dydžių pasirinktinai</t>
  </si>
  <si>
    <t>Galimybė pasirinkti revizinę plokštelę iš 2 dydžių</t>
  </si>
  <si>
    <t>Katalogas 15 p.d.
Sterilioje pakuotėje (nurodyta ant pakuotės);
Pagaminti iš titano lydinio 6AI-4V ELI (diametrai 4,5/5,0/5,5/6,5) su dviem arba trimis #2 skirtingų spalvų UHMWPE siūlais ir pagaminti iš PEEK CF  (diametrai 4,5/5,0/5,5/6,5) su dviem #2 skirtingų spalvų UHMWPE siūlais arba dviem 1,6mm skirtingų spalvų siūlinėmis juostomis.</t>
  </si>
  <si>
    <t>Titano lydinys arba PEEK CF (galimybė pasirinkti).</t>
  </si>
  <si>
    <t>Įsriegiamas, sriegis per visą implanto ilgį; Siūlai išeina iš heksogonalinio igilinimo implanto proksimalinėje dalyje.</t>
  </si>
  <si>
    <t>Išmatavimai:
Pagamintiems iš titano (išorinis diametras/ilgis):
4,5x13,9 mm;
5,0x13,9 mm,
5,5x14,1 mm,
6,5x13,9 mm.
Pasirinkimas iš 4 skirtingų dydžių.
Pagamintiems iš PEEK CF (diametras/ilgis):
5,5x12,7 mm, 
6,5x12,7 mm.</t>
  </si>
  <si>
    <t xml:space="preserve">Skirtingų spalvinių kodų siūlų pasirinkimai, skirtingiems inkarų skersmenims. </t>
  </si>
  <si>
    <t>Sterilioje pakuotėje (nurodyta ant pakuotės).</t>
  </si>
  <si>
    <t>Cheminė sudėtis –  PEEK OPTIMA.</t>
  </si>
  <si>
    <t>Įsriegiamas, pilno sriegio, su kilpa iš kaniulės distalinės dalies siūlams pravesti, kuri yra valdoma kilpos išraukėju per įvedimo
kaniulės šoną.</t>
  </si>
  <si>
    <t>Išmatavimai (išorinis diametras / ilgis): 
4,75/15,0 mm; 
5,5/15,0 mm; 
6,25/15,0 mm.</t>
  </si>
  <si>
    <t>Įsriegiamas, pilno sriegio, su kilpa iš kaniulės distalinės dalies siūlams pravesti, kuri yra valdoma kilpos išraukėju per įvedimo 
rankenos galą.</t>
  </si>
  <si>
    <t>Išmatavimai (išorinis diametras / ilgis): 
4,75/15,0 mm; 
5,5/15,0 mm.</t>
  </si>
  <si>
    <t>Gamintojas: "Parcus Medical LLC" JAV.
"V-LoX &amp; V-LoX3 Titanium Screw-in Suture Anchors" 
REF:10353T, 10251, 10356T, 10252T, 10258, 10284T, 10358T, 10253, 10253T, 10254T, 10251T, 10252, 11026, 11027.</t>
  </si>
  <si>
    <t>Gamintojas "Parcus Medical LLC" JAV.
"Twist Knotless"
 REF:11165, 11166, 11167, 11259, 11260.</t>
  </si>
  <si>
    <t>Gamintojas "Riverpoint Medical" JAV.
-
 REF:HS107, HS310, HS102, HS105, HS127, HS137, HS147, HS155, HS174, HS205, HS101, HS134, HS103, HS118, HS128, HS144, HS145.</t>
  </si>
  <si>
    <t>Ø2 (5,0 metric). 
Galimybė pasirinkti iš  7 spalvinių derinių:
balta su mėlyna/balta su juoda/balta/balta su žalia/mėlyna su mėlyna/balta su mėlyna su juoda/mėlyna.</t>
  </si>
  <si>
    <t>Sterilus, pagamintas iš ultra aukštos molekulinės masės polietileno (UHMWPE), nesirezorbuojantis siūlas. 
Su adatomis MO6, MO4, CE, CP-1, ilgis 36" (90 cm).</t>
  </si>
  <si>
    <t>Dėžutėje 12 vnt. (sterilioje pakuotėje).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</si>
</sst>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top" wrapText="1"/>
    </xf>
    <xf numFmtId="0" fontId="2" fillId="4" borderId="23" xfId="0" applyFont="1" applyFill="1" applyBorder="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wrapText="1"/>
    </xf>
    <xf numFmtId="0" fontId="1" fillId="4" borderId="23" xfId="0" applyFont="1" applyFill="1" applyBorder="1" applyAlignment="1">
      <alignment vertical="top"/>
    </xf>
    <xf numFmtId="0" fontId="1" fillId="2" borderId="0" xfId="0" applyFont="1" applyFill="1" applyAlignment="1">
      <alignment vertical="top"/>
    </xf>
    <xf numFmtId="0" fontId="2" fillId="4" borderId="0" xfId="0" applyFont="1" applyFill="1" applyAlignment="1">
      <alignment vertical="top"/>
    </xf>
    <xf numFmtId="0" fontId="1" fillId="4" borderId="23" xfId="0" applyFont="1" applyFill="1" applyBorder="1" applyAlignment="1">
      <alignment vertical="top" wrapText="1"/>
    </xf>
    <xf numFmtId="0" fontId="1" fillId="2" borderId="0" xfId="0" applyFont="1" applyFill="1" applyAlignment="1">
      <alignment vertical="top" wrapText="1"/>
    </xf>
    <xf numFmtId="0" fontId="2" fillId="4" borderId="0" xfId="0" applyFont="1" applyFill="1" applyAlignment="1">
      <alignment vertical="top" wrapText="1"/>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41"/>
  <sheetViews>
    <sheetView tabSelected="1" zoomScale="85" zoomScaleNormal="85" workbookViewId="0"/>
  </sheetViews>
  <sheetFormatPr defaultColWidth="10.796875" defaultRowHeight="14.4" x14ac:dyDescent="0.3"/>
  <cols>
    <col min="1" max="1" width="7.59765625" style="1" customWidth="1"/>
    <col min="2" max="2" width="71.5" style="1" customWidth="1"/>
    <col min="3" max="3" width="11.8984375" style="1" customWidth="1"/>
    <col min="4" max="4" width="11.796875" style="1" customWidth="1"/>
    <col min="5" max="6" width="17.69921875" style="1" customWidth="1"/>
    <col min="7" max="7" width="33.69921875" style="1" customWidth="1"/>
    <col min="8" max="8" width="93.699218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5">
        <v>45765</v>
      </c>
    </row>
    <row r="9" spans="1:6" x14ac:dyDescent="0.3">
      <c r="A9" s="4" t="s">
        <v>5</v>
      </c>
      <c r="B9" s="13">
        <v>1</v>
      </c>
    </row>
    <row r="10" spans="1:6" x14ac:dyDescent="0.3">
      <c r="A10" s="4" t="s">
        <v>6</v>
      </c>
      <c r="B10" s="13" t="s">
        <v>764</v>
      </c>
    </row>
    <row r="12" spans="1:6" ht="15.6" x14ac:dyDescent="0.3">
      <c r="A12" s="45" t="s">
        <v>7</v>
      </c>
      <c r="B12" s="46"/>
      <c r="C12" s="38" t="s">
        <v>765</v>
      </c>
      <c r="D12" s="39"/>
      <c r="E12" s="39"/>
      <c r="F12" s="40"/>
    </row>
    <row r="13" spans="1:6" ht="16.05" customHeight="1" x14ac:dyDescent="0.3">
      <c r="A13" s="50" t="s">
        <v>8</v>
      </c>
      <c r="B13" s="43"/>
      <c r="C13" s="38">
        <v>302777591</v>
      </c>
      <c r="D13" s="39"/>
      <c r="E13" s="39"/>
      <c r="F13" s="40"/>
    </row>
    <row r="14" spans="1:6" ht="16.05" customHeight="1" x14ac:dyDescent="0.3">
      <c r="A14" s="50" t="s">
        <v>9</v>
      </c>
      <c r="B14" s="43"/>
      <c r="C14" s="38" t="s">
        <v>766</v>
      </c>
      <c r="D14" s="39"/>
      <c r="E14" s="39"/>
      <c r="F14" s="40"/>
    </row>
    <row r="15" spans="1:6" ht="16.05" customHeight="1" x14ac:dyDescent="0.3">
      <c r="A15" s="45" t="s">
        <v>10</v>
      </c>
      <c r="B15" s="46"/>
      <c r="C15" s="38" t="s">
        <v>767</v>
      </c>
      <c r="D15" s="39"/>
      <c r="E15" s="39"/>
      <c r="F15" s="40"/>
    </row>
    <row r="16" spans="1:6" ht="63" customHeight="1" x14ac:dyDescent="0.3">
      <c r="A16" s="42" t="s">
        <v>11</v>
      </c>
      <c r="B16" s="43"/>
      <c r="C16" s="38" t="s">
        <v>768</v>
      </c>
      <c r="D16" s="39"/>
      <c r="E16" s="39"/>
      <c r="F16" s="40"/>
    </row>
    <row r="17" spans="1:7" ht="16.05" customHeight="1" x14ac:dyDescent="0.3">
      <c r="A17" s="45" t="s">
        <v>12</v>
      </c>
      <c r="B17" s="46"/>
      <c r="C17" s="38" t="s">
        <v>769</v>
      </c>
      <c r="D17" s="39"/>
      <c r="E17" s="39"/>
      <c r="F17" s="40"/>
    </row>
    <row r="18" spans="1:7" ht="16.05" customHeight="1" x14ac:dyDescent="0.3">
      <c r="A18" s="45" t="s">
        <v>13</v>
      </c>
      <c r="B18" s="46"/>
      <c r="C18" s="41" t="s">
        <v>770</v>
      </c>
      <c r="D18" s="39"/>
      <c r="E18" s="39"/>
      <c r="F18" s="40"/>
    </row>
    <row r="19" spans="1:7" ht="48" customHeight="1" x14ac:dyDescent="0.3">
      <c r="A19" s="45" t="s">
        <v>14</v>
      </c>
      <c r="B19" s="46"/>
      <c r="C19" s="38" t="s">
        <v>771</v>
      </c>
      <c r="D19" s="39"/>
      <c r="E19" s="39"/>
      <c r="F19" s="40"/>
    </row>
    <row r="20" spans="1:7" ht="55.05" customHeight="1" x14ac:dyDescent="0.3">
      <c r="A20" s="45" t="s">
        <v>15</v>
      </c>
      <c r="B20" s="46"/>
      <c r="C20" s="38" t="s">
        <v>772</v>
      </c>
      <c r="D20" s="39"/>
      <c r="E20" s="39"/>
      <c r="F20" s="40"/>
    </row>
    <row r="21" spans="1:7" ht="70.95" customHeight="1" x14ac:dyDescent="0.3">
      <c r="A21" s="47" t="s">
        <v>16</v>
      </c>
      <c r="B21" s="48"/>
      <c r="C21" s="51"/>
      <c r="D21" s="52"/>
      <c r="E21" s="52"/>
      <c r="F21" s="52"/>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4" t="s">
        <v>17</v>
      </c>
      <c r="B23" s="37"/>
      <c r="C23" s="37"/>
      <c r="D23" s="37"/>
      <c r="E23" s="37"/>
      <c r="F23" s="37"/>
    </row>
    <row r="24" spans="1:7" x14ac:dyDescent="0.3">
      <c r="A24" s="37" t="s">
        <v>18</v>
      </c>
      <c r="B24" s="37"/>
      <c r="C24" s="37"/>
      <c r="D24" s="37"/>
      <c r="E24" s="37"/>
      <c r="F24" s="37"/>
    </row>
    <row r="25" spans="1:7" x14ac:dyDescent="0.3">
      <c r="A25" s="37" t="s">
        <v>19</v>
      </c>
      <c r="B25" s="37"/>
      <c r="C25" s="37"/>
      <c r="D25" s="37"/>
      <c r="E25" s="37"/>
      <c r="F25" s="37"/>
    </row>
    <row r="26" spans="1:7" x14ac:dyDescent="0.3">
      <c r="A26" s="37" t="s">
        <v>20</v>
      </c>
      <c r="B26" s="37"/>
      <c r="C26" s="37"/>
      <c r="D26" s="37"/>
      <c r="E26" s="37"/>
      <c r="F26" s="37"/>
    </row>
    <row r="27" spans="1:7" x14ac:dyDescent="0.3">
      <c r="A27" s="37" t="s">
        <v>21</v>
      </c>
      <c r="B27" s="37"/>
      <c r="C27" s="37"/>
      <c r="D27" s="37"/>
      <c r="E27" s="37"/>
      <c r="F27" s="37"/>
    </row>
    <row r="28" spans="1:7" ht="31.95" customHeight="1" x14ac:dyDescent="0.3">
      <c r="A28" s="49" t="s">
        <v>22</v>
      </c>
      <c r="B28" s="37"/>
      <c r="C28" s="37"/>
      <c r="D28" s="37"/>
      <c r="E28" s="37"/>
      <c r="F28" s="37"/>
    </row>
    <row r="29" spans="1:7" x14ac:dyDescent="0.3">
      <c r="A29" s="37" t="s">
        <v>23</v>
      </c>
      <c r="B29" s="37"/>
      <c r="C29" s="37"/>
      <c r="D29" s="37"/>
      <c r="E29" s="37"/>
      <c r="F29" s="37"/>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ht="43.2" x14ac:dyDescent="0.3">
      <c r="A35" s="26" t="s">
        <v>29</v>
      </c>
      <c r="B35" s="26" t="s">
        <v>30</v>
      </c>
      <c r="C35" s="25" t="s">
        <v>31</v>
      </c>
      <c r="D35" s="27" t="s">
        <v>32</v>
      </c>
      <c r="E35" s="25" t="s">
        <v>33</v>
      </c>
      <c r="F35" s="25" t="s">
        <v>34</v>
      </c>
      <c r="G35" s="25" t="s">
        <v>35</v>
      </c>
      <c r="H35" s="25" t="s">
        <v>36</v>
      </c>
    </row>
    <row r="36" spans="1:8" x14ac:dyDescent="0.3">
      <c r="A36" s="26" t="s">
        <v>37</v>
      </c>
      <c r="B36" s="16" t="s">
        <v>38</v>
      </c>
      <c r="C36" s="17"/>
      <c r="D36" s="17"/>
      <c r="E36" s="17"/>
      <c r="F36" s="17"/>
      <c r="G36" s="17"/>
      <c r="H36" s="17"/>
    </row>
    <row r="37" spans="1:8" x14ac:dyDescent="0.3">
      <c r="A37" s="29" t="s">
        <v>39</v>
      </c>
      <c r="B37" s="32" t="s">
        <v>40</v>
      </c>
      <c r="C37" s="17">
        <v>3</v>
      </c>
      <c r="D37" s="17" t="s">
        <v>41</v>
      </c>
      <c r="E37" s="18"/>
      <c r="F37" s="17" t="str">
        <f>IF(ISBLANK(E37),"", PRODUCT(C37,E37))</f>
        <v/>
      </c>
      <c r="G37" s="19"/>
      <c r="H37" s="17"/>
    </row>
    <row r="38" spans="1:8" x14ac:dyDescent="0.3">
      <c r="A38" s="29" t="s">
        <v>42</v>
      </c>
      <c r="B38" s="32" t="s">
        <v>43</v>
      </c>
      <c r="C38" s="17"/>
      <c r="D38" s="17"/>
      <c r="E38" s="17"/>
      <c r="F38" s="17"/>
      <c r="G38" s="17"/>
      <c r="H38" s="19"/>
    </row>
    <row r="39" spans="1:8" x14ac:dyDescent="0.3">
      <c r="A39" s="29" t="s">
        <v>44</v>
      </c>
      <c r="B39" s="32" t="s">
        <v>45</v>
      </c>
      <c r="C39" s="17"/>
      <c r="D39" s="17"/>
      <c r="E39" s="17"/>
      <c r="F39" s="17"/>
      <c r="G39" s="17"/>
      <c r="H39" s="19"/>
    </row>
    <row r="40" spans="1:8" x14ac:dyDescent="0.3">
      <c r="A40" s="29" t="s">
        <v>46</v>
      </c>
      <c r="B40" s="32" t="s">
        <v>47</v>
      </c>
      <c r="C40" s="17"/>
      <c r="D40" s="17"/>
      <c r="E40" s="17"/>
      <c r="F40" s="17"/>
      <c r="G40" s="17"/>
      <c r="H40" s="19"/>
    </row>
    <row r="41" spans="1:8" x14ac:dyDescent="0.3">
      <c r="A41" s="29" t="s">
        <v>48</v>
      </c>
      <c r="B41" s="32" t="s">
        <v>49</v>
      </c>
      <c r="C41" s="17"/>
      <c r="D41" s="17"/>
      <c r="E41" s="17"/>
      <c r="F41" s="17"/>
      <c r="G41" s="17"/>
      <c r="H41" s="19"/>
    </row>
    <row r="42" spans="1:8" x14ac:dyDescent="0.3">
      <c r="A42" s="29" t="s">
        <v>50</v>
      </c>
      <c r="B42" s="32" t="s">
        <v>51</v>
      </c>
      <c r="C42" s="17"/>
      <c r="D42" s="17"/>
      <c r="E42" s="17"/>
      <c r="F42" s="17"/>
      <c r="G42" s="17"/>
      <c r="H42" s="19"/>
    </row>
    <row r="43" spans="1:8" x14ac:dyDescent="0.3">
      <c r="A43" s="29" t="s">
        <v>52</v>
      </c>
      <c r="B43" s="32" t="s">
        <v>53</v>
      </c>
      <c r="C43" s="17">
        <v>10</v>
      </c>
      <c r="D43" s="17" t="s">
        <v>41</v>
      </c>
      <c r="E43" s="18"/>
      <c r="F43" s="17" t="str">
        <f>IF(ISBLANK(E43),"", PRODUCT(C43,E43))</f>
        <v/>
      </c>
      <c r="G43" s="19"/>
      <c r="H43" s="17"/>
    </row>
    <row r="44" spans="1:8" x14ac:dyDescent="0.3">
      <c r="A44" s="29" t="s">
        <v>54</v>
      </c>
      <c r="B44" s="32" t="s">
        <v>43</v>
      </c>
      <c r="C44" s="17"/>
      <c r="D44" s="17"/>
      <c r="E44" s="17"/>
      <c r="F44" s="17"/>
      <c r="G44" s="17"/>
      <c r="H44" s="19"/>
    </row>
    <row r="45" spans="1:8" x14ac:dyDescent="0.3">
      <c r="A45" s="29" t="s">
        <v>55</v>
      </c>
      <c r="B45" s="32" t="s">
        <v>56</v>
      </c>
      <c r="C45" s="17"/>
      <c r="D45" s="17"/>
      <c r="E45" s="17"/>
      <c r="F45" s="17"/>
      <c r="G45" s="17"/>
      <c r="H45" s="19"/>
    </row>
    <row r="46" spans="1:8" x14ac:dyDescent="0.3">
      <c r="A46" s="29" t="s">
        <v>57</v>
      </c>
      <c r="B46" s="32" t="s">
        <v>47</v>
      </c>
      <c r="C46" s="17"/>
      <c r="D46" s="17"/>
      <c r="E46" s="17"/>
      <c r="F46" s="17"/>
      <c r="G46" s="17"/>
      <c r="H46" s="19"/>
    </row>
    <row r="47" spans="1:8" x14ac:dyDescent="0.3">
      <c r="A47" s="29" t="s">
        <v>58</v>
      </c>
      <c r="B47" s="32" t="s">
        <v>49</v>
      </c>
      <c r="C47" s="17"/>
      <c r="D47" s="17"/>
      <c r="E47" s="17"/>
      <c r="F47" s="17"/>
      <c r="G47" s="17"/>
      <c r="H47" s="19"/>
    </row>
    <row r="48" spans="1:8" x14ac:dyDescent="0.3">
      <c r="A48" s="29" t="s">
        <v>59</v>
      </c>
      <c r="B48" s="32" t="s">
        <v>60</v>
      </c>
      <c r="C48" s="17"/>
      <c r="D48" s="17"/>
      <c r="E48" s="17"/>
      <c r="F48" s="17"/>
      <c r="G48" s="17"/>
      <c r="H48" s="19"/>
    </row>
    <row r="49" spans="1:8" x14ac:dyDescent="0.3">
      <c r="A49" s="29" t="s">
        <v>61</v>
      </c>
      <c r="B49" s="32" t="s">
        <v>62</v>
      </c>
      <c r="C49" s="17"/>
      <c r="D49" s="17"/>
      <c r="E49" s="17"/>
      <c r="F49" s="17"/>
      <c r="G49" s="17"/>
      <c r="H49" s="19"/>
    </row>
    <row r="50" spans="1:8" x14ac:dyDescent="0.3">
      <c r="A50" s="29" t="s">
        <v>63</v>
      </c>
      <c r="B50" s="32" t="s">
        <v>64</v>
      </c>
      <c r="C50" s="17">
        <v>10</v>
      </c>
      <c r="D50" s="17" t="s">
        <v>41</v>
      </c>
      <c r="E50" s="18"/>
      <c r="F50" s="17" t="str">
        <f>IF(ISBLANK(E50),"", PRODUCT(C50,E50))</f>
        <v/>
      </c>
      <c r="G50" s="19"/>
      <c r="H50" s="17"/>
    </row>
    <row r="51" spans="1:8" x14ac:dyDescent="0.3">
      <c r="A51" s="29" t="s">
        <v>65</v>
      </c>
      <c r="B51" s="32" t="s">
        <v>66</v>
      </c>
      <c r="C51" s="17"/>
      <c r="D51" s="17"/>
      <c r="E51" s="17"/>
      <c r="F51" s="17"/>
      <c r="G51" s="17"/>
      <c r="H51" s="19"/>
    </row>
    <row r="52" spans="1:8" x14ac:dyDescent="0.3">
      <c r="A52" s="29" t="s">
        <v>67</v>
      </c>
      <c r="B52" s="32" t="s">
        <v>47</v>
      </c>
      <c r="C52" s="17"/>
      <c r="D52" s="17"/>
      <c r="E52" s="17"/>
      <c r="F52" s="17"/>
      <c r="G52" s="17"/>
      <c r="H52" s="19"/>
    </row>
    <row r="53" spans="1:8" x14ac:dyDescent="0.3">
      <c r="A53" s="29" t="s">
        <v>68</v>
      </c>
      <c r="B53" s="32" t="s">
        <v>69</v>
      </c>
      <c r="C53" s="17"/>
      <c r="D53" s="17"/>
      <c r="E53" s="17"/>
      <c r="F53" s="17"/>
      <c r="G53" s="17"/>
      <c r="H53" s="19"/>
    </row>
    <row r="54" spans="1:8" ht="17.399999999999999" customHeight="1" x14ac:dyDescent="0.3">
      <c r="A54" s="29" t="s">
        <v>70</v>
      </c>
      <c r="B54" s="32" t="s">
        <v>71</v>
      </c>
      <c r="C54" s="17"/>
      <c r="D54" s="17"/>
      <c r="E54" s="17"/>
      <c r="F54" s="17"/>
      <c r="G54" s="17"/>
      <c r="H54" s="19"/>
    </row>
    <row r="55" spans="1:8" x14ac:dyDescent="0.3">
      <c r="A55" s="29" t="s">
        <v>72</v>
      </c>
      <c r="B55" s="32" t="s">
        <v>53</v>
      </c>
      <c r="C55" s="17">
        <v>6</v>
      </c>
      <c r="D55" s="17" t="s">
        <v>41</v>
      </c>
      <c r="E55" s="18"/>
      <c r="F55" s="17" t="str">
        <f>IF(ISBLANK(E55),"", PRODUCT(C55,E55))</f>
        <v/>
      </c>
      <c r="G55" s="19"/>
      <c r="H55" s="17"/>
    </row>
    <row r="56" spans="1:8" x14ac:dyDescent="0.3">
      <c r="A56" s="29" t="s">
        <v>73</v>
      </c>
      <c r="B56" s="32" t="s">
        <v>74</v>
      </c>
      <c r="C56" s="17"/>
      <c r="D56" s="17"/>
      <c r="E56" s="17"/>
      <c r="F56" s="17"/>
      <c r="G56" s="17"/>
      <c r="H56" s="19"/>
    </row>
    <row r="57" spans="1:8" x14ac:dyDescent="0.3">
      <c r="A57" s="29" t="s">
        <v>75</v>
      </c>
      <c r="B57" s="32" t="s">
        <v>76</v>
      </c>
      <c r="C57" s="17"/>
      <c r="D57" s="17"/>
      <c r="E57" s="17"/>
      <c r="F57" s="17"/>
      <c r="G57" s="17"/>
      <c r="H57" s="19"/>
    </row>
    <row r="58" spans="1:8" x14ac:dyDescent="0.3">
      <c r="A58" s="29" t="s">
        <v>77</v>
      </c>
      <c r="B58" s="32" t="s">
        <v>47</v>
      </c>
      <c r="C58" s="17"/>
      <c r="D58" s="17"/>
      <c r="E58" s="17"/>
      <c r="F58" s="17"/>
      <c r="G58" s="17"/>
      <c r="H58" s="19"/>
    </row>
    <row r="59" spans="1:8" x14ac:dyDescent="0.3">
      <c r="A59" s="29" t="s">
        <v>78</v>
      </c>
      <c r="B59" s="32" t="s">
        <v>69</v>
      </c>
      <c r="C59" s="17"/>
      <c r="D59" s="17"/>
      <c r="E59" s="17"/>
      <c r="F59" s="17"/>
      <c r="G59" s="17"/>
      <c r="H59" s="19"/>
    </row>
    <row r="60" spans="1:8" x14ac:dyDescent="0.3">
      <c r="A60" s="29" t="s">
        <v>79</v>
      </c>
      <c r="B60" s="32" t="s">
        <v>60</v>
      </c>
      <c r="C60" s="17"/>
      <c r="D60" s="17"/>
      <c r="E60" s="17"/>
      <c r="F60" s="17"/>
      <c r="G60" s="17"/>
      <c r="H60" s="19"/>
    </row>
    <row r="61" spans="1:8" x14ac:dyDescent="0.3">
      <c r="A61" s="29" t="s">
        <v>80</v>
      </c>
      <c r="B61" s="32" t="s">
        <v>51</v>
      </c>
      <c r="C61" s="17"/>
      <c r="D61" s="17"/>
      <c r="E61" s="17"/>
      <c r="F61" s="17"/>
      <c r="G61" s="17"/>
      <c r="H61" s="19"/>
    </row>
    <row r="62" spans="1:8" x14ac:dyDescent="0.3">
      <c r="A62" s="29" t="s">
        <v>81</v>
      </c>
      <c r="B62" s="32" t="s">
        <v>82</v>
      </c>
      <c r="C62" s="17">
        <v>3</v>
      </c>
      <c r="D62" s="17" t="s">
        <v>41</v>
      </c>
      <c r="E62" s="18"/>
      <c r="F62" s="17" t="str">
        <f>IF(ISBLANK(E62),"", PRODUCT(C62,E62))</f>
        <v/>
      </c>
      <c r="G62" s="19"/>
      <c r="H62" s="17"/>
    </row>
    <row r="63" spans="1:8" x14ac:dyDescent="0.3">
      <c r="A63" s="29" t="s">
        <v>83</v>
      </c>
      <c r="B63" s="32" t="s">
        <v>84</v>
      </c>
      <c r="C63" s="17"/>
      <c r="D63" s="17"/>
      <c r="E63" s="17"/>
      <c r="F63" s="17"/>
      <c r="G63" s="17"/>
      <c r="H63" s="19"/>
    </row>
    <row r="64" spans="1:8" x14ac:dyDescent="0.3">
      <c r="A64" s="29" t="s">
        <v>85</v>
      </c>
      <c r="B64" s="32" t="s">
        <v>47</v>
      </c>
      <c r="C64" s="17"/>
      <c r="D64" s="17"/>
      <c r="E64" s="17"/>
      <c r="F64" s="17"/>
      <c r="G64" s="17"/>
      <c r="H64" s="19"/>
    </row>
    <row r="65" spans="1:8" x14ac:dyDescent="0.3">
      <c r="A65" s="29" t="s">
        <v>86</v>
      </c>
      <c r="B65" s="32" t="s">
        <v>87</v>
      </c>
      <c r="C65" s="17"/>
      <c r="D65" s="17"/>
      <c r="E65" s="17"/>
      <c r="F65" s="17"/>
      <c r="G65" s="17"/>
      <c r="H65" s="19"/>
    </row>
    <row r="66" spans="1:8" x14ac:dyDescent="0.3">
      <c r="A66" s="29" t="s">
        <v>88</v>
      </c>
      <c r="B66" s="32" t="s">
        <v>89</v>
      </c>
      <c r="C66" s="17"/>
      <c r="D66" s="17"/>
      <c r="E66" s="17"/>
      <c r="F66" s="17"/>
      <c r="G66" s="17"/>
      <c r="H66" s="19"/>
    </row>
    <row r="67" spans="1:8" x14ac:dyDescent="0.3">
      <c r="A67" s="29" t="s">
        <v>90</v>
      </c>
      <c r="B67" s="32" t="s">
        <v>91</v>
      </c>
      <c r="C67" s="17">
        <v>6100</v>
      </c>
      <c r="D67" s="17" t="s">
        <v>41</v>
      </c>
      <c r="E67" s="18"/>
      <c r="F67" s="17" t="str">
        <f>IF(ISBLANK(E67),"", PRODUCT(C67,E67))</f>
        <v/>
      </c>
      <c r="G67" s="19"/>
      <c r="H67" s="17"/>
    </row>
    <row r="68" spans="1:8" x14ac:dyDescent="0.3">
      <c r="A68" s="29" t="s">
        <v>92</v>
      </c>
      <c r="B68" s="32" t="s">
        <v>93</v>
      </c>
      <c r="C68" s="17"/>
      <c r="D68" s="17"/>
      <c r="E68" s="17"/>
      <c r="F68" s="17"/>
      <c r="G68" s="17"/>
      <c r="H68" s="19"/>
    </row>
    <row r="69" spans="1:8" x14ac:dyDescent="0.3">
      <c r="A69" s="29" t="s">
        <v>94</v>
      </c>
      <c r="B69" s="32" t="s">
        <v>91</v>
      </c>
      <c r="C69" s="17">
        <v>200</v>
      </c>
      <c r="D69" s="17" t="s">
        <v>41</v>
      </c>
      <c r="E69" s="18"/>
      <c r="F69" s="17" t="str">
        <f>IF(ISBLANK(E69),"", PRODUCT(C69,E69))</f>
        <v/>
      </c>
      <c r="G69" s="19"/>
      <c r="H69" s="17"/>
    </row>
    <row r="70" spans="1:8" x14ac:dyDescent="0.3">
      <c r="A70" s="29" t="s">
        <v>95</v>
      </c>
      <c r="B70" s="32" t="s">
        <v>96</v>
      </c>
      <c r="C70" s="17"/>
      <c r="D70" s="17"/>
      <c r="E70" s="17"/>
      <c r="F70" s="17"/>
      <c r="G70" s="17"/>
      <c r="H70" s="19"/>
    </row>
    <row r="71" spans="1:8" ht="28.8" x14ac:dyDescent="0.3">
      <c r="A71" s="29" t="s">
        <v>97</v>
      </c>
      <c r="B71" s="32" t="s">
        <v>98</v>
      </c>
      <c r="C71" s="17">
        <v>30</v>
      </c>
      <c r="D71" s="17" t="s">
        <v>41</v>
      </c>
      <c r="E71" s="18"/>
      <c r="F71" s="17" t="str">
        <f>IF(ISBLANK(E71),"", PRODUCT(C71,E71))</f>
        <v/>
      </c>
      <c r="G71" s="19"/>
      <c r="H71" s="17"/>
    </row>
    <row r="72" spans="1:8" x14ac:dyDescent="0.3">
      <c r="A72" s="29" t="s">
        <v>99</v>
      </c>
      <c r="B72" s="32" t="s">
        <v>100</v>
      </c>
      <c r="C72" s="17"/>
      <c r="D72" s="17"/>
      <c r="E72" s="17"/>
      <c r="F72" s="17"/>
      <c r="G72" s="17"/>
      <c r="H72" s="19"/>
    </row>
    <row r="73" spans="1:8" ht="28.8" x14ac:dyDescent="0.3">
      <c r="A73" s="29" t="s">
        <v>101</v>
      </c>
      <c r="B73" s="32" t="s">
        <v>98</v>
      </c>
      <c r="C73" s="17">
        <v>10</v>
      </c>
      <c r="D73" s="17" t="s">
        <v>41</v>
      </c>
      <c r="E73" s="18"/>
      <c r="F73" s="17" t="str">
        <f>IF(ISBLANK(E73),"", PRODUCT(C73,E73))</f>
        <v/>
      </c>
      <c r="G73" s="19"/>
      <c r="H73" s="17"/>
    </row>
    <row r="74" spans="1:8" x14ac:dyDescent="0.3">
      <c r="A74" s="29" t="s">
        <v>102</v>
      </c>
      <c r="B74" s="32" t="s">
        <v>103</v>
      </c>
      <c r="C74" s="17"/>
      <c r="D74" s="17"/>
      <c r="E74" s="17"/>
      <c r="F74" s="17"/>
      <c r="G74" s="17"/>
      <c r="H74" s="19"/>
    </row>
    <row r="75" spans="1:8" ht="28.8" x14ac:dyDescent="0.3">
      <c r="A75" s="29" t="s">
        <v>104</v>
      </c>
      <c r="B75" s="32" t="s">
        <v>98</v>
      </c>
      <c r="C75" s="17">
        <v>10</v>
      </c>
      <c r="D75" s="17" t="s">
        <v>41</v>
      </c>
      <c r="E75" s="18"/>
      <c r="F75" s="17" t="str">
        <f>IF(ISBLANK(E75),"", PRODUCT(C75,E75))</f>
        <v/>
      </c>
      <c r="G75" s="19"/>
      <c r="H75" s="17"/>
    </row>
    <row r="76" spans="1:8" x14ac:dyDescent="0.3">
      <c r="A76" s="29" t="s">
        <v>105</v>
      </c>
      <c r="B76" s="32" t="s">
        <v>106</v>
      </c>
      <c r="C76" s="17"/>
      <c r="D76" s="17"/>
      <c r="E76" s="17"/>
      <c r="F76" s="17"/>
      <c r="G76" s="17"/>
      <c r="H76" s="19"/>
    </row>
    <row r="77" spans="1:8" ht="28.8" x14ac:dyDescent="0.3">
      <c r="A77" s="29" t="s">
        <v>107</v>
      </c>
      <c r="B77" s="32" t="s">
        <v>98</v>
      </c>
      <c r="C77" s="17">
        <v>310</v>
      </c>
      <c r="D77" s="17" t="s">
        <v>41</v>
      </c>
      <c r="E77" s="18"/>
      <c r="F77" s="17" t="str">
        <f>IF(ISBLANK(E77),"", PRODUCT(C77,E77))</f>
        <v/>
      </c>
      <c r="G77" s="19"/>
      <c r="H77" s="17"/>
    </row>
    <row r="78" spans="1:8" x14ac:dyDescent="0.3">
      <c r="A78" s="29" t="s">
        <v>108</v>
      </c>
      <c r="B78" s="32" t="s">
        <v>109</v>
      </c>
      <c r="C78" s="17"/>
      <c r="D78" s="17"/>
      <c r="E78" s="17"/>
      <c r="F78" s="17"/>
      <c r="G78" s="17"/>
      <c r="H78" s="19"/>
    </row>
    <row r="79" spans="1:8" ht="28.8" x14ac:dyDescent="0.3">
      <c r="A79" s="29" t="s">
        <v>110</v>
      </c>
      <c r="B79" s="32" t="s">
        <v>98</v>
      </c>
      <c r="C79" s="17">
        <v>15</v>
      </c>
      <c r="D79" s="17" t="s">
        <v>41</v>
      </c>
      <c r="E79" s="18"/>
      <c r="F79" s="17" t="str">
        <f>IF(ISBLANK(E79),"", PRODUCT(C79,E79))</f>
        <v/>
      </c>
      <c r="G79" s="19"/>
      <c r="H79" s="17"/>
    </row>
    <row r="80" spans="1:8" x14ac:dyDescent="0.3">
      <c r="A80" s="29" t="s">
        <v>111</v>
      </c>
      <c r="B80" s="32" t="s">
        <v>112</v>
      </c>
      <c r="C80" s="17"/>
      <c r="D80" s="17"/>
      <c r="E80" s="17"/>
      <c r="F80" s="17"/>
      <c r="G80" s="17"/>
      <c r="H80" s="19"/>
    </row>
    <row r="81" spans="1:8" ht="28.8" x14ac:dyDescent="0.3">
      <c r="A81" s="29" t="s">
        <v>113</v>
      </c>
      <c r="B81" s="32" t="s">
        <v>114</v>
      </c>
      <c r="C81" s="17">
        <v>50</v>
      </c>
      <c r="D81" s="17" t="s">
        <v>41</v>
      </c>
      <c r="E81" s="18"/>
      <c r="F81" s="17" t="str">
        <f>IF(ISBLANK(E81),"", PRODUCT(C81,E81))</f>
        <v/>
      </c>
      <c r="G81" s="19"/>
      <c r="H81" s="17"/>
    </row>
    <row r="82" spans="1:8" x14ac:dyDescent="0.3">
      <c r="A82" s="29" t="s">
        <v>115</v>
      </c>
      <c r="B82" s="32" t="s">
        <v>100</v>
      </c>
      <c r="C82" s="17"/>
      <c r="D82" s="17"/>
      <c r="E82" s="17"/>
      <c r="F82" s="17"/>
      <c r="G82" s="17"/>
      <c r="H82" s="19"/>
    </row>
    <row r="83" spans="1:8" ht="28.8" x14ac:dyDescent="0.3">
      <c r="A83" s="29" t="s">
        <v>116</v>
      </c>
      <c r="B83" s="32" t="s">
        <v>114</v>
      </c>
      <c r="C83" s="17">
        <v>10</v>
      </c>
      <c r="D83" s="17" t="s">
        <v>41</v>
      </c>
      <c r="E83" s="18"/>
      <c r="F83" s="17" t="str">
        <f>IF(ISBLANK(E83),"", PRODUCT(C83,E83))</f>
        <v/>
      </c>
      <c r="G83" s="19"/>
      <c r="H83" s="17"/>
    </row>
    <row r="84" spans="1:8" x14ac:dyDescent="0.3">
      <c r="A84" s="29" t="s">
        <v>117</v>
      </c>
      <c r="B84" s="32" t="s">
        <v>103</v>
      </c>
      <c r="C84" s="17"/>
      <c r="D84" s="17"/>
      <c r="E84" s="17"/>
      <c r="F84" s="17"/>
      <c r="G84" s="17"/>
      <c r="H84" s="19"/>
    </row>
    <row r="85" spans="1:8" ht="28.8" x14ac:dyDescent="0.3">
      <c r="A85" s="29" t="s">
        <v>118</v>
      </c>
      <c r="B85" s="32" t="s">
        <v>114</v>
      </c>
      <c r="C85" s="17">
        <v>10</v>
      </c>
      <c r="D85" s="17" t="s">
        <v>41</v>
      </c>
      <c r="E85" s="18"/>
      <c r="F85" s="17" t="str">
        <f>IF(ISBLANK(E85),"", PRODUCT(C85,E85))</f>
        <v/>
      </c>
      <c r="G85" s="19"/>
      <c r="H85" s="17"/>
    </row>
    <row r="86" spans="1:8" x14ac:dyDescent="0.3">
      <c r="A86" s="29" t="s">
        <v>119</v>
      </c>
      <c r="B86" s="32" t="s">
        <v>106</v>
      </c>
      <c r="C86" s="17"/>
      <c r="D86" s="17"/>
      <c r="E86" s="17"/>
      <c r="F86" s="17"/>
      <c r="G86" s="17"/>
      <c r="H86" s="19"/>
    </row>
    <row r="87" spans="1:8" ht="28.8" x14ac:dyDescent="0.3">
      <c r="A87" s="29" t="s">
        <v>120</v>
      </c>
      <c r="B87" s="32" t="s">
        <v>114</v>
      </c>
      <c r="C87" s="17">
        <v>320</v>
      </c>
      <c r="D87" s="17" t="s">
        <v>41</v>
      </c>
      <c r="E87" s="18"/>
      <c r="F87" s="17" t="str">
        <f>IF(ISBLANK(E87),"", PRODUCT(C87,E87))</f>
        <v/>
      </c>
      <c r="G87" s="19"/>
      <c r="H87" s="17"/>
    </row>
    <row r="88" spans="1:8" x14ac:dyDescent="0.3">
      <c r="A88" s="29" t="s">
        <v>121</v>
      </c>
      <c r="B88" s="32" t="s">
        <v>122</v>
      </c>
      <c r="C88" s="17"/>
      <c r="D88" s="17"/>
      <c r="E88" s="17"/>
      <c r="F88" s="17"/>
      <c r="G88" s="17"/>
      <c r="H88" s="19"/>
    </row>
    <row r="89" spans="1:8" ht="28.8" x14ac:dyDescent="0.3">
      <c r="A89" s="29" t="s">
        <v>123</v>
      </c>
      <c r="B89" s="32" t="s">
        <v>114</v>
      </c>
      <c r="C89" s="17">
        <v>15</v>
      </c>
      <c r="D89" s="17" t="s">
        <v>41</v>
      </c>
      <c r="E89" s="18"/>
      <c r="F89" s="17" t="str">
        <f>IF(ISBLANK(E89),"", PRODUCT(C89,E89))</f>
        <v/>
      </c>
      <c r="G89" s="19"/>
      <c r="H89" s="17"/>
    </row>
    <row r="90" spans="1:8" x14ac:dyDescent="0.3">
      <c r="A90" s="29" t="s">
        <v>124</v>
      </c>
      <c r="B90" s="32" t="s">
        <v>112</v>
      </c>
      <c r="C90" s="17"/>
      <c r="D90" s="17"/>
      <c r="E90" s="17"/>
      <c r="F90" s="17"/>
      <c r="G90" s="17"/>
      <c r="H90" s="19"/>
    </row>
    <row r="91" spans="1:8" x14ac:dyDescent="0.3">
      <c r="A91" s="30"/>
      <c r="B91" s="33"/>
      <c r="E91" s="16" t="s">
        <v>125</v>
      </c>
      <c r="F91" s="16" t="str">
        <f>IF((COUNT(C37:C90)&lt;&gt;COUNT(F37:F90)),"", ROUND(SUM(F37:F90),2))</f>
        <v/>
      </c>
      <c r="G91" s="14" t="str">
        <f>IF((COUNT(C37:C90)&lt;&gt;COUNT(F37:F90)),"Neužpildytos visų objektų kainos", "")</f>
        <v>Neužpildytos visų objektų kainos</v>
      </c>
    </row>
    <row r="92" spans="1:8" ht="28.8" x14ac:dyDescent="0.3">
      <c r="A92" s="30"/>
      <c r="B92" s="33"/>
      <c r="C92" s="25" t="s">
        <v>126</v>
      </c>
      <c r="D92" s="19"/>
      <c r="E92" s="16" t="s">
        <v>127</v>
      </c>
      <c r="F92" s="16" t="str">
        <f>IF(OR(F91="",D92=""),"", ROUND(PRODUCT(D92,F91)/100,2))</f>
        <v/>
      </c>
      <c r="G92" s="14" t="str">
        <f>IF(D92="", "Nurodykite taikomą PVM dydį", "")</f>
        <v>Nurodykite taikomą PVM dydį</v>
      </c>
    </row>
    <row r="93" spans="1:8" x14ac:dyDescent="0.3">
      <c r="A93" s="30"/>
      <c r="B93" s="33"/>
      <c r="E93" s="16" t="s">
        <v>128</v>
      </c>
      <c r="F93" s="16">
        <f>IF(ISBLANK(F92), "", ROUND(SUM(F91:F92),2))</f>
        <v>0</v>
      </c>
    </row>
    <row r="94" spans="1:8" x14ac:dyDescent="0.3">
      <c r="A94" s="30"/>
      <c r="B94" s="33"/>
    </row>
    <row r="95" spans="1:8" x14ac:dyDescent="0.3">
      <c r="A95" s="30"/>
      <c r="B95" s="33"/>
    </row>
    <row r="96" spans="1:8" x14ac:dyDescent="0.3">
      <c r="A96" s="30"/>
      <c r="B96" s="33"/>
    </row>
    <row r="97" spans="1:8" x14ac:dyDescent="0.3">
      <c r="A97" s="31" t="s">
        <v>129</v>
      </c>
      <c r="B97" s="34" t="s">
        <v>130</v>
      </c>
    </row>
    <row r="98" spans="1:8" x14ac:dyDescent="0.3">
      <c r="A98" s="30"/>
      <c r="B98" s="33"/>
    </row>
    <row r="99" spans="1:8" x14ac:dyDescent="0.3">
      <c r="A99" s="31" t="s">
        <v>28</v>
      </c>
      <c r="B99" s="33"/>
    </row>
    <row r="100" spans="1:8" ht="43.2" x14ac:dyDescent="0.3">
      <c r="A100" s="26" t="s">
        <v>29</v>
      </c>
      <c r="B100" s="28" t="s">
        <v>30</v>
      </c>
      <c r="C100" s="25" t="s">
        <v>31</v>
      </c>
      <c r="D100" s="25" t="s">
        <v>32</v>
      </c>
      <c r="E100" s="25" t="s">
        <v>33</v>
      </c>
      <c r="F100" s="25" t="s">
        <v>34</v>
      </c>
      <c r="G100" s="25" t="s">
        <v>35</v>
      </c>
      <c r="H100" s="25" t="s">
        <v>36</v>
      </c>
    </row>
    <row r="101" spans="1:8" x14ac:dyDescent="0.3">
      <c r="A101" s="26" t="s">
        <v>131</v>
      </c>
      <c r="B101" s="28" t="s">
        <v>132</v>
      </c>
      <c r="C101" s="17"/>
      <c r="D101" s="17"/>
      <c r="E101" s="17"/>
      <c r="F101" s="17"/>
      <c r="G101" s="17"/>
      <c r="H101" s="17"/>
    </row>
    <row r="102" spans="1:8" x14ac:dyDescent="0.3">
      <c r="A102" s="29" t="s">
        <v>133</v>
      </c>
      <c r="B102" s="32" t="s">
        <v>132</v>
      </c>
      <c r="C102" s="17">
        <v>70</v>
      </c>
      <c r="D102" s="17" t="s">
        <v>41</v>
      </c>
      <c r="E102" s="18"/>
      <c r="F102" s="17" t="str">
        <f>IF(ISBLANK(E102),"", PRODUCT(C102,E102))</f>
        <v/>
      </c>
      <c r="G102" s="19"/>
      <c r="H102" s="17"/>
    </row>
    <row r="103" spans="1:8" x14ac:dyDescent="0.3">
      <c r="A103" s="29" t="s">
        <v>134</v>
      </c>
      <c r="B103" s="32" t="s">
        <v>135</v>
      </c>
      <c r="C103" s="17"/>
      <c r="D103" s="17"/>
      <c r="E103" s="17"/>
      <c r="F103" s="17"/>
      <c r="G103" s="17"/>
      <c r="H103" s="19"/>
    </row>
    <row r="104" spans="1:8" x14ac:dyDescent="0.3">
      <c r="A104" s="29" t="s">
        <v>136</v>
      </c>
      <c r="B104" s="32" t="s">
        <v>137</v>
      </c>
      <c r="C104" s="17"/>
      <c r="D104" s="17"/>
      <c r="E104" s="17"/>
      <c r="F104" s="17"/>
      <c r="G104" s="17"/>
      <c r="H104" s="19"/>
    </row>
    <row r="105" spans="1:8" x14ac:dyDescent="0.3">
      <c r="A105" s="29" t="s">
        <v>138</v>
      </c>
      <c r="B105" s="32" t="s">
        <v>139</v>
      </c>
      <c r="C105" s="17"/>
      <c r="D105" s="17"/>
      <c r="E105" s="17"/>
      <c r="F105" s="17"/>
      <c r="G105" s="17"/>
      <c r="H105" s="19"/>
    </row>
    <row r="106" spans="1:8" x14ac:dyDescent="0.3">
      <c r="A106" s="29" t="s">
        <v>140</v>
      </c>
      <c r="B106" s="32" t="s">
        <v>141</v>
      </c>
      <c r="C106" s="17"/>
      <c r="D106" s="17"/>
      <c r="E106" s="17"/>
      <c r="F106" s="17"/>
      <c r="G106" s="17"/>
      <c r="H106" s="19"/>
    </row>
    <row r="107" spans="1:8" x14ac:dyDescent="0.3">
      <c r="A107" s="30"/>
      <c r="B107" s="33"/>
      <c r="E107" s="16" t="s">
        <v>125</v>
      </c>
      <c r="F107" s="16" t="str">
        <f>IF((COUNT(C102:C106)&lt;&gt;COUNT(F102:F106)),"", ROUND(SUM(F102:F106),2))</f>
        <v/>
      </c>
      <c r="G107" s="14" t="str">
        <f>IF((COUNT(C102:C106)&lt;&gt;COUNT(F102:F106)),"Neužpildytos visų objektų kainos", "")</f>
        <v>Neužpildytos visų objektų kainos</v>
      </c>
    </row>
    <row r="108" spans="1:8" ht="28.8" x14ac:dyDescent="0.3">
      <c r="A108" s="30"/>
      <c r="B108" s="33"/>
      <c r="C108" s="25" t="s">
        <v>126</v>
      </c>
      <c r="D108" s="19"/>
      <c r="E108" s="16" t="s">
        <v>127</v>
      </c>
      <c r="F108" s="16" t="str">
        <f>IF(OR(F107="",D108=""),"", ROUND(PRODUCT(D108,F107)/100,2))</f>
        <v/>
      </c>
      <c r="G108" s="14" t="str">
        <f>IF(D108="", "Nurodykite taikomą PVM dydį", "")</f>
        <v>Nurodykite taikomą PVM dydį</v>
      </c>
    </row>
    <row r="109" spans="1:8" x14ac:dyDescent="0.3">
      <c r="A109" s="30"/>
      <c r="B109" s="33"/>
      <c r="E109" s="16" t="s">
        <v>128</v>
      </c>
      <c r="F109" s="16">
        <f>IF(ISBLANK(F108), "", ROUND(SUM(F107:F108),2))</f>
        <v>0</v>
      </c>
    </row>
    <row r="110" spans="1:8" x14ac:dyDescent="0.3">
      <c r="A110" s="30"/>
      <c r="B110" s="33"/>
    </row>
    <row r="111" spans="1:8" x14ac:dyDescent="0.3">
      <c r="A111" s="30"/>
      <c r="B111" s="33"/>
    </row>
    <row r="112" spans="1:8" x14ac:dyDescent="0.3">
      <c r="A112" s="30"/>
      <c r="B112" s="33"/>
    </row>
    <row r="113" spans="1:8" x14ac:dyDescent="0.3">
      <c r="A113" s="31" t="s">
        <v>142</v>
      </c>
      <c r="B113" s="34" t="s">
        <v>130</v>
      </c>
    </row>
    <row r="114" spans="1:8" x14ac:dyDescent="0.3">
      <c r="A114" s="30"/>
      <c r="B114" s="33"/>
    </row>
    <row r="115" spans="1:8" x14ac:dyDescent="0.3">
      <c r="A115" s="31" t="s">
        <v>28</v>
      </c>
      <c r="B115" s="33"/>
    </row>
    <row r="116" spans="1:8" ht="43.2" x14ac:dyDescent="0.3">
      <c r="A116" s="26" t="s">
        <v>29</v>
      </c>
      <c r="B116" s="28" t="s">
        <v>30</v>
      </c>
      <c r="C116" s="25" t="s">
        <v>31</v>
      </c>
      <c r="D116" s="25" t="s">
        <v>32</v>
      </c>
      <c r="E116" s="25" t="s">
        <v>33</v>
      </c>
      <c r="F116" s="25" t="s">
        <v>34</v>
      </c>
      <c r="G116" s="25" t="s">
        <v>35</v>
      </c>
      <c r="H116" s="25" t="s">
        <v>36</v>
      </c>
    </row>
    <row r="117" spans="1:8" x14ac:dyDescent="0.3">
      <c r="A117" s="26" t="s">
        <v>143</v>
      </c>
      <c r="B117" s="28" t="s">
        <v>132</v>
      </c>
      <c r="C117" s="17"/>
      <c r="D117" s="17"/>
      <c r="E117" s="17"/>
      <c r="F117" s="17"/>
      <c r="G117" s="17"/>
      <c r="H117" s="17"/>
    </row>
    <row r="118" spans="1:8" x14ac:dyDescent="0.3">
      <c r="A118" s="29" t="s">
        <v>144</v>
      </c>
      <c r="B118" s="32" t="s">
        <v>132</v>
      </c>
      <c r="C118" s="17">
        <v>90</v>
      </c>
      <c r="D118" s="17" t="s">
        <v>41</v>
      </c>
      <c r="E118" s="18"/>
      <c r="F118" s="17" t="str">
        <f>IF(ISBLANK(E118),"", PRODUCT(C118,E118))</f>
        <v/>
      </c>
      <c r="G118" s="19"/>
      <c r="H118" s="17"/>
    </row>
    <row r="119" spans="1:8" x14ac:dyDescent="0.3">
      <c r="A119" s="29" t="s">
        <v>145</v>
      </c>
      <c r="B119" s="32" t="s">
        <v>146</v>
      </c>
      <c r="C119" s="17"/>
      <c r="D119" s="17"/>
      <c r="E119" s="17"/>
      <c r="F119" s="17"/>
      <c r="G119" s="17"/>
      <c r="H119" s="19"/>
    </row>
    <row r="120" spans="1:8" x14ac:dyDescent="0.3">
      <c r="A120" s="29" t="s">
        <v>147</v>
      </c>
      <c r="B120" s="32" t="s">
        <v>141</v>
      </c>
      <c r="C120" s="17"/>
      <c r="D120" s="17"/>
      <c r="E120" s="17"/>
      <c r="F120" s="17"/>
      <c r="G120" s="17"/>
      <c r="H120" s="19"/>
    </row>
    <row r="121" spans="1:8" x14ac:dyDescent="0.3">
      <c r="A121" s="29" t="s">
        <v>148</v>
      </c>
      <c r="B121" s="32" t="s">
        <v>149</v>
      </c>
      <c r="C121" s="17"/>
      <c r="D121" s="17"/>
      <c r="E121" s="17"/>
      <c r="F121" s="17"/>
      <c r="G121" s="17"/>
      <c r="H121" s="19"/>
    </row>
    <row r="122" spans="1:8" x14ac:dyDescent="0.3">
      <c r="A122" s="29" t="s">
        <v>150</v>
      </c>
      <c r="B122" s="32" t="s">
        <v>151</v>
      </c>
      <c r="C122" s="17"/>
      <c r="D122" s="17"/>
      <c r="E122" s="17"/>
      <c r="F122" s="17"/>
      <c r="G122" s="17"/>
      <c r="H122" s="19"/>
    </row>
    <row r="123" spans="1:8" x14ac:dyDescent="0.3">
      <c r="A123" s="29" t="s">
        <v>152</v>
      </c>
      <c r="B123" s="32" t="s">
        <v>153</v>
      </c>
      <c r="C123" s="17"/>
      <c r="D123" s="17"/>
      <c r="E123" s="17"/>
      <c r="F123" s="17"/>
      <c r="G123" s="17"/>
      <c r="H123" s="19"/>
    </row>
    <row r="124" spans="1:8" x14ac:dyDescent="0.3">
      <c r="A124" s="29" t="s">
        <v>154</v>
      </c>
      <c r="B124" s="32" t="s">
        <v>155</v>
      </c>
      <c r="C124" s="17"/>
      <c r="D124" s="17"/>
      <c r="E124" s="17"/>
      <c r="F124" s="17"/>
      <c r="G124" s="17"/>
      <c r="H124" s="19"/>
    </row>
    <row r="125" spans="1:8" ht="28.8" x14ac:dyDescent="0.3">
      <c r="A125" s="29" t="s">
        <v>156</v>
      </c>
      <c r="B125" s="32" t="s">
        <v>157</v>
      </c>
      <c r="C125" s="17"/>
      <c r="D125" s="17"/>
      <c r="E125" s="17"/>
      <c r="F125" s="17"/>
      <c r="G125" s="17"/>
      <c r="H125" s="19"/>
    </row>
    <row r="126" spans="1:8" x14ac:dyDescent="0.3">
      <c r="A126" s="30"/>
      <c r="B126" s="33"/>
      <c r="E126" s="16" t="s">
        <v>125</v>
      </c>
      <c r="F126" s="16" t="str">
        <f>IF((COUNT(C118:C125)&lt;&gt;COUNT(F118:F125)),"", ROUND(SUM(F118:F125),2))</f>
        <v/>
      </c>
      <c r="G126" s="14" t="str">
        <f>IF((COUNT(C118:C125)&lt;&gt;COUNT(F118:F125)),"Neužpildytos visų objektų kainos", "")</f>
        <v>Neužpildytos visų objektų kainos</v>
      </c>
    </row>
    <row r="127" spans="1:8" ht="28.8" x14ac:dyDescent="0.3">
      <c r="A127" s="30"/>
      <c r="B127" s="33"/>
      <c r="C127" s="25" t="s">
        <v>126</v>
      </c>
      <c r="D127" s="19"/>
      <c r="E127" s="16" t="s">
        <v>127</v>
      </c>
      <c r="F127" s="16" t="str">
        <f>IF(OR(F126="",D127=""),"", ROUND(PRODUCT(D127,F126)/100,2))</f>
        <v/>
      </c>
      <c r="G127" s="14" t="str">
        <f>IF(D127="", "Nurodykite taikomą PVM dydį", "")</f>
        <v>Nurodykite taikomą PVM dydį</v>
      </c>
    </row>
    <row r="128" spans="1:8" x14ac:dyDescent="0.3">
      <c r="A128" s="30"/>
      <c r="B128" s="33"/>
      <c r="E128" s="16" t="s">
        <v>128</v>
      </c>
      <c r="F128" s="16">
        <f>IF(ISBLANK(F127), "", ROUND(SUM(F126:F127),2))</f>
        <v>0</v>
      </c>
    </row>
    <row r="129" spans="1:8" x14ac:dyDescent="0.3">
      <c r="A129" s="30"/>
      <c r="B129" s="33"/>
    </row>
    <row r="130" spans="1:8" x14ac:dyDescent="0.3">
      <c r="A130" s="30"/>
      <c r="B130" s="33"/>
    </row>
    <row r="131" spans="1:8" x14ac:dyDescent="0.3">
      <c r="A131" s="30"/>
      <c r="B131" s="33"/>
    </row>
    <row r="132" spans="1:8" x14ac:dyDescent="0.3">
      <c r="A132" s="31" t="s">
        <v>158</v>
      </c>
      <c r="B132" s="34" t="s">
        <v>159</v>
      </c>
    </row>
    <row r="133" spans="1:8" x14ac:dyDescent="0.3">
      <c r="A133" s="30"/>
      <c r="B133" s="33"/>
    </row>
    <row r="134" spans="1:8" x14ac:dyDescent="0.3">
      <c r="A134" s="31" t="s">
        <v>28</v>
      </c>
      <c r="B134" s="33"/>
    </row>
    <row r="135" spans="1:8" ht="43.2" x14ac:dyDescent="0.3">
      <c r="A135" s="26" t="s">
        <v>29</v>
      </c>
      <c r="B135" s="28" t="s">
        <v>30</v>
      </c>
      <c r="C135" s="25" t="s">
        <v>31</v>
      </c>
      <c r="D135" s="25" t="s">
        <v>32</v>
      </c>
      <c r="E135" s="25" t="s">
        <v>33</v>
      </c>
      <c r="F135" s="25" t="s">
        <v>34</v>
      </c>
      <c r="G135" s="25" t="s">
        <v>35</v>
      </c>
      <c r="H135" s="25" t="s">
        <v>36</v>
      </c>
    </row>
    <row r="136" spans="1:8" x14ac:dyDescent="0.3">
      <c r="A136" s="26" t="s">
        <v>160</v>
      </c>
      <c r="B136" s="28" t="s">
        <v>161</v>
      </c>
      <c r="C136" s="17"/>
      <c r="D136" s="17"/>
      <c r="E136" s="17"/>
      <c r="F136" s="17"/>
      <c r="G136" s="17"/>
      <c r="H136" s="17"/>
    </row>
    <row r="137" spans="1:8" x14ac:dyDescent="0.3">
      <c r="A137" s="29" t="s">
        <v>162</v>
      </c>
      <c r="B137" s="32" t="s">
        <v>161</v>
      </c>
      <c r="C137" s="17">
        <v>20</v>
      </c>
      <c r="D137" s="17" t="s">
        <v>41</v>
      </c>
      <c r="E137" s="18"/>
      <c r="F137" s="17" t="str">
        <f>IF(ISBLANK(E137),"", PRODUCT(C137,E137))</f>
        <v/>
      </c>
      <c r="G137" s="19"/>
      <c r="H137" s="17"/>
    </row>
    <row r="138" spans="1:8" x14ac:dyDescent="0.3">
      <c r="A138" s="29" t="s">
        <v>163</v>
      </c>
      <c r="B138" s="32" t="s">
        <v>164</v>
      </c>
      <c r="C138" s="17"/>
      <c r="D138" s="17"/>
      <c r="E138" s="17"/>
      <c r="F138" s="17"/>
      <c r="G138" s="17"/>
      <c r="H138" s="19"/>
    </row>
    <row r="139" spans="1:8" ht="28.8" x14ac:dyDescent="0.3">
      <c r="A139" s="29" t="s">
        <v>165</v>
      </c>
      <c r="B139" s="32" t="s">
        <v>166</v>
      </c>
      <c r="C139" s="17"/>
      <c r="D139" s="17"/>
      <c r="E139" s="17"/>
      <c r="F139" s="17"/>
      <c r="G139" s="17"/>
      <c r="H139" s="19"/>
    </row>
    <row r="140" spans="1:8" x14ac:dyDescent="0.3">
      <c r="A140" s="29" t="s">
        <v>167</v>
      </c>
      <c r="B140" s="32" t="s">
        <v>168</v>
      </c>
      <c r="C140" s="17"/>
      <c r="D140" s="17"/>
      <c r="E140" s="17"/>
      <c r="F140" s="17"/>
      <c r="G140" s="17"/>
      <c r="H140" s="19"/>
    </row>
    <row r="141" spans="1:8" x14ac:dyDescent="0.3">
      <c r="A141" s="29" t="s">
        <v>169</v>
      </c>
      <c r="B141" s="32" t="s">
        <v>170</v>
      </c>
      <c r="C141" s="17"/>
      <c r="D141" s="17"/>
      <c r="E141" s="17"/>
      <c r="F141" s="17"/>
      <c r="G141" s="17"/>
      <c r="H141" s="19"/>
    </row>
    <row r="142" spans="1:8" ht="28.8" x14ac:dyDescent="0.3">
      <c r="A142" s="29" t="s">
        <v>171</v>
      </c>
      <c r="B142" s="32" t="s">
        <v>172</v>
      </c>
      <c r="C142" s="17"/>
      <c r="D142" s="17"/>
      <c r="E142" s="17"/>
      <c r="F142" s="17"/>
      <c r="G142" s="17"/>
      <c r="H142" s="19"/>
    </row>
    <row r="143" spans="1:8" x14ac:dyDescent="0.3">
      <c r="A143" s="29" t="s">
        <v>173</v>
      </c>
      <c r="B143" s="32" t="s">
        <v>174</v>
      </c>
      <c r="C143" s="17"/>
      <c r="D143" s="17"/>
      <c r="E143" s="17"/>
      <c r="F143" s="17"/>
      <c r="G143" s="17"/>
      <c r="H143" s="19"/>
    </row>
    <row r="144" spans="1:8" x14ac:dyDescent="0.3">
      <c r="A144" s="29" t="s">
        <v>175</v>
      </c>
      <c r="B144" s="32" t="s">
        <v>176</v>
      </c>
      <c r="C144" s="17"/>
      <c r="D144" s="17"/>
      <c r="E144" s="17"/>
      <c r="F144" s="17"/>
      <c r="G144" s="17"/>
      <c r="H144" s="19"/>
    </row>
    <row r="145" spans="1:8" x14ac:dyDescent="0.3">
      <c r="A145" s="29" t="s">
        <v>177</v>
      </c>
      <c r="B145" s="32" t="s">
        <v>178</v>
      </c>
      <c r="C145" s="17"/>
      <c r="D145" s="17"/>
      <c r="E145" s="17"/>
      <c r="F145" s="17"/>
      <c r="G145" s="17"/>
      <c r="H145" s="19"/>
    </row>
    <row r="146" spans="1:8" x14ac:dyDescent="0.3">
      <c r="A146" s="30"/>
      <c r="B146" s="33"/>
      <c r="E146" s="16" t="s">
        <v>125</v>
      </c>
      <c r="F146" s="16" t="str">
        <f>IF((COUNT(C137:C145)&lt;&gt;COUNT(F137:F145)),"", ROUND(SUM(F137:F145),2))</f>
        <v/>
      </c>
      <c r="G146" s="14" t="str">
        <f>IF((COUNT(C137:C145)&lt;&gt;COUNT(F137:F145)),"Neužpildytos visų objektų kainos", "")</f>
        <v>Neužpildytos visų objektų kainos</v>
      </c>
    </row>
    <row r="147" spans="1:8" ht="28.8" x14ac:dyDescent="0.3">
      <c r="A147" s="30"/>
      <c r="B147" s="33"/>
      <c r="C147" s="25" t="s">
        <v>126</v>
      </c>
      <c r="D147" s="19"/>
      <c r="E147" s="16" t="s">
        <v>127</v>
      </c>
      <c r="F147" s="16" t="str">
        <f>IF(OR(F146="",D147=""),"", ROUND(PRODUCT(D147,F146)/100,2))</f>
        <v/>
      </c>
      <c r="G147" s="14" t="str">
        <f>IF(D147="", "Nurodykite taikomą PVM dydį", "")</f>
        <v>Nurodykite taikomą PVM dydį</v>
      </c>
    </row>
    <row r="148" spans="1:8" x14ac:dyDescent="0.3">
      <c r="A148" s="30"/>
      <c r="B148" s="33"/>
      <c r="E148" s="16" t="s">
        <v>128</v>
      </c>
      <c r="F148" s="16">
        <f>IF(ISBLANK(F147), "", ROUND(SUM(F146:F147),2))</f>
        <v>0</v>
      </c>
    </row>
    <row r="149" spans="1:8" x14ac:dyDescent="0.3">
      <c r="A149" s="30"/>
      <c r="B149" s="33"/>
    </row>
    <row r="150" spans="1:8" x14ac:dyDescent="0.3">
      <c r="A150" s="30"/>
      <c r="B150" s="33"/>
    </row>
    <row r="151" spans="1:8" x14ac:dyDescent="0.3">
      <c r="A151" s="30"/>
      <c r="B151" s="33"/>
    </row>
    <row r="152" spans="1:8" x14ac:dyDescent="0.3">
      <c r="A152" s="31" t="s">
        <v>179</v>
      </c>
      <c r="B152" s="34" t="s">
        <v>180</v>
      </c>
    </row>
    <row r="153" spans="1:8" x14ac:dyDescent="0.3">
      <c r="A153" s="30"/>
      <c r="B153" s="33"/>
    </row>
    <row r="154" spans="1:8" x14ac:dyDescent="0.3">
      <c r="A154" s="31" t="s">
        <v>28</v>
      </c>
      <c r="B154" s="33"/>
    </row>
    <row r="155" spans="1:8" ht="43.2" x14ac:dyDescent="0.3">
      <c r="A155" s="26" t="s">
        <v>29</v>
      </c>
      <c r="B155" s="28" t="s">
        <v>30</v>
      </c>
      <c r="C155" s="25" t="s">
        <v>31</v>
      </c>
      <c r="D155" s="25" t="s">
        <v>32</v>
      </c>
      <c r="E155" s="25" t="s">
        <v>33</v>
      </c>
      <c r="F155" s="25" t="s">
        <v>34</v>
      </c>
      <c r="G155" s="25" t="s">
        <v>35</v>
      </c>
      <c r="H155" s="25" t="s">
        <v>36</v>
      </c>
    </row>
    <row r="156" spans="1:8" x14ac:dyDescent="0.3">
      <c r="A156" s="26" t="s">
        <v>181</v>
      </c>
      <c r="B156" s="28" t="s">
        <v>182</v>
      </c>
      <c r="C156" s="17"/>
      <c r="D156" s="17"/>
      <c r="E156" s="17"/>
      <c r="F156" s="17"/>
      <c r="G156" s="17"/>
      <c r="H156" s="17"/>
    </row>
    <row r="157" spans="1:8" x14ac:dyDescent="0.3">
      <c r="A157" s="29" t="s">
        <v>183</v>
      </c>
      <c r="B157" s="32" t="s">
        <v>182</v>
      </c>
      <c r="C157" s="17">
        <v>40</v>
      </c>
      <c r="D157" s="17" t="s">
        <v>41</v>
      </c>
      <c r="E157" s="18"/>
      <c r="F157" s="17" t="str">
        <f>IF(ISBLANK(E157),"", PRODUCT(C157,E157))</f>
        <v/>
      </c>
      <c r="G157" s="19"/>
      <c r="H157" s="17"/>
    </row>
    <row r="158" spans="1:8" x14ac:dyDescent="0.3">
      <c r="A158" s="29" t="s">
        <v>184</v>
      </c>
      <c r="B158" s="32" t="s">
        <v>185</v>
      </c>
      <c r="C158" s="17"/>
      <c r="D158" s="17"/>
      <c r="E158" s="17"/>
      <c r="F158" s="17"/>
      <c r="G158" s="17"/>
      <c r="H158" s="19"/>
    </row>
    <row r="159" spans="1:8" x14ac:dyDescent="0.3">
      <c r="A159" s="29" t="s">
        <v>186</v>
      </c>
      <c r="B159" s="32" t="s">
        <v>187</v>
      </c>
      <c r="C159" s="17"/>
      <c r="D159" s="17"/>
      <c r="E159" s="17"/>
      <c r="F159" s="17"/>
      <c r="G159" s="17"/>
      <c r="H159" s="19"/>
    </row>
    <row r="160" spans="1:8" x14ac:dyDescent="0.3">
      <c r="A160" s="29" t="s">
        <v>188</v>
      </c>
      <c r="B160" s="32" t="s">
        <v>189</v>
      </c>
      <c r="C160" s="17"/>
      <c r="D160" s="17"/>
      <c r="E160" s="17"/>
      <c r="F160" s="17"/>
      <c r="G160" s="17"/>
      <c r="H160" s="19"/>
    </row>
    <row r="161" spans="1:8" ht="28.8" x14ac:dyDescent="0.3">
      <c r="A161" s="29" t="s">
        <v>190</v>
      </c>
      <c r="B161" s="32" t="s">
        <v>191</v>
      </c>
      <c r="C161" s="17"/>
      <c r="D161" s="17"/>
      <c r="E161" s="17"/>
      <c r="F161" s="17"/>
      <c r="G161" s="17"/>
      <c r="H161" s="19"/>
    </row>
    <row r="162" spans="1:8" ht="28.8" x14ac:dyDescent="0.3">
      <c r="A162" s="29" t="s">
        <v>192</v>
      </c>
      <c r="B162" s="32" t="s">
        <v>193</v>
      </c>
      <c r="C162" s="17"/>
      <c r="D162" s="17"/>
      <c r="E162" s="17"/>
      <c r="F162" s="17"/>
      <c r="G162" s="17"/>
      <c r="H162" s="19"/>
    </row>
    <row r="163" spans="1:8" ht="28.8" x14ac:dyDescent="0.3">
      <c r="A163" s="29" t="s">
        <v>194</v>
      </c>
      <c r="B163" s="32" t="s">
        <v>195</v>
      </c>
      <c r="C163" s="17"/>
      <c r="D163" s="17"/>
      <c r="E163" s="17"/>
      <c r="F163" s="17"/>
      <c r="G163" s="17"/>
      <c r="H163" s="19"/>
    </row>
    <row r="164" spans="1:8" ht="28.8" x14ac:dyDescent="0.3">
      <c r="A164" s="29" t="s">
        <v>196</v>
      </c>
      <c r="B164" s="32" t="s">
        <v>197</v>
      </c>
      <c r="C164" s="17"/>
      <c r="D164" s="17"/>
      <c r="E164" s="17"/>
      <c r="F164" s="17"/>
      <c r="G164" s="17"/>
      <c r="H164" s="19"/>
    </row>
    <row r="165" spans="1:8" x14ac:dyDescent="0.3">
      <c r="A165" s="30"/>
      <c r="B165" s="33"/>
      <c r="E165" s="16" t="s">
        <v>125</v>
      </c>
      <c r="F165" s="16" t="str">
        <f>IF((COUNT(C157:C164)&lt;&gt;COUNT(F157:F164)),"", ROUND(SUM(F157:F164),2))</f>
        <v/>
      </c>
      <c r="G165" s="14" t="str">
        <f>IF((COUNT(C157:C164)&lt;&gt;COUNT(F157:F164)),"Neužpildytos visų objektų kainos", "")</f>
        <v>Neužpildytos visų objektų kainos</v>
      </c>
    </row>
    <row r="166" spans="1:8" ht="28.8" x14ac:dyDescent="0.3">
      <c r="A166" s="30"/>
      <c r="B166" s="33"/>
      <c r="C166" s="25" t="s">
        <v>126</v>
      </c>
      <c r="D166" s="19"/>
      <c r="E166" s="16" t="s">
        <v>127</v>
      </c>
      <c r="F166" s="16" t="str">
        <f>IF(OR(F165="",D166=""),"", ROUND(PRODUCT(D166,F165)/100,2))</f>
        <v/>
      </c>
      <c r="G166" s="14" t="str">
        <f>IF(D166="", "Nurodykite taikomą PVM dydį", "")</f>
        <v>Nurodykite taikomą PVM dydį</v>
      </c>
    </row>
    <row r="167" spans="1:8" x14ac:dyDescent="0.3">
      <c r="A167" s="30"/>
      <c r="B167" s="33"/>
      <c r="E167" s="16" t="s">
        <v>128</v>
      </c>
      <c r="F167" s="16">
        <f>IF(ISBLANK(F166), "", ROUND(SUM(F165:F166),2))</f>
        <v>0</v>
      </c>
    </row>
    <row r="168" spans="1:8" x14ac:dyDescent="0.3">
      <c r="A168" s="30"/>
      <c r="B168" s="33"/>
    </row>
    <row r="169" spans="1:8" x14ac:dyDescent="0.3">
      <c r="A169" s="30"/>
      <c r="B169" s="33"/>
    </row>
    <row r="170" spans="1:8" x14ac:dyDescent="0.3">
      <c r="A170" s="30"/>
      <c r="B170" s="33"/>
    </row>
    <row r="171" spans="1:8" x14ac:dyDescent="0.3">
      <c r="A171" s="31" t="s">
        <v>198</v>
      </c>
      <c r="B171" s="34" t="s">
        <v>199</v>
      </c>
    </row>
    <row r="172" spans="1:8" x14ac:dyDescent="0.3">
      <c r="A172" s="30"/>
      <c r="B172" s="33"/>
    </row>
    <row r="173" spans="1:8" x14ac:dyDescent="0.3">
      <c r="A173" s="31" t="s">
        <v>28</v>
      </c>
      <c r="B173" s="33"/>
    </row>
    <row r="174" spans="1:8" ht="43.2" x14ac:dyDescent="0.3">
      <c r="A174" s="26" t="s">
        <v>29</v>
      </c>
      <c r="B174" s="28" t="s">
        <v>30</v>
      </c>
      <c r="C174" s="25" t="s">
        <v>31</v>
      </c>
      <c r="D174" s="25" t="s">
        <v>32</v>
      </c>
      <c r="E174" s="25" t="s">
        <v>33</v>
      </c>
      <c r="F174" s="25" t="s">
        <v>34</v>
      </c>
      <c r="G174" s="25" t="s">
        <v>35</v>
      </c>
      <c r="H174" s="25" t="s">
        <v>36</v>
      </c>
    </row>
    <row r="175" spans="1:8" x14ac:dyDescent="0.3">
      <c r="A175" s="26" t="s">
        <v>200</v>
      </c>
      <c r="B175" s="28" t="s">
        <v>201</v>
      </c>
      <c r="C175" s="17"/>
      <c r="D175" s="17"/>
      <c r="E175" s="17"/>
      <c r="F175" s="17"/>
      <c r="G175" s="17"/>
      <c r="H175" s="17"/>
    </row>
    <row r="176" spans="1:8" x14ac:dyDescent="0.3">
      <c r="A176" s="29" t="s">
        <v>202</v>
      </c>
      <c r="B176" s="32" t="s">
        <v>201</v>
      </c>
      <c r="C176" s="17">
        <v>50</v>
      </c>
      <c r="D176" s="17" t="s">
        <v>41</v>
      </c>
      <c r="E176" s="18"/>
      <c r="F176" s="17" t="str">
        <f>IF(ISBLANK(E176),"", PRODUCT(C176,E176))</f>
        <v/>
      </c>
      <c r="G176" s="19"/>
      <c r="H176" s="17"/>
    </row>
    <row r="177" spans="1:8" x14ac:dyDescent="0.3">
      <c r="A177" s="29" t="s">
        <v>203</v>
      </c>
      <c r="B177" s="32" t="s">
        <v>204</v>
      </c>
      <c r="C177" s="17"/>
      <c r="D177" s="17"/>
      <c r="E177" s="17"/>
      <c r="F177" s="17"/>
      <c r="G177" s="17"/>
      <c r="H177" s="19"/>
    </row>
    <row r="178" spans="1:8" ht="28.8" x14ac:dyDescent="0.3">
      <c r="A178" s="29" t="s">
        <v>205</v>
      </c>
      <c r="B178" s="32" t="s">
        <v>206</v>
      </c>
      <c r="C178" s="17"/>
      <c r="D178" s="17"/>
      <c r="E178" s="17"/>
      <c r="F178" s="17"/>
      <c r="G178" s="17"/>
      <c r="H178" s="19"/>
    </row>
    <row r="179" spans="1:8" ht="57.6" x14ac:dyDescent="0.3">
      <c r="A179" s="29" t="s">
        <v>207</v>
      </c>
      <c r="B179" s="32" t="s">
        <v>208</v>
      </c>
      <c r="C179" s="17"/>
      <c r="D179" s="17"/>
      <c r="E179" s="17"/>
      <c r="F179" s="17"/>
      <c r="G179" s="17"/>
      <c r="H179" s="19"/>
    </row>
    <row r="180" spans="1:8" x14ac:dyDescent="0.3">
      <c r="A180" s="29" t="s">
        <v>209</v>
      </c>
      <c r="B180" s="32" t="s">
        <v>210</v>
      </c>
      <c r="C180" s="17"/>
      <c r="D180" s="17"/>
      <c r="E180" s="17"/>
      <c r="F180" s="17"/>
      <c r="G180" s="17"/>
      <c r="H180" s="19"/>
    </row>
    <row r="181" spans="1:8" ht="43.2" x14ac:dyDescent="0.3">
      <c r="A181" s="29" t="s">
        <v>211</v>
      </c>
      <c r="B181" s="32" t="s">
        <v>212</v>
      </c>
      <c r="C181" s="17"/>
      <c r="D181" s="17"/>
      <c r="E181" s="17"/>
      <c r="F181" s="17"/>
      <c r="G181" s="17"/>
      <c r="H181" s="19"/>
    </row>
    <row r="182" spans="1:8" x14ac:dyDescent="0.3">
      <c r="A182" s="30"/>
      <c r="B182" s="33"/>
      <c r="E182" s="16" t="s">
        <v>125</v>
      </c>
      <c r="F182" s="16" t="str">
        <f>IF((COUNT(C176:C181)&lt;&gt;COUNT(F176:F181)),"", ROUND(SUM(F176:F181),2))</f>
        <v/>
      </c>
      <c r="G182" s="14" t="str">
        <f>IF((COUNT(C176:C181)&lt;&gt;COUNT(F176:F181)),"Neužpildytos visų objektų kainos", "")</f>
        <v>Neužpildytos visų objektų kainos</v>
      </c>
    </row>
    <row r="183" spans="1:8" ht="28.8" x14ac:dyDescent="0.3">
      <c r="A183" s="30"/>
      <c r="B183" s="33"/>
      <c r="C183" s="25" t="s">
        <v>126</v>
      </c>
      <c r="D183" s="19"/>
      <c r="E183" s="16" t="s">
        <v>127</v>
      </c>
      <c r="F183" s="16" t="str">
        <f>IF(OR(F182="",D183=""),"", ROUND(PRODUCT(D183,F182)/100,2))</f>
        <v/>
      </c>
      <c r="G183" s="14" t="str">
        <f>IF(D183="", "Nurodykite taikomą PVM dydį", "")</f>
        <v>Nurodykite taikomą PVM dydį</v>
      </c>
    </row>
    <row r="184" spans="1:8" x14ac:dyDescent="0.3">
      <c r="A184" s="30"/>
      <c r="B184" s="33"/>
      <c r="E184" s="16" t="s">
        <v>128</v>
      </c>
      <c r="F184" s="16">
        <f>IF(ISBLANK(F183), "", ROUND(SUM(F182:F183),2))</f>
        <v>0</v>
      </c>
    </row>
    <row r="185" spans="1:8" x14ac:dyDescent="0.3">
      <c r="A185" s="30"/>
      <c r="B185" s="33"/>
    </row>
    <row r="186" spans="1:8" x14ac:dyDescent="0.3">
      <c r="A186" s="30"/>
      <c r="B186" s="33"/>
    </row>
    <row r="187" spans="1:8" x14ac:dyDescent="0.3">
      <c r="A187" s="30"/>
      <c r="B187" s="33"/>
    </row>
    <row r="188" spans="1:8" ht="28.8" x14ac:dyDescent="0.3">
      <c r="A188" s="31" t="s">
        <v>213</v>
      </c>
      <c r="B188" s="34" t="s">
        <v>214</v>
      </c>
    </row>
    <row r="189" spans="1:8" x14ac:dyDescent="0.3">
      <c r="A189" s="30"/>
      <c r="B189" s="33"/>
    </row>
    <row r="190" spans="1:8" x14ac:dyDescent="0.3">
      <c r="A190" s="31" t="s">
        <v>28</v>
      </c>
      <c r="B190" s="33"/>
    </row>
    <row r="191" spans="1:8" ht="43.2" x14ac:dyDescent="0.3">
      <c r="A191" s="26" t="s">
        <v>29</v>
      </c>
      <c r="B191" s="28" t="s">
        <v>30</v>
      </c>
      <c r="C191" s="25" t="s">
        <v>31</v>
      </c>
      <c r="D191" s="25" t="s">
        <v>32</v>
      </c>
      <c r="E191" s="25" t="s">
        <v>33</v>
      </c>
      <c r="F191" s="25" t="s">
        <v>34</v>
      </c>
      <c r="G191" s="25" t="s">
        <v>35</v>
      </c>
      <c r="H191" s="25" t="s">
        <v>36</v>
      </c>
    </row>
    <row r="192" spans="1:8" ht="28.8" x14ac:dyDescent="0.3">
      <c r="A192" s="26" t="s">
        <v>215</v>
      </c>
      <c r="B192" s="28" t="s">
        <v>216</v>
      </c>
      <c r="C192" s="17"/>
      <c r="D192" s="17"/>
      <c r="E192" s="17"/>
      <c r="F192" s="17"/>
      <c r="G192" s="17"/>
      <c r="H192" s="17"/>
    </row>
    <row r="193" spans="1:8" ht="16.8" customHeight="1" x14ac:dyDescent="0.3">
      <c r="A193" s="29" t="s">
        <v>217</v>
      </c>
      <c r="B193" s="32" t="s">
        <v>216</v>
      </c>
      <c r="C193" s="17">
        <v>20</v>
      </c>
      <c r="D193" s="17" t="s">
        <v>41</v>
      </c>
      <c r="E193" s="18"/>
      <c r="F193" s="17" t="str">
        <f>IF(ISBLANK(E193),"", PRODUCT(C193,E193))</f>
        <v/>
      </c>
      <c r="G193" s="19"/>
      <c r="H193" s="17"/>
    </row>
    <row r="194" spans="1:8" ht="28.8" x14ac:dyDescent="0.3">
      <c r="A194" s="29" t="s">
        <v>218</v>
      </c>
      <c r="B194" s="32" t="s">
        <v>219</v>
      </c>
      <c r="C194" s="17"/>
      <c r="D194" s="17"/>
      <c r="E194" s="17"/>
      <c r="F194" s="17"/>
      <c r="G194" s="17"/>
      <c r="H194" s="19"/>
    </row>
    <row r="195" spans="1:8" x14ac:dyDescent="0.3">
      <c r="A195" s="29" t="s">
        <v>220</v>
      </c>
      <c r="B195" s="32" t="s">
        <v>221</v>
      </c>
      <c r="C195" s="17"/>
      <c r="D195" s="17"/>
      <c r="E195" s="17"/>
      <c r="F195" s="17"/>
      <c r="G195" s="17"/>
      <c r="H195" s="19"/>
    </row>
    <row r="196" spans="1:8" x14ac:dyDescent="0.3">
      <c r="A196" s="29" t="s">
        <v>222</v>
      </c>
      <c r="B196" s="32" t="s">
        <v>223</v>
      </c>
      <c r="C196" s="17"/>
      <c r="D196" s="17"/>
      <c r="E196" s="17"/>
      <c r="F196" s="17"/>
      <c r="G196" s="17"/>
      <c r="H196" s="19"/>
    </row>
    <row r="197" spans="1:8" ht="43.2" x14ac:dyDescent="0.3">
      <c r="A197" s="29" t="s">
        <v>224</v>
      </c>
      <c r="B197" s="32" t="s">
        <v>225</v>
      </c>
      <c r="C197" s="17"/>
      <c r="D197" s="17"/>
      <c r="E197" s="17"/>
      <c r="F197" s="17"/>
      <c r="G197" s="17"/>
      <c r="H197" s="19"/>
    </row>
    <row r="198" spans="1:8" x14ac:dyDescent="0.3">
      <c r="A198" s="29" t="s">
        <v>226</v>
      </c>
      <c r="B198" s="32" t="s">
        <v>227</v>
      </c>
      <c r="C198" s="17"/>
      <c r="D198" s="17"/>
      <c r="E198" s="17"/>
      <c r="F198" s="17"/>
      <c r="G198" s="17"/>
      <c r="H198" s="19"/>
    </row>
    <row r="199" spans="1:8" x14ac:dyDescent="0.3">
      <c r="A199" s="29" t="s">
        <v>228</v>
      </c>
      <c r="B199" s="32" t="s">
        <v>229</v>
      </c>
      <c r="C199" s="17"/>
      <c r="D199" s="17"/>
      <c r="E199" s="17"/>
      <c r="F199" s="17"/>
      <c r="G199" s="17"/>
      <c r="H199" s="19"/>
    </row>
    <row r="200" spans="1:8" x14ac:dyDescent="0.3">
      <c r="A200" s="30"/>
      <c r="B200" s="33"/>
      <c r="E200" s="16" t="s">
        <v>125</v>
      </c>
      <c r="F200" s="16" t="str">
        <f>IF((COUNT(C193:C199)&lt;&gt;COUNT(F193:F199)),"", ROUND(SUM(F193:F199),2))</f>
        <v/>
      </c>
      <c r="G200" s="14" t="str">
        <f>IF((COUNT(C193:C199)&lt;&gt;COUNT(F193:F199)),"Neužpildytos visų objektų kainos", "")</f>
        <v>Neužpildytos visų objektų kainos</v>
      </c>
    </row>
    <row r="201" spans="1:8" ht="28.8" x14ac:dyDescent="0.3">
      <c r="A201" s="30"/>
      <c r="B201" s="33"/>
      <c r="C201" s="25" t="s">
        <v>126</v>
      </c>
      <c r="D201" s="19"/>
      <c r="E201" s="16" t="s">
        <v>127</v>
      </c>
      <c r="F201" s="16" t="str">
        <f>IF(OR(F200="",D201=""),"", ROUND(PRODUCT(D201,F200)/100,2))</f>
        <v/>
      </c>
      <c r="G201" s="14" t="str">
        <f>IF(D201="", "Nurodykite taikomą PVM dydį", "")</f>
        <v>Nurodykite taikomą PVM dydį</v>
      </c>
    </row>
    <row r="202" spans="1:8" x14ac:dyDescent="0.3">
      <c r="A202" s="30"/>
      <c r="B202" s="33"/>
      <c r="E202" s="16" t="s">
        <v>128</v>
      </c>
      <c r="F202" s="16">
        <f>IF(ISBLANK(F201), "", ROUND(SUM(F200:F201),2))</f>
        <v>0</v>
      </c>
    </row>
    <row r="203" spans="1:8" x14ac:dyDescent="0.3">
      <c r="A203" s="30"/>
      <c r="B203" s="33"/>
    </row>
    <row r="204" spans="1:8" x14ac:dyDescent="0.3">
      <c r="A204" s="30"/>
      <c r="B204" s="33"/>
    </row>
    <row r="205" spans="1:8" x14ac:dyDescent="0.3">
      <c r="A205" s="30"/>
      <c r="B205" s="33"/>
    </row>
    <row r="206" spans="1:8" ht="28.8" x14ac:dyDescent="0.3">
      <c r="A206" s="31" t="s">
        <v>230</v>
      </c>
      <c r="B206" s="34" t="s">
        <v>231</v>
      </c>
    </row>
    <row r="207" spans="1:8" x14ac:dyDescent="0.3">
      <c r="A207" s="30"/>
      <c r="B207" s="33"/>
    </row>
    <row r="208" spans="1:8" x14ac:dyDescent="0.3">
      <c r="A208" s="31" t="s">
        <v>28</v>
      </c>
      <c r="B208" s="33"/>
    </row>
    <row r="209" spans="1:8" ht="43.2" x14ac:dyDescent="0.3">
      <c r="A209" s="26" t="s">
        <v>29</v>
      </c>
      <c r="B209" s="28" t="s">
        <v>30</v>
      </c>
      <c r="C209" s="25" t="s">
        <v>31</v>
      </c>
      <c r="D209" s="25" t="s">
        <v>32</v>
      </c>
      <c r="E209" s="25" t="s">
        <v>33</v>
      </c>
      <c r="F209" s="25" t="s">
        <v>34</v>
      </c>
      <c r="G209" s="25" t="s">
        <v>35</v>
      </c>
      <c r="H209" s="25" t="s">
        <v>36</v>
      </c>
    </row>
    <row r="210" spans="1:8" x14ac:dyDescent="0.3">
      <c r="A210" s="26" t="s">
        <v>232</v>
      </c>
      <c r="B210" s="28" t="s">
        <v>233</v>
      </c>
      <c r="C210" s="17"/>
      <c r="D210" s="17"/>
      <c r="E210" s="17"/>
      <c r="F210" s="17"/>
      <c r="G210" s="17"/>
      <c r="H210" s="17"/>
    </row>
    <row r="211" spans="1:8" x14ac:dyDescent="0.3">
      <c r="A211" s="29" t="s">
        <v>234</v>
      </c>
      <c r="B211" s="32" t="s">
        <v>233</v>
      </c>
      <c r="C211" s="17">
        <v>45</v>
      </c>
      <c r="D211" s="17" t="s">
        <v>41</v>
      </c>
      <c r="E211" s="18"/>
      <c r="F211" s="17" t="str">
        <f>IF(ISBLANK(E211),"", PRODUCT(C211,E211))</f>
        <v/>
      </c>
      <c r="G211" s="19"/>
      <c r="H211" s="17"/>
    </row>
    <row r="212" spans="1:8" ht="28.8" x14ac:dyDescent="0.3">
      <c r="A212" s="29" t="s">
        <v>235</v>
      </c>
      <c r="B212" s="32" t="s">
        <v>236</v>
      </c>
      <c r="C212" s="17"/>
      <c r="D212" s="17"/>
      <c r="E212" s="17"/>
      <c r="F212" s="17"/>
      <c r="G212" s="17"/>
      <c r="H212" s="19"/>
    </row>
    <row r="213" spans="1:8" ht="28.8" x14ac:dyDescent="0.3">
      <c r="A213" s="29" t="s">
        <v>237</v>
      </c>
      <c r="B213" s="32" t="s">
        <v>238</v>
      </c>
      <c r="C213" s="17"/>
      <c r="D213" s="17"/>
      <c r="E213" s="17"/>
      <c r="F213" s="17"/>
      <c r="G213" s="17"/>
      <c r="H213" s="19"/>
    </row>
    <row r="214" spans="1:8" x14ac:dyDescent="0.3">
      <c r="A214" s="29" t="s">
        <v>239</v>
      </c>
      <c r="B214" s="32" t="s">
        <v>240</v>
      </c>
      <c r="C214" s="17"/>
      <c r="D214" s="17"/>
      <c r="E214" s="17"/>
      <c r="F214" s="17"/>
      <c r="G214" s="17"/>
      <c r="H214" s="19"/>
    </row>
    <row r="215" spans="1:8" x14ac:dyDescent="0.3">
      <c r="A215" s="29" t="s">
        <v>241</v>
      </c>
      <c r="B215" s="32" t="s">
        <v>242</v>
      </c>
      <c r="C215" s="17"/>
      <c r="D215" s="17"/>
      <c r="E215" s="17"/>
      <c r="F215" s="17"/>
      <c r="G215" s="17"/>
      <c r="H215" s="19"/>
    </row>
    <row r="216" spans="1:8" x14ac:dyDescent="0.3">
      <c r="A216" s="29" t="s">
        <v>243</v>
      </c>
      <c r="B216" s="32" t="s">
        <v>244</v>
      </c>
      <c r="C216" s="17"/>
      <c r="D216" s="17"/>
      <c r="E216" s="17"/>
      <c r="F216" s="17"/>
      <c r="G216" s="17"/>
      <c r="H216" s="19"/>
    </row>
    <row r="217" spans="1:8" x14ac:dyDescent="0.3">
      <c r="A217" s="30"/>
      <c r="B217" s="33"/>
      <c r="E217" s="16" t="s">
        <v>125</v>
      </c>
      <c r="F217" s="16" t="str">
        <f>IF((COUNT(C211:C216)&lt;&gt;COUNT(F211:F216)),"", ROUND(SUM(F211:F216),2))</f>
        <v/>
      </c>
      <c r="G217" s="14" t="str">
        <f>IF((COUNT(C211:C216)&lt;&gt;COUNT(F211:F216)),"Neužpildytos visų objektų kainos", "")</f>
        <v>Neužpildytos visų objektų kainos</v>
      </c>
    </row>
    <row r="218" spans="1:8" ht="28.8" x14ac:dyDescent="0.3">
      <c r="A218" s="30"/>
      <c r="B218" s="33"/>
      <c r="C218" s="25" t="s">
        <v>126</v>
      </c>
      <c r="D218" s="19"/>
      <c r="E218" s="16" t="s">
        <v>127</v>
      </c>
      <c r="F218" s="16" t="str">
        <f>IF(OR(F217="",D218=""),"", ROUND(PRODUCT(D218,F217)/100,2))</f>
        <v/>
      </c>
      <c r="G218" s="14" t="str">
        <f>IF(D218="", "Nurodykite taikomą PVM dydį", "")</f>
        <v>Nurodykite taikomą PVM dydį</v>
      </c>
    </row>
    <row r="219" spans="1:8" x14ac:dyDescent="0.3">
      <c r="A219" s="30"/>
      <c r="B219" s="33"/>
      <c r="E219" s="16" t="s">
        <v>128</v>
      </c>
      <c r="F219" s="16">
        <f>IF(ISBLANK(F218), "", ROUND(SUM(F217:F218),2))</f>
        <v>0</v>
      </c>
    </row>
    <row r="220" spans="1:8" x14ac:dyDescent="0.3">
      <c r="A220" s="30"/>
      <c r="B220" s="33"/>
    </row>
    <row r="221" spans="1:8" x14ac:dyDescent="0.3">
      <c r="A221" s="30"/>
      <c r="B221" s="33"/>
    </row>
    <row r="222" spans="1:8" x14ac:dyDescent="0.3">
      <c r="A222" s="30"/>
      <c r="B222" s="33"/>
    </row>
    <row r="223" spans="1:8" ht="28.8" x14ac:dyDescent="0.3">
      <c r="A223" s="31" t="s">
        <v>245</v>
      </c>
      <c r="B223" s="34" t="s">
        <v>246</v>
      </c>
    </row>
    <row r="224" spans="1:8" x14ac:dyDescent="0.3">
      <c r="A224" s="30"/>
      <c r="B224" s="33"/>
    </row>
    <row r="225" spans="1:8" x14ac:dyDescent="0.3">
      <c r="A225" s="31" t="s">
        <v>28</v>
      </c>
      <c r="B225" s="33"/>
    </row>
    <row r="226" spans="1:8" ht="43.2" x14ac:dyDescent="0.3">
      <c r="A226" s="26" t="s">
        <v>29</v>
      </c>
      <c r="B226" s="28" t="s">
        <v>30</v>
      </c>
      <c r="C226" s="25" t="s">
        <v>31</v>
      </c>
      <c r="D226" s="25" t="s">
        <v>32</v>
      </c>
      <c r="E226" s="25" t="s">
        <v>33</v>
      </c>
      <c r="F226" s="25" t="s">
        <v>34</v>
      </c>
      <c r="G226" s="25" t="s">
        <v>35</v>
      </c>
      <c r="H226" s="25" t="s">
        <v>36</v>
      </c>
    </row>
    <row r="227" spans="1:8" ht="28.8" x14ac:dyDescent="0.3">
      <c r="A227" s="26" t="s">
        <v>247</v>
      </c>
      <c r="B227" s="28" t="s">
        <v>248</v>
      </c>
      <c r="C227" s="17"/>
      <c r="D227" s="17"/>
      <c r="E227" s="17"/>
      <c r="F227" s="17"/>
      <c r="G227" s="17"/>
      <c r="H227" s="17"/>
    </row>
    <row r="228" spans="1:8" x14ac:dyDescent="0.3">
      <c r="A228" s="29" t="s">
        <v>249</v>
      </c>
      <c r="B228" s="32" t="s">
        <v>248</v>
      </c>
      <c r="C228" s="17">
        <v>20</v>
      </c>
      <c r="D228" s="17" t="s">
        <v>41</v>
      </c>
      <c r="E228" s="18"/>
      <c r="F228" s="17" t="str">
        <f>IF(ISBLANK(E228),"", PRODUCT(C228,E228))</f>
        <v/>
      </c>
      <c r="G228" s="19"/>
      <c r="H228" s="17"/>
    </row>
    <row r="229" spans="1:8" x14ac:dyDescent="0.3">
      <c r="A229" s="29" t="s">
        <v>250</v>
      </c>
      <c r="B229" s="32" t="s">
        <v>251</v>
      </c>
      <c r="C229" s="17"/>
      <c r="D229" s="17"/>
      <c r="E229" s="17"/>
      <c r="F229" s="17"/>
      <c r="G229" s="17"/>
      <c r="H229" s="19"/>
    </row>
    <row r="230" spans="1:8" ht="28.8" x14ac:dyDescent="0.3">
      <c r="A230" s="29" t="s">
        <v>252</v>
      </c>
      <c r="B230" s="32" t="s">
        <v>253</v>
      </c>
      <c r="C230" s="17"/>
      <c r="D230" s="17"/>
      <c r="E230" s="17"/>
      <c r="F230" s="17"/>
      <c r="G230" s="17"/>
      <c r="H230" s="19"/>
    </row>
    <row r="231" spans="1:8" x14ac:dyDescent="0.3">
      <c r="A231" s="29" t="s">
        <v>254</v>
      </c>
      <c r="B231" s="32" t="s">
        <v>255</v>
      </c>
      <c r="C231" s="17"/>
      <c r="D231" s="17"/>
      <c r="E231" s="17"/>
      <c r="F231" s="17"/>
      <c r="G231" s="17"/>
      <c r="H231" s="19"/>
    </row>
    <row r="232" spans="1:8" x14ac:dyDescent="0.3">
      <c r="A232" s="29" t="s">
        <v>256</v>
      </c>
      <c r="B232" s="32" t="s">
        <v>257</v>
      </c>
      <c r="C232" s="17"/>
      <c r="D232" s="17"/>
      <c r="E232" s="17"/>
      <c r="F232" s="17"/>
      <c r="G232" s="17"/>
      <c r="H232" s="19"/>
    </row>
    <row r="233" spans="1:8" x14ac:dyDescent="0.3">
      <c r="A233" s="29" t="s">
        <v>258</v>
      </c>
      <c r="B233" s="32" t="s">
        <v>259</v>
      </c>
      <c r="C233" s="17"/>
      <c r="D233" s="17"/>
      <c r="E233" s="17"/>
      <c r="F233" s="17"/>
      <c r="G233" s="17"/>
      <c r="H233" s="19"/>
    </row>
    <row r="234" spans="1:8" x14ac:dyDescent="0.3">
      <c r="A234" s="30"/>
      <c r="B234" s="33"/>
      <c r="E234" s="16" t="s">
        <v>125</v>
      </c>
      <c r="F234" s="16" t="str">
        <f>IF((COUNT(C228:C233)&lt;&gt;COUNT(F228:F233)),"", ROUND(SUM(F228:F233),2))</f>
        <v/>
      </c>
      <c r="G234" s="14" t="str">
        <f>IF((COUNT(C228:C233)&lt;&gt;COUNT(F228:F233)),"Neužpildytos visų objektų kainos", "")</f>
        <v>Neužpildytos visų objektų kainos</v>
      </c>
    </row>
    <row r="235" spans="1:8" ht="28.8" x14ac:dyDescent="0.3">
      <c r="A235" s="30"/>
      <c r="B235" s="33"/>
      <c r="C235" s="25" t="s">
        <v>126</v>
      </c>
      <c r="D235" s="19"/>
      <c r="E235" s="16" t="s">
        <v>127</v>
      </c>
      <c r="F235" s="16" t="str">
        <f>IF(OR(F234="",D235=""),"", ROUND(PRODUCT(D235,F234)/100,2))</f>
        <v/>
      </c>
      <c r="G235" s="14" t="str">
        <f>IF(D235="", "Nurodykite taikomą PVM dydį", "")</f>
        <v>Nurodykite taikomą PVM dydį</v>
      </c>
    </row>
    <row r="236" spans="1:8" x14ac:dyDescent="0.3">
      <c r="A236" s="30"/>
      <c r="B236" s="33"/>
      <c r="E236" s="16" t="s">
        <v>128</v>
      </c>
      <c r="F236" s="16">
        <f>IF(ISBLANK(F235), "", ROUND(SUM(F234:F235),2))</f>
        <v>0</v>
      </c>
    </row>
    <row r="237" spans="1:8" x14ac:dyDescent="0.3">
      <c r="A237" s="30"/>
      <c r="B237" s="33"/>
    </row>
    <row r="238" spans="1:8" x14ac:dyDescent="0.3">
      <c r="A238" s="30"/>
      <c r="B238" s="33"/>
    </row>
    <row r="239" spans="1:8" x14ac:dyDescent="0.3">
      <c r="A239" s="30"/>
      <c r="B239" s="33"/>
    </row>
    <row r="240" spans="1:8" x14ac:dyDescent="0.3">
      <c r="A240" s="31" t="s">
        <v>260</v>
      </c>
      <c r="B240" s="34" t="s">
        <v>261</v>
      </c>
    </row>
    <row r="241" spans="1:8" x14ac:dyDescent="0.3">
      <c r="A241" s="30"/>
      <c r="B241" s="33"/>
    </row>
    <row r="242" spans="1:8" x14ac:dyDescent="0.3">
      <c r="A242" s="31" t="s">
        <v>28</v>
      </c>
      <c r="B242" s="33"/>
    </row>
    <row r="243" spans="1:8" ht="43.2" x14ac:dyDescent="0.3">
      <c r="A243" s="26" t="s">
        <v>29</v>
      </c>
      <c r="B243" s="28" t="s">
        <v>30</v>
      </c>
      <c r="C243" s="25" t="s">
        <v>31</v>
      </c>
      <c r="D243" s="25" t="s">
        <v>32</v>
      </c>
      <c r="E243" s="25" t="s">
        <v>33</v>
      </c>
      <c r="F243" s="25" t="s">
        <v>34</v>
      </c>
      <c r="G243" s="25" t="s">
        <v>35</v>
      </c>
      <c r="H243" s="25" t="s">
        <v>36</v>
      </c>
    </row>
    <row r="244" spans="1:8" x14ac:dyDescent="0.3">
      <c r="A244" s="26" t="s">
        <v>262</v>
      </c>
      <c r="B244" s="28" t="s">
        <v>263</v>
      </c>
      <c r="C244" s="17"/>
      <c r="D244" s="17"/>
      <c r="E244" s="17"/>
      <c r="F244" s="17"/>
      <c r="G244" s="17"/>
      <c r="H244" s="17"/>
    </row>
    <row r="245" spans="1:8" x14ac:dyDescent="0.3">
      <c r="A245" s="29" t="s">
        <v>264</v>
      </c>
      <c r="B245" s="32" t="s">
        <v>263</v>
      </c>
      <c r="C245" s="17">
        <v>50</v>
      </c>
      <c r="D245" s="17" t="s">
        <v>41</v>
      </c>
      <c r="E245" s="18"/>
      <c r="F245" s="17" t="str">
        <f>IF(ISBLANK(E245),"", PRODUCT(C245,E245))</f>
        <v/>
      </c>
      <c r="G245" s="19"/>
      <c r="H245" s="17"/>
    </row>
    <row r="246" spans="1:8" x14ac:dyDescent="0.3">
      <c r="A246" s="29" t="s">
        <v>265</v>
      </c>
      <c r="B246" s="32" t="s">
        <v>266</v>
      </c>
      <c r="C246" s="17"/>
      <c r="D246" s="17"/>
      <c r="E246" s="17"/>
      <c r="F246" s="17"/>
      <c r="G246" s="17"/>
      <c r="H246" s="19"/>
    </row>
    <row r="247" spans="1:8" x14ac:dyDescent="0.3">
      <c r="A247" s="29" t="s">
        <v>267</v>
      </c>
      <c r="B247" s="32" t="s">
        <v>268</v>
      </c>
      <c r="C247" s="17"/>
      <c r="D247" s="17"/>
      <c r="E247" s="17"/>
      <c r="F247" s="17"/>
      <c r="G247" s="17"/>
      <c r="H247" s="19"/>
    </row>
    <row r="248" spans="1:8" x14ac:dyDescent="0.3">
      <c r="A248" s="29" t="s">
        <v>269</v>
      </c>
      <c r="B248" s="32" t="s">
        <v>270</v>
      </c>
      <c r="C248" s="17"/>
      <c r="D248" s="17"/>
      <c r="E248" s="17"/>
      <c r="F248" s="17"/>
      <c r="G248" s="17"/>
      <c r="H248" s="19"/>
    </row>
    <row r="249" spans="1:8" ht="28.8" x14ac:dyDescent="0.3">
      <c r="A249" s="29" t="s">
        <v>271</v>
      </c>
      <c r="B249" s="32" t="s">
        <v>272</v>
      </c>
      <c r="C249" s="17"/>
      <c r="D249" s="17"/>
      <c r="E249" s="17"/>
      <c r="F249" s="17"/>
      <c r="G249" s="17"/>
      <c r="H249" s="19"/>
    </row>
    <row r="250" spans="1:8" ht="28.8" x14ac:dyDescent="0.3">
      <c r="A250" s="29" t="s">
        <v>273</v>
      </c>
      <c r="B250" s="32" t="s">
        <v>274</v>
      </c>
      <c r="C250" s="17"/>
      <c r="D250" s="17"/>
      <c r="E250" s="17"/>
      <c r="F250" s="17"/>
      <c r="G250" s="17"/>
      <c r="H250" s="19"/>
    </row>
    <row r="251" spans="1:8" ht="28.8" x14ac:dyDescent="0.3">
      <c r="A251" s="29" t="s">
        <v>275</v>
      </c>
      <c r="B251" s="32" t="s">
        <v>276</v>
      </c>
      <c r="C251" s="17"/>
      <c r="D251" s="17"/>
      <c r="E251" s="17"/>
      <c r="F251" s="17"/>
      <c r="G251" s="17"/>
      <c r="H251" s="19"/>
    </row>
    <row r="252" spans="1:8" ht="28.8" customHeight="1" x14ac:dyDescent="0.3">
      <c r="A252" s="29" t="s">
        <v>277</v>
      </c>
      <c r="B252" s="32" t="s">
        <v>278</v>
      </c>
      <c r="C252" s="17"/>
      <c r="D252" s="17"/>
      <c r="E252" s="17"/>
      <c r="F252" s="17"/>
      <c r="G252" s="17"/>
      <c r="H252" s="19"/>
    </row>
    <row r="253" spans="1:8" ht="28.8" x14ac:dyDescent="0.3">
      <c r="A253" s="29" t="s">
        <v>279</v>
      </c>
      <c r="B253" s="32" t="s">
        <v>280</v>
      </c>
      <c r="C253" s="17"/>
      <c r="D253" s="17"/>
      <c r="E253" s="17"/>
      <c r="F253" s="17"/>
      <c r="G253" s="17"/>
      <c r="H253" s="19"/>
    </row>
    <row r="254" spans="1:8" x14ac:dyDescent="0.3">
      <c r="A254" s="30"/>
      <c r="B254" s="33"/>
      <c r="E254" s="16" t="s">
        <v>125</v>
      </c>
      <c r="F254" s="16" t="str">
        <f>IF((COUNT(C245:C253)&lt;&gt;COUNT(F245:F253)),"", ROUND(SUM(F245:F253),2))</f>
        <v/>
      </c>
      <c r="G254" s="14" t="str">
        <f>IF((COUNT(C245:C253)&lt;&gt;COUNT(F245:F253)),"Neužpildytos visų objektų kainos", "")</f>
        <v>Neužpildytos visų objektų kainos</v>
      </c>
    </row>
    <row r="255" spans="1:8" ht="28.8" x14ac:dyDescent="0.3">
      <c r="A255" s="30"/>
      <c r="B255" s="33"/>
      <c r="C255" s="25" t="s">
        <v>126</v>
      </c>
      <c r="D255" s="19"/>
      <c r="E255" s="16" t="s">
        <v>127</v>
      </c>
      <c r="F255" s="16" t="str">
        <f>IF(OR(F254="",D255=""),"", ROUND(PRODUCT(D255,F254)/100,2))</f>
        <v/>
      </c>
      <c r="G255" s="14" t="str">
        <f>IF(D255="", "Nurodykite taikomą PVM dydį", "")</f>
        <v>Nurodykite taikomą PVM dydį</v>
      </c>
    </row>
    <row r="256" spans="1:8" x14ac:dyDescent="0.3">
      <c r="A256" s="30"/>
      <c r="B256" s="33"/>
      <c r="E256" s="16" t="s">
        <v>128</v>
      </c>
      <c r="F256" s="16">
        <f>IF(ISBLANK(F255), "", ROUND(SUM(F254:F255),2))</f>
        <v>0</v>
      </c>
    </row>
    <row r="257" spans="1:8" x14ac:dyDescent="0.3">
      <c r="A257" s="30"/>
      <c r="B257" s="33"/>
    </row>
    <row r="258" spans="1:8" x14ac:dyDescent="0.3">
      <c r="A258" s="30"/>
      <c r="B258" s="33"/>
    </row>
    <row r="259" spans="1:8" x14ac:dyDescent="0.3">
      <c r="A259" s="30"/>
      <c r="B259" s="33"/>
    </row>
    <row r="260" spans="1:8" x14ac:dyDescent="0.3">
      <c r="A260" s="31" t="s">
        <v>281</v>
      </c>
      <c r="B260" s="34" t="s">
        <v>199</v>
      </c>
    </row>
    <row r="261" spans="1:8" x14ac:dyDescent="0.3">
      <c r="A261" s="30"/>
      <c r="B261" s="33"/>
    </row>
    <row r="262" spans="1:8" x14ac:dyDescent="0.3">
      <c r="A262" s="31" t="s">
        <v>28</v>
      </c>
      <c r="B262" s="33"/>
    </row>
    <row r="263" spans="1:8" ht="43.2" x14ac:dyDescent="0.3">
      <c r="A263" s="26" t="s">
        <v>29</v>
      </c>
      <c r="B263" s="28" t="s">
        <v>30</v>
      </c>
      <c r="C263" s="25" t="s">
        <v>31</v>
      </c>
      <c r="D263" s="25" t="s">
        <v>32</v>
      </c>
      <c r="E263" s="25" t="s">
        <v>33</v>
      </c>
      <c r="F263" s="25" t="s">
        <v>34</v>
      </c>
      <c r="G263" s="25" t="s">
        <v>35</v>
      </c>
      <c r="H263" s="25" t="s">
        <v>36</v>
      </c>
    </row>
    <row r="264" spans="1:8" x14ac:dyDescent="0.3">
      <c r="A264" s="26" t="s">
        <v>282</v>
      </c>
      <c r="B264" s="28" t="s">
        <v>201</v>
      </c>
      <c r="C264" s="17"/>
      <c r="D264" s="17"/>
      <c r="E264" s="17"/>
      <c r="F264" s="17"/>
      <c r="G264" s="17"/>
      <c r="H264" s="17"/>
    </row>
    <row r="265" spans="1:8" x14ac:dyDescent="0.3">
      <c r="A265" s="29" t="s">
        <v>283</v>
      </c>
      <c r="B265" s="32" t="s">
        <v>201</v>
      </c>
      <c r="C265" s="17">
        <v>60</v>
      </c>
      <c r="D265" s="17" t="s">
        <v>41</v>
      </c>
      <c r="E265" s="18"/>
      <c r="F265" s="17" t="str">
        <f>IF(ISBLANK(E265),"", PRODUCT(C265,E265))</f>
        <v/>
      </c>
      <c r="G265" s="19"/>
      <c r="H265" s="17"/>
    </row>
    <row r="266" spans="1:8" ht="43.2" x14ac:dyDescent="0.3">
      <c r="A266" s="29" t="s">
        <v>284</v>
      </c>
      <c r="B266" s="32" t="s">
        <v>285</v>
      </c>
      <c r="C266" s="17"/>
      <c r="D266" s="17"/>
      <c r="E266" s="17"/>
      <c r="F266" s="17"/>
      <c r="G266" s="17"/>
      <c r="H266" s="19"/>
    </row>
    <row r="267" spans="1:8" x14ac:dyDescent="0.3">
      <c r="A267" s="29" t="s">
        <v>286</v>
      </c>
      <c r="B267" s="32" t="s">
        <v>287</v>
      </c>
      <c r="C267" s="17"/>
      <c r="D267" s="17"/>
      <c r="E267" s="17"/>
      <c r="F267" s="17"/>
      <c r="G267" s="17"/>
      <c r="H267" s="19"/>
    </row>
    <row r="268" spans="1:8" x14ac:dyDescent="0.3">
      <c r="A268" s="29" t="s">
        <v>288</v>
      </c>
      <c r="B268" s="32" t="s">
        <v>289</v>
      </c>
      <c r="C268" s="17"/>
      <c r="D268" s="17"/>
      <c r="E268" s="17"/>
      <c r="F268" s="17"/>
      <c r="G268" s="17"/>
      <c r="H268" s="19"/>
    </row>
    <row r="269" spans="1:8" x14ac:dyDescent="0.3">
      <c r="A269" s="29" t="s">
        <v>290</v>
      </c>
      <c r="B269" s="32" t="s">
        <v>291</v>
      </c>
      <c r="C269" s="17"/>
      <c r="D269" s="17"/>
      <c r="E269" s="17"/>
      <c r="F269" s="17"/>
      <c r="G269" s="17"/>
      <c r="H269" s="19"/>
    </row>
    <row r="270" spans="1:8" x14ac:dyDescent="0.3">
      <c r="A270" s="29" t="s">
        <v>292</v>
      </c>
      <c r="B270" s="32" t="s">
        <v>293</v>
      </c>
      <c r="C270" s="17"/>
      <c r="D270" s="17"/>
      <c r="E270" s="17"/>
      <c r="F270" s="17"/>
      <c r="G270" s="17"/>
      <c r="H270" s="19"/>
    </row>
    <row r="271" spans="1:8" x14ac:dyDescent="0.3">
      <c r="A271" s="29" t="s">
        <v>294</v>
      </c>
      <c r="B271" s="32" t="s">
        <v>295</v>
      </c>
      <c r="C271" s="17"/>
      <c r="D271" s="17"/>
      <c r="E271" s="17"/>
      <c r="F271" s="17"/>
      <c r="G271" s="17"/>
      <c r="H271" s="19"/>
    </row>
    <row r="272" spans="1:8" x14ac:dyDescent="0.3">
      <c r="A272" s="29" t="s">
        <v>296</v>
      </c>
      <c r="B272" s="32" t="s">
        <v>297</v>
      </c>
      <c r="C272" s="17"/>
      <c r="D272" s="17"/>
      <c r="E272" s="17"/>
      <c r="F272" s="17"/>
      <c r="G272" s="17"/>
      <c r="H272" s="19"/>
    </row>
    <row r="273" spans="1:8" x14ac:dyDescent="0.3">
      <c r="A273" s="30"/>
      <c r="B273" s="33"/>
      <c r="E273" s="16" t="s">
        <v>125</v>
      </c>
      <c r="F273" s="16" t="str">
        <f>IF((COUNT(C265:C272)&lt;&gt;COUNT(F265:F272)),"", ROUND(SUM(F265:F272),2))</f>
        <v/>
      </c>
      <c r="G273" s="14" t="str">
        <f>IF((COUNT(C265:C272)&lt;&gt;COUNT(F265:F272)),"Neužpildytos visų objektų kainos", "")</f>
        <v>Neužpildytos visų objektų kainos</v>
      </c>
    </row>
    <row r="274" spans="1:8" ht="28.8" x14ac:dyDescent="0.3">
      <c r="A274" s="30"/>
      <c r="B274" s="33"/>
      <c r="C274" s="25" t="s">
        <v>126</v>
      </c>
      <c r="D274" s="19"/>
      <c r="E274" s="16" t="s">
        <v>127</v>
      </c>
      <c r="F274" s="16" t="str">
        <f>IF(OR(F273="",D274=""),"", ROUND(PRODUCT(D274,F273)/100,2))</f>
        <v/>
      </c>
      <c r="G274" s="14" t="str">
        <f>IF(D274="", "Nurodykite taikomą PVM dydį", "")</f>
        <v>Nurodykite taikomą PVM dydį</v>
      </c>
    </row>
    <row r="275" spans="1:8" x14ac:dyDescent="0.3">
      <c r="A275" s="30"/>
      <c r="B275" s="33"/>
      <c r="E275" s="16" t="s">
        <v>128</v>
      </c>
      <c r="F275" s="16">
        <f>IF(ISBLANK(F274), "", ROUND(SUM(F273:F274),2))</f>
        <v>0</v>
      </c>
    </row>
    <row r="276" spans="1:8" x14ac:dyDescent="0.3">
      <c r="A276" s="30"/>
      <c r="B276" s="33"/>
    </row>
    <row r="277" spans="1:8" x14ac:dyDescent="0.3">
      <c r="A277" s="30"/>
      <c r="B277" s="33"/>
    </row>
    <row r="278" spans="1:8" x14ac:dyDescent="0.3">
      <c r="A278" s="30"/>
      <c r="B278" s="33"/>
    </row>
    <row r="279" spans="1:8" x14ac:dyDescent="0.3">
      <c r="A279" s="31" t="s">
        <v>298</v>
      </c>
      <c r="B279" s="34" t="s">
        <v>299</v>
      </c>
    </row>
    <row r="280" spans="1:8" x14ac:dyDescent="0.3">
      <c r="A280" s="30"/>
      <c r="B280" s="33"/>
    </row>
    <row r="281" spans="1:8" x14ac:dyDescent="0.3">
      <c r="A281" s="31" t="s">
        <v>28</v>
      </c>
      <c r="B281" s="33"/>
    </row>
    <row r="282" spans="1:8" ht="43.2" x14ac:dyDescent="0.3">
      <c r="A282" s="26" t="s">
        <v>29</v>
      </c>
      <c r="B282" s="28" t="s">
        <v>30</v>
      </c>
      <c r="C282" s="25" t="s">
        <v>31</v>
      </c>
      <c r="D282" s="25" t="s">
        <v>32</v>
      </c>
      <c r="E282" s="25" t="s">
        <v>33</v>
      </c>
      <c r="F282" s="25" t="s">
        <v>34</v>
      </c>
      <c r="G282" s="25" t="s">
        <v>35</v>
      </c>
      <c r="H282" s="25" t="s">
        <v>36</v>
      </c>
    </row>
    <row r="283" spans="1:8" x14ac:dyDescent="0.3">
      <c r="A283" s="26" t="s">
        <v>300</v>
      </c>
      <c r="B283" s="28" t="s">
        <v>301</v>
      </c>
      <c r="C283" s="17"/>
      <c r="D283" s="17"/>
      <c r="E283" s="17"/>
      <c r="F283" s="17"/>
      <c r="G283" s="17"/>
      <c r="H283" s="17"/>
    </row>
    <row r="284" spans="1:8" x14ac:dyDescent="0.3">
      <c r="A284" s="29" t="s">
        <v>302</v>
      </c>
      <c r="B284" s="32" t="s">
        <v>301</v>
      </c>
      <c r="C284" s="17">
        <v>60</v>
      </c>
      <c r="D284" s="17" t="s">
        <v>41</v>
      </c>
      <c r="E284" s="18"/>
      <c r="F284" s="17" t="str">
        <f>IF(ISBLANK(E284),"", PRODUCT(C284,E284))</f>
        <v/>
      </c>
      <c r="G284" s="19"/>
      <c r="H284" s="17"/>
    </row>
    <row r="285" spans="1:8" x14ac:dyDescent="0.3">
      <c r="A285" s="29" t="s">
        <v>303</v>
      </c>
      <c r="B285" s="32" t="s">
        <v>266</v>
      </c>
      <c r="C285" s="17"/>
      <c r="D285" s="17"/>
      <c r="E285" s="17"/>
      <c r="F285" s="17"/>
      <c r="G285" s="17"/>
      <c r="H285" s="19"/>
    </row>
    <row r="286" spans="1:8" x14ac:dyDescent="0.3">
      <c r="A286" s="29" t="s">
        <v>304</v>
      </c>
      <c r="B286" s="32" t="s">
        <v>268</v>
      </c>
      <c r="C286" s="17"/>
      <c r="D286" s="17"/>
      <c r="E286" s="17"/>
      <c r="F286" s="17"/>
      <c r="G286" s="17"/>
      <c r="H286" s="19"/>
    </row>
    <row r="287" spans="1:8" x14ac:dyDescent="0.3">
      <c r="A287" s="29" t="s">
        <v>305</v>
      </c>
      <c r="B287" s="32" t="s">
        <v>306</v>
      </c>
      <c r="C287" s="17"/>
      <c r="D287" s="17"/>
      <c r="E287" s="17"/>
      <c r="F287" s="17"/>
      <c r="G287" s="17"/>
      <c r="H287" s="19"/>
    </row>
    <row r="288" spans="1:8" ht="43.2" x14ac:dyDescent="0.3">
      <c r="A288" s="29" t="s">
        <v>307</v>
      </c>
      <c r="B288" s="32" t="s">
        <v>308</v>
      </c>
      <c r="C288" s="17"/>
      <c r="D288" s="17"/>
      <c r="E288" s="17"/>
      <c r="F288" s="17"/>
      <c r="G288" s="17"/>
      <c r="H288" s="19"/>
    </row>
    <row r="289" spans="1:8" x14ac:dyDescent="0.3">
      <c r="A289" s="29" t="s">
        <v>309</v>
      </c>
      <c r="B289" s="32" t="s">
        <v>310</v>
      </c>
      <c r="C289" s="17"/>
      <c r="D289" s="17"/>
      <c r="E289" s="17"/>
      <c r="F289" s="17"/>
      <c r="G289" s="17"/>
      <c r="H289" s="19"/>
    </row>
    <row r="290" spans="1:8" ht="28.8" x14ac:dyDescent="0.3">
      <c r="A290" s="29" t="s">
        <v>311</v>
      </c>
      <c r="B290" s="32" t="s">
        <v>312</v>
      </c>
      <c r="C290" s="17"/>
      <c r="D290" s="17"/>
      <c r="E290" s="17"/>
      <c r="F290" s="17"/>
      <c r="G290" s="17"/>
      <c r="H290" s="19"/>
    </row>
    <row r="291" spans="1:8" x14ac:dyDescent="0.3">
      <c r="A291" s="30"/>
      <c r="B291" s="33"/>
      <c r="E291" s="16" t="s">
        <v>125</v>
      </c>
      <c r="F291" s="16" t="str">
        <f>IF((COUNT(C284:C290)&lt;&gt;COUNT(F284:F290)),"", ROUND(SUM(F284:F290),2))</f>
        <v/>
      </c>
      <c r="G291" s="14" t="str">
        <f>IF((COUNT(C284:C290)&lt;&gt;COUNT(F284:F290)),"Neužpildytos visų objektų kainos", "")</f>
        <v>Neužpildytos visų objektų kainos</v>
      </c>
    </row>
    <row r="292" spans="1:8" ht="28.8" x14ac:dyDescent="0.3">
      <c r="A292" s="30"/>
      <c r="B292" s="33"/>
      <c r="C292" s="25" t="s">
        <v>126</v>
      </c>
      <c r="D292" s="19"/>
      <c r="E292" s="16" t="s">
        <v>127</v>
      </c>
      <c r="F292" s="16" t="str">
        <f>IF(OR(F291="",D292=""),"", ROUND(PRODUCT(D292,F291)/100,2))</f>
        <v/>
      </c>
      <c r="G292" s="14" t="str">
        <f>IF(D292="", "Nurodykite taikomą PVM dydį", "")</f>
        <v>Nurodykite taikomą PVM dydį</v>
      </c>
    </row>
    <row r="293" spans="1:8" x14ac:dyDescent="0.3">
      <c r="A293" s="30"/>
      <c r="B293" s="33"/>
      <c r="E293" s="16" t="s">
        <v>128</v>
      </c>
      <c r="F293" s="16">
        <f>IF(ISBLANK(F292), "", ROUND(SUM(F291:F292),2))</f>
        <v>0</v>
      </c>
    </row>
    <row r="294" spans="1:8" x14ac:dyDescent="0.3">
      <c r="A294" s="30"/>
      <c r="B294" s="33"/>
    </row>
    <row r="295" spans="1:8" x14ac:dyDescent="0.3">
      <c r="A295" s="30"/>
      <c r="B295" s="33"/>
    </row>
    <row r="296" spans="1:8" x14ac:dyDescent="0.3">
      <c r="A296" s="30"/>
      <c r="B296" s="33"/>
    </row>
    <row r="297" spans="1:8" x14ac:dyDescent="0.3">
      <c r="A297" s="31" t="s">
        <v>313</v>
      </c>
      <c r="B297" s="34" t="s">
        <v>314</v>
      </c>
    </row>
    <row r="298" spans="1:8" x14ac:dyDescent="0.3">
      <c r="A298" s="30"/>
      <c r="B298" s="33"/>
    </row>
    <row r="299" spans="1:8" x14ac:dyDescent="0.3">
      <c r="A299" s="31" t="s">
        <v>28</v>
      </c>
      <c r="B299" s="33"/>
    </row>
    <row r="300" spans="1:8" ht="43.2" x14ac:dyDescent="0.3">
      <c r="A300" s="26" t="s">
        <v>29</v>
      </c>
      <c r="B300" s="28" t="s">
        <v>30</v>
      </c>
      <c r="C300" s="25" t="s">
        <v>31</v>
      </c>
      <c r="D300" s="25" t="s">
        <v>32</v>
      </c>
      <c r="E300" s="25" t="s">
        <v>33</v>
      </c>
      <c r="F300" s="25" t="s">
        <v>34</v>
      </c>
      <c r="G300" s="25" t="s">
        <v>35</v>
      </c>
      <c r="H300" s="25" t="s">
        <v>36</v>
      </c>
    </row>
    <row r="301" spans="1:8" x14ac:dyDescent="0.3">
      <c r="A301" s="26" t="s">
        <v>315</v>
      </c>
      <c r="B301" s="28" t="s">
        <v>316</v>
      </c>
      <c r="C301" s="17"/>
      <c r="D301" s="17"/>
      <c r="E301" s="17"/>
      <c r="F301" s="17"/>
      <c r="G301" s="17"/>
      <c r="H301" s="17"/>
    </row>
    <row r="302" spans="1:8" ht="57.6" x14ac:dyDescent="0.3">
      <c r="A302" s="29" t="s">
        <v>317</v>
      </c>
      <c r="B302" s="32" t="s">
        <v>318</v>
      </c>
      <c r="C302" s="17">
        <v>40</v>
      </c>
      <c r="D302" s="17" t="s">
        <v>41</v>
      </c>
      <c r="E302" s="18">
        <v>180</v>
      </c>
      <c r="F302" s="17">
        <f>IF(ISBLANK(E302),"", PRODUCT(C302,E302))</f>
        <v>7200</v>
      </c>
      <c r="G302" s="36" t="s">
        <v>773</v>
      </c>
      <c r="H302" s="17"/>
    </row>
    <row r="303" spans="1:8" x14ac:dyDescent="0.3">
      <c r="A303" s="29" t="s">
        <v>319</v>
      </c>
      <c r="B303" s="32" t="s">
        <v>320</v>
      </c>
      <c r="C303" s="17"/>
      <c r="D303" s="17"/>
      <c r="E303" s="17"/>
      <c r="F303" s="17"/>
      <c r="G303" s="17"/>
      <c r="H303" s="19" t="s">
        <v>774</v>
      </c>
    </row>
    <row r="304" spans="1:8" x14ac:dyDescent="0.3">
      <c r="A304" s="29" t="s">
        <v>321</v>
      </c>
      <c r="B304" s="32" t="s">
        <v>322</v>
      </c>
      <c r="C304" s="17"/>
      <c r="D304" s="17"/>
      <c r="E304" s="17"/>
      <c r="F304" s="17"/>
      <c r="G304" s="17"/>
      <c r="H304" s="19" t="s">
        <v>775</v>
      </c>
    </row>
    <row r="305" spans="1:8" ht="28.8" x14ac:dyDescent="0.3">
      <c r="A305" s="29" t="s">
        <v>323</v>
      </c>
      <c r="B305" s="32" t="s">
        <v>324</v>
      </c>
      <c r="C305" s="17"/>
      <c r="D305" s="17"/>
      <c r="E305" s="17"/>
      <c r="F305" s="17"/>
      <c r="G305" s="17"/>
      <c r="H305" s="36" t="s">
        <v>776</v>
      </c>
    </row>
    <row r="306" spans="1:8" ht="43.2" x14ac:dyDescent="0.3">
      <c r="A306" s="29" t="s">
        <v>325</v>
      </c>
      <c r="B306" s="32" t="s">
        <v>326</v>
      </c>
      <c r="C306" s="17">
        <v>40</v>
      </c>
      <c r="D306" s="17" t="s">
        <v>41</v>
      </c>
      <c r="E306" s="18">
        <v>210</v>
      </c>
      <c r="F306" s="17">
        <f>IF(ISBLANK(E306),"", PRODUCT(C306,E306))</f>
        <v>8400</v>
      </c>
      <c r="G306" s="36" t="s">
        <v>777</v>
      </c>
      <c r="H306" s="17"/>
    </row>
    <row r="307" spans="1:8" x14ac:dyDescent="0.3">
      <c r="A307" s="29" t="s">
        <v>327</v>
      </c>
      <c r="B307" s="32" t="s">
        <v>328</v>
      </c>
      <c r="C307" s="17"/>
      <c r="D307" s="17"/>
      <c r="E307" s="17"/>
      <c r="F307" s="17"/>
      <c r="G307" s="17"/>
      <c r="H307" s="19" t="s">
        <v>328</v>
      </c>
    </row>
    <row r="308" spans="1:8" x14ac:dyDescent="0.3">
      <c r="A308" s="29" t="s">
        <v>329</v>
      </c>
      <c r="B308" s="32" t="s">
        <v>330</v>
      </c>
      <c r="C308" s="17"/>
      <c r="D308" s="17"/>
      <c r="E308" s="17"/>
      <c r="F308" s="17"/>
      <c r="G308" s="17"/>
      <c r="H308" s="19" t="s">
        <v>779</v>
      </c>
    </row>
    <row r="309" spans="1:8" ht="28.8" x14ac:dyDescent="0.3">
      <c r="A309" s="29" t="s">
        <v>331</v>
      </c>
      <c r="B309" s="32" t="s">
        <v>324</v>
      </c>
      <c r="C309" s="17"/>
      <c r="D309" s="17"/>
      <c r="E309" s="17"/>
      <c r="F309" s="17"/>
      <c r="G309" s="17"/>
      <c r="H309" s="19" t="s">
        <v>780</v>
      </c>
    </row>
    <row r="310" spans="1:8" ht="86.4" x14ac:dyDescent="0.3">
      <c r="A310" s="29" t="s">
        <v>332</v>
      </c>
      <c r="B310" s="32" t="s">
        <v>318</v>
      </c>
      <c r="C310" s="17">
        <v>40</v>
      </c>
      <c r="D310" s="17" t="s">
        <v>41</v>
      </c>
      <c r="E310" s="18">
        <v>215</v>
      </c>
      <c r="F310" s="17">
        <f>IF(ISBLANK(E310),"", PRODUCT(C310,E310))</f>
        <v>8600</v>
      </c>
      <c r="G310" s="36" t="s">
        <v>778</v>
      </c>
      <c r="H310" s="17"/>
    </row>
    <row r="311" spans="1:8" ht="28.8" x14ac:dyDescent="0.3">
      <c r="A311" s="29" t="s">
        <v>333</v>
      </c>
      <c r="B311" s="32" t="s">
        <v>334</v>
      </c>
      <c r="C311" s="17"/>
      <c r="D311" s="17"/>
      <c r="E311" s="17"/>
      <c r="F311" s="17"/>
      <c r="G311" s="17"/>
      <c r="H311" s="19" t="s">
        <v>781</v>
      </c>
    </row>
    <row r="312" spans="1:8" x14ac:dyDescent="0.3">
      <c r="A312" s="29" t="s">
        <v>335</v>
      </c>
      <c r="B312" s="32" t="s">
        <v>330</v>
      </c>
      <c r="C312" s="17"/>
      <c r="D312" s="17"/>
      <c r="E312" s="17"/>
      <c r="F312" s="17"/>
      <c r="G312" s="17"/>
      <c r="H312" s="19" t="s">
        <v>782</v>
      </c>
    </row>
    <row r="313" spans="1:8" ht="43.2" x14ac:dyDescent="0.3">
      <c r="A313" s="29" t="s">
        <v>336</v>
      </c>
      <c r="B313" s="32" t="s">
        <v>337</v>
      </c>
      <c r="C313" s="17">
        <v>50</v>
      </c>
      <c r="D313" s="17" t="s">
        <v>41</v>
      </c>
      <c r="E313" s="18">
        <v>40</v>
      </c>
      <c r="F313" s="17">
        <f>IF(ISBLANK(E313),"", PRODUCT(C313,E313))</f>
        <v>2000</v>
      </c>
      <c r="G313" s="36" t="s">
        <v>815</v>
      </c>
      <c r="H313" s="17"/>
    </row>
    <row r="314" spans="1:8" ht="28.8" x14ac:dyDescent="0.3">
      <c r="A314" s="29" t="s">
        <v>338</v>
      </c>
      <c r="B314" s="32" t="s">
        <v>339</v>
      </c>
      <c r="C314" s="17"/>
      <c r="D314" s="17"/>
      <c r="E314" s="17"/>
      <c r="F314" s="17"/>
      <c r="G314" s="17"/>
      <c r="H314" s="19" t="s">
        <v>783</v>
      </c>
    </row>
    <row r="315" spans="1:8" ht="28.8" x14ac:dyDescent="0.3">
      <c r="A315" s="29" t="s">
        <v>340</v>
      </c>
      <c r="B315" s="32" t="s">
        <v>324</v>
      </c>
      <c r="C315" s="17"/>
      <c r="D315" s="17"/>
      <c r="E315" s="17"/>
      <c r="F315" s="17"/>
      <c r="G315" s="17"/>
      <c r="H315" s="19" t="s">
        <v>780</v>
      </c>
    </row>
    <row r="316" spans="1:8" ht="43.2" x14ac:dyDescent="0.3">
      <c r="A316" s="29" t="s">
        <v>341</v>
      </c>
      <c r="B316" s="32" t="s">
        <v>326</v>
      </c>
      <c r="C316" s="17">
        <v>20</v>
      </c>
      <c r="D316" s="17" t="s">
        <v>41</v>
      </c>
      <c r="E316" s="18">
        <v>200</v>
      </c>
      <c r="F316" s="17">
        <f>IF(ISBLANK(E316),"", PRODUCT(C316,E316))</f>
        <v>4000</v>
      </c>
      <c r="G316" s="36" t="s">
        <v>816</v>
      </c>
      <c r="H316" s="17"/>
    </row>
    <row r="317" spans="1:8" ht="28.8" x14ac:dyDescent="0.3">
      <c r="A317" s="29" t="s">
        <v>342</v>
      </c>
      <c r="B317" s="32" t="s">
        <v>343</v>
      </c>
      <c r="C317" s="17"/>
      <c r="D317" s="17"/>
      <c r="E317" s="17"/>
      <c r="F317" s="17"/>
      <c r="G317" s="17"/>
      <c r="H317" s="19" t="s">
        <v>784</v>
      </c>
    </row>
    <row r="318" spans="1:8" x14ac:dyDescent="0.3">
      <c r="A318" s="29" t="s">
        <v>344</v>
      </c>
      <c r="B318" s="32" t="s">
        <v>330</v>
      </c>
      <c r="C318" s="17"/>
      <c r="D318" s="17"/>
      <c r="E318" s="17"/>
      <c r="F318" s="17"/>
      <c r="G318" s="17"/>
      <c r="H318" s="19" t="s">
        <v>779</v>
      </c>
    </row>
    <row r="319" spans="1:8" ht="43.2" x14ac:dyDescent="0.3">
      <c r="A319" s="29" t="s">
        <v>345</v>
      </c>
      <c r="B319" s="32" t="s">
        <v>346</v>
      </c>
      <c r="C319" s="17">
        <v>100</v>
      </c>
      <c r="D319" s="17" t="s">
        <v>41</v>
      </c>
      <c r="E319" s="18">
        <v>40</v>
      </c>
      <c r="F319" s="17">
        <f>IF(ISBLANK(E319),"", PRODUCT(C319,E319))</f>
        <v>4000</v>
      </c>
      <c r="G319" s="36" t="s">
        <v>817</v>
      </c>
      <c r="H319" s="17"/>
    </row>
    <row r="320" spans="1:8" ht="28.8" x14ac:dyDescent="0.3">
      <c r="A320" s="29" t="s">
        <v>347</v>
      </c>
      <c r="B320" s="32" t="s">
        <v>348</v>
      </c>
      <c r="C320" s="17"/>
      <c r="D320" s="17"/>
      <c r="E320" s="17"/>
      <c r="F320" s="17"/>
      <c r="G320" s="17"/>
      <c r="H320" s="19" t="s">
        <v>785</v>
      </c>
    </row>
    <row r="321" spans="1:8" ht="28.8" x14ac:dyDescent="0.3">
      <c r="A321" s="29" t="s">
        <v>349</v>
      </c>
      <c r="B321" s="32" t="s">
        <v>324</v>
      </c>
      <c r="C321" s="17"/>
      <c r="D321" s="17"/>
      <c r="E321" s="17"/>
      <c r="F321" s="17"/>
      <c r="G321" s="17"/>
      <c r="H321" s="19" t="s">
        <v>780</v>
      </c>
    </row>
    <row r="322" spans="1:8" ht="115.2" x14ac:dyDescent="0.3">
      <c r="A322" s="29" t="s">
        <v>350</v>
      </c>
      <c r="B322" s="32" t="s">
        <v>318</v>
      </c>
      <c r="C322" s="17">
        <v>40</v>
      </c>
      <c r="D322" s="17" t="s">
        <v>41</v>
      </c>
      <c r="E322" s="18">
        <v>210</v>
      </c>
      <c r="F322" s="17">
        <f>IF(ISBLANK(E322),"", PRODUCT(C322,E322))</f>
        <v>8400</v>
      </c>
      <c r="G322" s="36" t="s">
        <v>786</v>
      </c>
      <c r="H322" s="17"/>
    </row>
    <row r="323" spans="1:8" ht="28.8" x14ac:dyDescent="0.3">
      <c r="A323" s="29" t="s">
        <v>351</v>
      </c>
      <c r="B323" s="32" t="s">
        <v>352</v>
      </c>
      <c r="C323" s="17"/>
      <c r="D323" s="17"/>
      <c r="E323" s="17"/>
      <c r="F323" s="17"/>
      <c r="G323" s="17"/>
      <c r="H323" s="19" t="s">
        <v>818</v>
      </c>
    </row>
    <row r="324" spans="1:8" x14ac:dyDescent="0.3">
      <c r="A324" s="29" t="s">
        <v>353</v>
      </c>
      <c r="B324" s="32" t="s">
        <v>330</v>
      </c>
      <c r="C324" s="17"/>
      <c r="D324" s="17"/>
      <c r="E324" s="17"/>
      <c r="F324" s="17"/>
      <c r="G324" s="17"/>
      <c r="H324" s="19" t="s">
        <v>782</v>
      </c>
    </row>
    <row r="325" spans="1:8" ht="28.8" x14ac:dyDescent="0.3">
      <c r="A325" s="29" t="s">
        <v>354</v>
      </c>
      <c r="B325" s="32" t="s">
        <v>324</v>
      </c>
      <c r="C325" s="17"/>
      <c r="D325" s="17"/>
      <c r="E325" s="17"/>
      <c r="F325" s="17"/>
      <c r="G325" s="17"/>
      <c r="H325" s="19" t="s">
        <v>780</v>
      </c>
    </row>
    <row r="326" spans="1:8" ht="43.2" x14ac:dyDescent="0.3">
      <c r="A326" s="29" t="s">
        <v>355</v>
      </c>
      <c r="B326" s="32" t="s">
        <v>356</v>
      </c>
      <c r="C326" s="17">
        <v>40</v>
      </c>
      <c r="D326" s="17" t="s">
        <v>41</v>
      </c>
      <c r="E326" s="18">
        <v>220</v>
      </c>
      <c r="F326" s="17">
        <f>IF(ISBLANK(E326),"", PRODUCT(C326,E326))</f>
        <v>8800</v>
      </c>
      <c r="G326" s="36" t="s">
        <v>819</v>
      </c>
      <c r="H326" s="17"/>
    </row>
    <row r="327" spans="1:8" x14ac:dyDescent="0.3">
      <c r="A327" s="29" t="s">
        <v>357</v>
      </c>
      <c r="B327" s="32" t="s">
        <v>358</v>
      </c>
      <c r="C327" s="17"/>
      <c r="D327" s="17"/>
      <c r="E327" s="17"/>
      <c r="F327" s="17"/>
      <c r="G327" s="17"/>
      <c r="H327" s="19" t="s">
        <v>358</v>
      </c>
    </row>
    <row r="328" spans="1:8" x14ac:dyDescent="0.3">
      <c r="A328" s="29" t="s">
        <v>359</v>
      </c>
      <c r="B328" s="32" t="s">
        <v>360</v>
      </c>
      <c r="C328" s="17"/>
      <c r="D328" s="17"/>
      <c r="E328" s="17"/>
      <c r="F328" s="17"/>
      <c r="G328" s="17"/>
      <c r="H328" s="19" t="s">
        <v>787</v>
      </c>
    </row>
    <row r="329" spans="1:8" ht="28.8" x14ac:dyDescent="0.3">
      <c r="A329" s="29" t="s">
        <v>361</v>
      </c>
      <c r="B329" s="32" t="s">
        <v>324</v>
      </c>
      <c r="C329" s="17"/>
      <c r="D329" s="17"/>
      <c r="E329" s="17"/>
      <c r="F329" s="17"/>
      <c r="G329" s="17"/>
      <c r="H329" s="19" t="s">
        <v>780</v>
      </c>
    </row>
    <row r="330" spans="1:8" ht="72" x14ac:dyDescent="0.3">
      <c r="A330" s="29" t="s">
        <v>362</v>
      </c>
      <c r="B330" s="32" t="s">
        <v>363</v>
      </c>
      <c r="C330" s="17">
        <v>300</v>
      </c>
      <c r="D330" s="17" t="s">
        <v>41</v>
      </c>
      <c r="E330" s="18">
        <v>350</v>
      </c>
      <c r="F330" s="17">
        <f>IF(ISBLANK(E330),"", PRODUCT(C330,E330))</f>
        <v>105000</v>
      </c>
      <c r="G330" s="36" t="s">
        <v>788</v>
      </c>
      <c r="H330" s="17"/>
    </row>
    <row r="331" spans="1:8" ht="28.8" x14ac:dyDescent="0.3">
      <c r="A331" s="29" t="s">
        <v>364</v>
      </c>
      <c r="B331" s="32" t="s">
        <v>365</v>
      </c>
      <c r="C331" s="17"/>
      <c r="D331" s="17"/>
      <c r="E331" s="17"/>
      <c r="F331" s="17"/>
      <c r="G331" s="17"/>
      <c r="H331" s="36" t="s">
        <v>789</v>
      </c>
    </row>
    <row r="332" spans="1:8" x14ac:dyDescent="0.3">
      <c r="A332" s="29" t="s">
        <v>366</v>
      </c>
      <c r="B332" s="32" t="s">
        <v>367</v>
      </c>
      <c r="C332" s="17"/>
      <c r="D332" s="17"/>
      <c r="E332" s="17"/>
      <c r="F332" s="17"/>
      <c r="G332" s="17"/>
      <c r="H332" s="19" t="s">
        <v>790</v>
      </c>
    </row>
    <row r="333" spans="1:8" ht="43.2" x14ac:dyDescent="0.3">
      <c r="A333" s="29" t="s">
        <v>368</v>
      </c>
      <c r="B333" s="32" t="s">
        <v>369</v>
      </c>
      <c r="C333" s="17"/>
      <c r="D333" s="17"/>
      <c r="E333" s="17"/>
      <c r="F333" s="17"/>
      <c r="G333" s="17"/>
      <c r="H333" s="36" t="s">
        <v>791</v>
      </c>
    </row>
    <row r="334" spans="1:8" ht="28.8" x14ac:dyDescent="0.3">
      <c r="A334" s="29" t="s">
        <v>370</v>
      </c>
      <c r="B334" s="32" t="s">
        <v>371</v>
      </c>
      <c r="C334" s="17">
        <v>250</v>
      </c>
      <c r="D334" s="17" t="s">
        <v>41</v>
      </c>
      <c r="E334" s="18">
        <v>38</v>
      </c>
      <c r="F334" s="17">
        <f>IF(ISBLANK(E334),"", PRODUCT(C334,E334))</f>
        <v>9500</v>
      </c>
      <c r="G334" s="36" t="s">
        <v>792</v>
      </c>
      <c r="H334" s="17"/>
    </row>
    <row r="335" spans="1:8" x14ac:dyDescent="0.3">
      <c r="A335" s="29" t="s">
        <v>372</v>
      </c>
      <c r="B335" s="32" t="s">
        <v>373</v>
      </c>
      <c r="C335" s="17"/>
      <c r="D335" s="17"/>
      <c r="E335" s="17"/>
      <c r="F335" s="17"/>
      <c r="G335" s="17"/>
      <c r="H335" s="19" t="s">
        <v>793</v>
      </c>
    </row>
    <row r="336" spans="1:8" ht="43.2" x14ac:dyDescent="0.3">
      <c r="A336" s="29" t="s">
        <v>374</v>
      </c>
      <c r="B336" s="32" t="s">
        <v>371</v>
      </c>
      <c r="C336" s="17">
        <v>2500</v>
      </c>
      <c r="D336" s="17" t="s">
        <v>41</v>
      </c>
      <c r="E336" s="18">
        <v>38</v>
      </c>
      <c r="F336" s="17">
        <f>IF(ISBLANK(E336),"", PRODUCT(C336,E336))</f>
        <v>95000</v>
      </c>
      <c r="G336" s="36" t="s">
        <v>794</v>
      </c>
      <c r="H336" s="17"/>
    </row>
    <row r="337" spans="1:8" x14ac:dyDescent="0.3">
      <c r="A337" s="29" t="s">
        <v>375</v>
      </c>
      <c r="B337" s="32" t="s">
        <v>376</v>
      </c>
      <c r="C337" s="17"/>
      <c r="D337" s="17"/>
      <c r="E337" s="17"/>
      <c r="F337" s="17"/>
      <c r="G337" s="17"/>
      <c r="H337" s="19" t="s">
        <v>795</v>
      </c>
    </row>
    <row r="338" spans="1:8" ht="43.2" x14ac:dyDescent="0.3">
      <c r="A338" s="29" t="s">
        <v>377</v>
      </c>
      <c r="B338" s="32" t="s">
        <v>378</v>
      </c>
      <c r="C338" s="17">
        <v>100</v>
      </c>
      <c r="D338" s="17" t="s">
        <v>41</v>
      </c>
      <c r="E338" s="18">
        <v>38</v>
      </c>
      <c r="F338" s="17">
        <f>IF(ISBLANK(E338),"", PRODUCT(C338,E338))</f>
        <v>3800</v>
      </c>
      <c r="G338" s="36" t="s">
        <v>796</v>
      </c>
      <c r="H338" s="17"/>
    </row>
    <row r="339" spans="1:8" ht="43.2" x14ac:dyDescent="0.3">
      <c r="A339" s="29" t="s">
        <v>379</v>
      </c>
      <c r="B339" s="32" t="s">
        <v>380</v>
      </c>
      <c r="C339" s="17"/>
      <c r="D339" s="17"/>
      <c r="E339" s="17"/>
      <c r="F339" s="17"/>
      <c r="G339" s="17"/>
      <c r="H339" s="36" t="s">
        <v>797</v>
      </c>
    </row>
    <row r="340" spans="1:8" ht="230.4" x14ac:dyDescent="0.3">
      <c r="A340" s="29" t="s">
        <v>381</v>
      </c>
      <c r="B340" s="32" t="s">
        <v>382</v>
      </c>
      <c r="C340" s="17"/>
      <c r="D340" s="17"/>
      <c r="E340" s="17"/>
      <c r="F340" s="17"/>
      <c r="G340" s="17"/>
      <c r="H340" s="36" t="s">
        <v>798</v>
      </c>
    </row>
    <row r="341" spans="1:8" ht="43.2" x14ac:dyDescent="0.3">
      <c r="A341" s="29" t="s">
        <v>383</v>
      </c>
      <c r="B341" s="32" t="s">
        <v>384</v>
      </c>
      <c r="C341" s="17">
        <v>5</v>
      </c>
      <c r="D341" s="17" t="s">
        <v>41</v>
      </c>
      <c r="E341" s="18">
        <v>400</v>
      </c>
      <c r="F341" s="17">
        <f>IF(ISBLANK(E341),"", PRODUCT(C341,E341))</f>
        <v>2000</v>
      </c>
      <c r="G341" s="36" t="s">
        <v>799</v>
      </c>
      <c r="H341" s="17"/>
    </row>
    <row r="342" spans="1:8" ht="28.8" x14ac:dyDescent="0.3">
      <c r="A342" s="29" t="s">
        <v>385</v>
      </c>
      <c r="B342" s="32" t="s">
        <v>386</v>
      </c>
      <c r="C342" s="17"/>
      <c r="D342" s="17"/>
      <c r="E342" s="17"/>
      <c r="F342" s="17"/>
      <c r="G342" s="17"/>
      <c r="H342" s="36" t="s">
        <v>800</v>
      </c>
    </row>
    <row r="343" spans="1:8" ht="57.6" x14ac:dyDescent="0.3">
      <c r="A343" s="29" t="s">
        <v>387</v>
      </c>
      <c r="B343" s="32" t="s">
        <v>388</v>
      </c>
      <c r="C343" s="17">
        <v>15</v>
      </c>
      <c r="D343" s="17" t="s">
        <v>41</v>
      </c>
      <c r="E343" s="18">
        <v>380</v>
      </c>
      <c r="F343" s="17">
        <f>IF(ISBLANK(E343),"", PRODUCT(C343,E343))</f>
        <v>5700</v>
      </c>
      <c r="G343" s="36" t="s">
        <v>801</v>
      </c>
      <c r="H343" s="17"/>
    </row>
    <row r="344" spans="1:8" ht="28.8" x14ac:dyDescent="0.3">
      <c r="A344" s="29" t="s">
        <v>389</v>
      </c>
      <c r="B344" s="32" t="s">
        <v>390</v>
      </c>
      <c r="C344" s="17"/>
      <c r="D344" s="17"/>
      <c r="E344" s="17"/>
      <c r="F344" s="17"/>
      <c r="G344" s="17"/>
      <c r="H344" s="19" t="s">
        <v>802</v>
      </c>
    </row>
    <row r="345" spans="1:8" x14ac:dyDescent="0.3">
      <c r="A345" s="29" t="s">
        <v>391</v>
      </c>
      <c r="B345" s="32" t="s">
        <v>392</v>
      </c>
      <c r="C345" s="17"/>
      <c r="D345" s="17"/>
      <c r="E345" s="17"/>
      <c r="F345" s="17"/>
      <c r="G345" s="17"/>
      <c r="H345" s="19" t="s">
        <v>803</v>
      </c>
    </row>
    <row r="346" spans="1:8" ht="43.2" x14ac:dyDescent="0.3">
      <c r="A346" s="29" t="s">
        <v>393</v>
      </c>
      <c r="B346" s="32" t="s">
        <v>394</v>
      </c>
      <c r="C346" s="17">
        <v>20</v>
      </c>
      <c r="D346" s="17" t="s">
        <v>41</v>
      </c>
      <c r="E346" s="18">
        <v>400</v>
      </c>
      <c r="F346" s="17">
        <f>IF(ISBLANK(E346),"", PRODUCT(C346,E346))</f>
        <v>8000</v>
      </c>
      <c r="G346" s="36" t="s">
        <v>804</v>
      </c>
      <c r="H346" s="17"/>
    </row>
    <row r="347" spans="1:8" ht="28.8" x14ac:dyDescent="0.3">
      <c r="A347" s="29" t="s">
        <v>395</v>
      </c>
      <c r="B347" s="32" t="s">
        <v>396</v>
      </c>
      <c r="C347" s="17"/>
      <c r="D347" s="17"/>
      <c r="E347" s="17"/>
      <c r="F347" s="17"/>
      <c r="G347" s="17"/>
      <c r="H347" s="36" t="s">
        <v>805</v>
      </c>
    </row>
    <row r="348" spans="1:8" ht="43.2" x14ac:dyDescent="0.3">
      <c r="A348" s="29" t="s">
        <v>397</v>
      </c>
      <c r="B348" s="32" t="s">
        <v>398</v>
      </c>
      <c r="C348" s="17"/>
      <c r="D348" s="17"/>
      <c r="E348" s="17"/>
      <c r="F348" s="17"/>
      <c r="G348" s="17"/>
      <c r="H348" s="36" t="s">
        <v>806</v>
      </c>
    </row>
    <row r="349" spans="1:8" ht="28.8" x14ac:dyDescent="0.3">
      <c r="A349" s="29" t="s">
        <v>399</v>
      </c>
      <c r="B349" s="32" t="s">
        <v>371</v>
      </c>
      <c r="C349" s="17">
        <v>400</v>
      </c>
      <c r="D349" s="17" t="s">
        <v>41</v>
      </c>
      <c r="E349" s="18">
        <v>36</v>
      </c>
      <c r="F349" s="17">
        <f>IF(ISBLANK(E349),"", PRODUCT(C349,E349))</f>
        <v>14400</v>
      </c>
      <c r="G349" s="36" t="s">
        <v>807</v>
      </c>
      <c r="H349" s="17"/>
    </row>
    <row r="350" spans="1:8" x14ac:dyDescent="0.3">
      <c r="A350" s="29" t="s">
        <v>400</v>
      </c>
      <c r="B350" s="32" t="s">
        <v>401</v>
      </c>
      <c r="C350" s="17"/>
      <c r="D350" s="17"/>
      <c r="E350" s="17"/>
      <c r="F350" s="17"/>
      <c r="G350" s="17"/>
      <c r="H350" s="19" t="s">
        <v>808</v>
      </c>
    </row>
    <row r="351" spans="1:8" ht="57.6" x14ac:dyDescent="0.3">
      <c r="A351" s="29" t="s">
        <v>402</v>
      </c>
      <c r="B351" s="32" t="s">
        <v>382</v>
      </c>
      <c r="C351" s="17"/>
      <c r="D351" s="17"/>
      <c r="E351" s="17"/>
      <c r="F351" s="17"/>
      <c r="G351" s="17"/>
      <c r="H351" s="36" t="s">
        <v>809</v>
      </c>
    </row>
    <row r="352" spans="1:8" ht="57.6" x14ac:dyDescent="0.3">
      <c r="A352" s="29" t="s">
        <v>403</v>
      </c>
      <c r="B352" s="32" t="s">
        <v>404</v>
      </c>
      <c r="C352" s="17">
        <v>5</v>
      </c>
      <c r="D352" s="17" t="s">
        <v>41</v>
      </c>
      <c r="E352" s="18">
        <v>400</v>
      </c>
      <c r="F352" s="17">
        <f>IF(ISBLANK(E352),"", PRODUCT(C352,E352))</f>
        <v>2000</v>
      </c>
      <c r="G352" s="36" t="s">
        <v>810</v>
      </c>
      <c r="H352" s="17"/>
    </row>
    <row r="353" spans="1:8" x14ac:dyDescent="0.3">
      <c r="A353" s="29" t="s">
        <v>405</v>
      </c>
      <c r="B353" s="32" t="s">
        <v>406</v>
      </c>
      <c r="C353" s="17"/>
      <c r="D353" s="17"/>
      <c r="E353" s="17"/>
      <c r="F353" s="17"/>
      <c r="G353" s="17"/>
      <c r="H353" s="19" t="s">
        <v>406</v>
      </c>
    </row>
    <row r="354" spans="1:8" ht="72" x14ac:dyDescent="0.3">
      <c r="A354" s="29" t="s">
        <v>407</v>
      </c>
      <c r="B354" s="32" t="s">
        <v>382</v>
      </c>
      <c r="C354" s="17"/>
      <c r="D354" s="17"/>
      <c r="E354" s="17"/>
      <c r="F354" s="17"/>
      <c r="G354" s="17"/>
      <c r="H354" s="36" t="s">
        <v>811</v>
      </c>
    </row>
    <row r="355" spans="1:8" ht="43.2" x14ac:dyDescent="0.3">
      <c r="A355" s="29" t="s">
        <v>408</v>
      </c>
      <c r="B355" s="32" t="s">
        <v>409</v>
      </c>
      <c r="C355" s="17">
        <v>50</v>
      </c>
      <c r="D355" s="17" t="s">
        <v>41</v>
      </c>
      <c r="E355" s="18">
        <v>40</v>
      </c>
      <c r="F355" s="17">
        <f>IF(ISBLANK(E355),"", PRODUCT(C355,E355))</f>
        <v>2000</v>
      </c>
      <c r="G355" s="36" t="s">
        <v>812</v>
      </c>
      <c r="H355" s="17"/>
    </row>
    <row r="356" spans="1:8" x14ac:dyDescent="0.3">
      <c r="A356" s="29" t="s">
        <v>410</v>
      </c>
      <c r="B356" s="32" t="s">
        <v>411</v>
      </c>
      <c r="C356" s="17"/>
      <c r="D356" s="17"/>
      <c r="E356" s="17"/>
      <c r="F356" s="17"/>
      <c r="G356" s="17"/>
      <c r="H356" s="19" t="s">
        <v>411</v>
      </c>
    </row>
    <row r="357" spans="1:8" ht="72" x14ac:dyDescent="0.3">
      <c r="A357" s="29" t="s">
        <v>412</v>
      </c>
      <c r="B357" s="32" t="s">
        <v>413</v>
      </c>
      <c r="C357" s="17">
        <v>5</v>
      </c>
      <c r="D357" s="17" t="s">
        <v>41</v>
      </c>
      <c r="E357" s="18">
        <v>30</v>
      </c>
      <c r="F357" s="17">
        <f>IF(ISBLANK(E357),"", PRODUCT(C357,E357))</f>
        <v>150</v>
      </c>
      <c r="G357" s="36" t="s">
        <v>813</v>
      </c>
      <c r="H357" s="17"/>
    </row>
    <row r="358" spans="1:8" ht="28.8" x14ac:dyDescent="0.3">
      <c r="A358" s="29" t="s">
        <v>414</v>
      </c>
      <c r="B358" s="32" t="s">
        <v>415</v>
      </c>
      <c r="C358" s="17"/>
      <c r="D358" s="17"/>
      <c r="E358" s="17"/>
      <c r="F358" s="17"/>
      <c r="G358" s="17"/>
      <c r="H358" s="36" t="s">
        <v>814</v>
      </c>
    </row>
    <row r="359" spans="1:8" ht="28.8" x14ac:dyDescent="0.3">
      <c r="A359" s="29" t="s">
        <v>416</v>
      </c>
      <c r="B359" s="32" t="s">
        <v>398</v>
      </c>
      <c r="C359" s="17"/>
      <c r="D359" s="17"/>
      <c r="E359" s="17"/>
      <c r="F359" s="17"/>
      <c r="G359" s="17"/>
      <c r="H359" s="19" t="s">
        <v>820</v>
      </c>
    </row>
    <row r="360" spans="1:8" x14ac:dyDescent="0.3">
      <c r="A360" s="30"/>
      <c r="B360" s="33"/>
      <c r="E360" s="16" t="s">
        <v>125</v>
      </c>
      <c r="F360" s="16">
        <f>IF((COUNT(C302:C359)&lt;&gt;COUNT(F302:F359)),"", ROUND(SUM(F302:F359),2))</f>
        <v>298950</v>
      </c>
      <c r="G360" s="14" t="str">
        <f>IF((COUNT(C302:C359)&lt;&gt;COUNT(F302:F359)),"Neužpildytos visų objektų kainos", "")</f>
        <v/>
      </c>
    </row>
    <row r="361" spans="1:8" ht="28.8" x14ac:dyDescent="0.3">
      <c r="A361" s="30"/>
      <c r="B361" s="33"/>
      <c r="C361" s="25" t="s">
        <v>126</v>
      </c>
      <c r="D361" s="19">
        <v>5</v>
      </c>
      <c r="E361" s="16" t="s">
        <v>127</v>
      </c>
      <c r="F361" s="16">
        <f>IF(OR(F360="",D361=""),"", ROUND(PRODUCT(D361,F360)/100,2))</f>
        <v>14947.5</v>
      </c>
      <c r="G361" s="14" t="str">
        <f>IF(D361="", "Nurodykite taikomą PVM dydį", "")</f>
        <v/>
      </c>
    </row>
    <row r="362" spans="1:8" x14ac:dyDescent="0.3">
      <c r="A362" s="30"/>
      <c r="B362" s="33"/>
      <c r="E362" s="16" t="s">
        <v>128</v>
      </c>
      <c r="F362" s="16">
        <f>IF(ISBLANK(F361), "", ROUND(SUM(F360:F361),2))</f>
        <v>313897.5</v>
      </c>
    </row>
    <row r="363" spans="1:8" x14ac:dyDescent="0.3">
      <c r="A363" s="30"/>
      <c r="B363" s="33"/>
    </row>
    <row r="364" spans="1:8" x14ac:dyDescent="0.3">
      <c r="A364" s="30"/>
      <c r="B364" s="33"/>
    </row>
    <row r="365" spans="1:8" x14ac:dyDescent="0.3">
      <c r="A365" s="30"/>
      <c r="B365" s="33"/>
    </row>
    <row r="366" spans="1:8" x14ac:dyDescent="0.3">
      <c r="A366" s="31" t="s">
        <v>417</v>
      </c>
      <c r="B366" s="34" t="s">
        <v>418</v>
      </c>
    </row>
    <row r="367" spans="1:8" x14ac:dyDescent="0.3">
      <c r="A367" s="30"/>
      <c r="B367" s="33"/>
    </row>
    <row r="368" spans="1:8" x14ac:dyDescent="0.3">
      <c r="A368" s="31" t="s">
        <v>28</v>
      </c>
      <c r="B368" s="33"/>
    </row>
    <row r="369" spans="1:8" ht="43.2" x14ac:dyDescent="0.3">
      <c r="A369" s="26" t="s">
        <v>29</v>
      </c>
      <c r="B369" s="28" t="s">
        <v>30</v>
      </c>
      <c r="C369" s="25" t="s">
        <v>31</v>
      </c>
      <c r="D369" s="25" t="s">
        <v>32</v>
      </c>
      <c r="E369" s="25" t="s">
        <v>33</v>
      </c>
      <c r="F369" s="25" t="s">
        <v>34</v>
      </c>
      <c r="G369" s="25" t="s">
        <v>35</v>
      </c>
      <c r="H369" s="25" t="s">
        <v>36</v>
      </c>
    </row>
    <row r="370" spans="1:8" x14ac:dyDescent="0.3">
      <c r="A370" s="26" t="s">
        <v>419</v>
      </c>
      <c r="B370" s="28" t="s">
        <v>420</v>
      </c>
      <c r="C370" s="17"/>
      <c r="D370" s="17"/>
      <c r="E370" s="17"/>
      <c r="F370" s="17"/>
      <c r="G370" s="17"/>
      <c r="H370" s="17"/>
    </row>
    <row r="371" spans="1:8" ht="43.2" x14ac:dyDescent="0.3">
      <c r="A371" s="29" t="s">
        <v>421</v>
      </c>
      <c r="B371" s="32" t="s">
        <v>422</v>
      </c>
      <c r="C371" s="17">
        <v>500</v>
      </c>
      <c r="D371" s="17" t="s">
        <v>41</v>
      </c>
      <c r="E371" s="18">
        <v>90</v>
      </c>
      <c r="F371" s="17">
        <f>IF(ISBLANK(E371),"", PRODUCT(C371,E371))</f>
        <v>45000</v>
      </c>
      <c r="G371" s="36" t="s">
        <v>821</v>
      </c>
      <c r="H371" s="17"/>
    </row>
    <row r="372" spans="1:8" ht="28.8" x14ac:dyDescent="0.3">
      <c r="A372" s="29" t="s">
        <v>423</v>
      </c>
      <c r="B372" s="32" t="s">
        <v>424</v>
      </c>
      <c r="C372" s="17"/>
      <c r="D372" s="17"/>
      <c r="E372" s="17"/>
      <c r="F372" s="17"/>
      <c r="G372" s="17"/>
      <c r="H372" s="19" t="s">
        <v>822</v>
      </c>
    </row>
    <row r="373" spans="1:8" ht="28.8" x14ac:dyDescent="0.3">
      <c r="A373" s="29" t="s">
        <v>425</v>
      </c>
      <c r="B373" s="32" t="s">
        <v>426</v>
      </c>
      <c r="C373" s="17"/>
      <c r="D373" s="17"/>
      <c r="E373" s="17"/>
      <c r="F373" s="17"/>
      <c r="G373" s="17"/>
      <c r="H373" s="19" t="s">
        <v>823</v>
      </c>
    </row>
    <row r="374" spans="1:8" ht="43.2" x14ac:dyDescent="0.3">
      <c r="A374" s="29" t="s">
        <v>427</v>
      </c>
      <c r="B374" s="32" t="s">
        <v>422</v>
      </c>
      <c r="C374" s="17">
        <v>300</v>
      </c>
      <c r="D374" s="17" t="s">
        <v>41</v>
      </c>
      <c r="E374" s="18">
        <v>85</v>
      </c>
      <c r="F374" s="17">
        <f>IF(ISBLANK(E374),"", PRODUCT(C374,E374))</f>
        <v>25500</v>
      </c>
      <c r="G374" s="36" t="s">
        <v>824</v>
      </c>
      <c r="H374" s="17"/>
    </row>
    <row r="375" spans="1:8" ht="43.2" x14ac:dyDescent="0.3">
      <c r="A375" s="29" t="s">
        <v>428</v>
      </c>
      <c r="B375" s="32" t="s">
        <v>429</v>
      </c>
      <c r="C375" s="17"/>
      <c r="D375" s="17"/>
      <c r="E375" s="17"/>
      <c r="F375" s="17"/>
      <c r="G375" s="17"/>
      <c r="H375" s="36" t="s">
        <v>825</v>
      </c>
    </row>
    <row r="376" spans="1:8" x14ac:dyDescent="0.3">
      <c r="A376" s="29" t="s">
        <v>430</v>
      </c>
      <c r="B376" s="32" t="s">
        <v>431</v>
      </c>
      <c r="C376" s="17"/>
      <c r="D376" s="17"/>
      <c r="E376" s="17"/>
      <c r="F376" s="17"/>
      <c r="G376" s="17"/>
      <c r="H376" s="19" t="s">
        <v>431</v>
      </c>
    </row>
    <row r="377" spans="1:8" ht="28.8" x14ac:dyDescent="0.3">
      <c r="A377" s="29" t="s">
        <v>432</v>
      </c>
      <c r="B377" s="32" t="s">
        <v>433</v>
      </c>
      <c r="C377" s="17"/>
      <c r="D377" s="17"/>
      <c r="E377" s="17"/>
      <c r="F377" s="17"/>
      <c r="G377" s="17"/>
      <c r="H377" s="36" t="s">
        <v>826</v>
      </c>
    </row>
    <row r="378" spans="1:8" ht="72" x14ac:dyDescent="0.3">
      <c r="A378" s="29" t="s">
        <v>434</v>
      </c>
      <c r="B378" s="32" t="s">
        <v>435</v>
      </c>
      <c r="C378" s="17">
        <v>50</v>
      </c>
      <c r="D378" s="17" t="s">
        <v>41</v>
      </c>
      <c r="E378" s="18">
        <v>300</v>
      </c>
      <c r="F378" s="17">
        <f>IF(ISBLANK(E378),"", PRODUCT(C378,E378))</f>
        <v>15000</v>
      </c>
      <c r="G378" s="36" t="s">
        <v>827</v>
      </c>
      <c r="H378" s="17"/>
    </row>
    <row r="379" spans="1:8" x14ac:dyDescent="0.3">
      <c r="A379" s="29" t="s">
        <v>436</v>
      </c>
      <c r="B379" s="32" t="s">
        <v>437</v>
      </c>
      <c r="C379" s="17"/>
      <c r="D379" s="17"/>
      <c r="E379" s="17"/>
      <c r="F379" s="17"/>
      <c r="G379" s="17"/>
      <c r="H379" s="19" t="s">
        <v>437</v>
      </c>
    </row>
    <row r="380" spans="1:8" x14ac:dyDescent="0.3">
      <c r="A380" s="29" t="s">
        <v>438</v>
      </c>
      <c r="B380" s="32" t="s">
        <v>439</v>
      </c>
      <c r="C380" s="17"/>
      <c r="D380" s="17"/>
      <c r="E380" s="17"/>
      <c r="F380" s="17"/>
      <c r="G380" s="17"/>
      <c r="H380" s="19" t="s">
        <v>828</v>
      </c>
    </row>
    <row r="381" spans="1:8" x14ac:dyDescent="0.3">
      <c r="A381" s="29" t="s">
        <v>440</v>
      </c>
      <c r="B381" s="32" t="s">
        <v>441</v>
      </c>
      <c r="C381" s="17"/>
      <c r="D381" s="17"/>
      <c r="E381" s="17"/>
      <c r="F381" s="17"/>
      <c r="G381" s="17"/>
      <c r="H381" s="19" t="s">
        <v>829</v>
      </c>
    </row>
    <row r="382" spans="1:8" x14ac:dyDescent="0.3">
      <c r="A382" s="29" t="s">
        <v>442</v>
      </c>
      <c r="B382" s="32" t="s">
        <v>443</v>
      </c>
      <c r="C382" s="17"/>
      <c r="D382" s="17"/>
      <c r="E382" s="17"/>
      <c r="F382" s="17"/>
      <c r="G382" s="17"/>
      <c r="H382" s="19" t="s">
        <v>830</v>
      </c>
    </row>
    <row r="383" spans="1:8" x14ac:dyDescent="0.3">
      <c r="A383" s="29" t="s">
        <v>444</v>
      </c>
      <c r="B383" s="32" t="s">
        <v>445</v>
      </c>
      <c r="C383" s="17"/>
      <c r="D383" s="17"/>
      <c r="E383" s="17"/>
      <c r="F383" s="17"/>
      <c r="G383" s="17"/>
      <c r="H383" s="19" t="s">
        <v>831</v>
      </c>
    </row>
    <row r="384" spans="1:8" x14ac:dyDescent="0.3">
      <c r="A384" s="29" t="s">
        <v>446</v>
      </c>
      <c r="B384" s="32" t="s">
        <v>447</v>
      </c>
      <c r="C384" s="17"/>
      <c r="D384" s="17"/>
      <c r="E384" s="17"/>
      <c r="F384" s="17"/>
      <c r="G384" s="17"/>
      <c r="H384" s="19" t="s">
        <v>447</v>
      </c>
    </row>
    <row r="385" spans="1:8" x14ac:dyDescent="0.3">
      <c r="A385" s="29" t="s">
        <v>448</v>
      </c>
      <c r="B385" s="32" t="s">
        <v>449</v>
      </c>
      <c r="C385" s="17"/>
      <c r="D385" s="17"/>
      <c r="E385" s="17"/>
      <c r="F385" s="17"/>
      <c r="G385" s="17"/>
      <c r="H385" s="19" t="s">
        <v>449</v>
      </c>
    </row>
    <row r="386" spans="1:8" ht="43.2" x14ac:dyDescent="0.3">
      <c r="A386" s="29" t="s">
        <v>450</v>
      </c>
      <c r="B386" s="32" t="s">
        <v>451</v>
      </c>
      <c r="C386" s="17">
        <v>6000</v>
      </c>
      <c r="D386" s="17" t="s">
        <v>41</v>
      </c>
      <c r="E386" s="18">
        <v>7</v>
      </c>
      <c r="F386" s="17">
        <f>IF(ISBLANK(E386),"", PRODUCT(C386,E386))</f>
        <v>42000</v>
      </c>
      <c r="G386" s="36" t="s">
        <v>832</v>
      </c>
      <c r="H386" s="17"/>
    </row>
    <row r="387" spans="1:8" x14ac:dyDescent="0.3">
      <c r="A387" s="29" t="s">
        <v>452</v>
      </c>
      <c r="B387" s="32" t="s">
        <v>453</v>
      </c>
      <c r="C387" s="17"/>
      <c r="D387" s="17"/>
      <c r="E387" s="17"/>
      <c r="F387" s="17"/>
      <c r="G387" s="17"/>
      <c r="H387" s="19" t="s">
        <v>833</v>
      </c>
    </row>
    <row r="388" spans="1:8" ht="28.8" x14ac:dyDescent="0.3">
      <c r="A388" s="29" t="s">
        <v>454</v>
      </c>
      <c r="B388" s="32" t="s">
        <v>455</v>
      </c>
      <c r="C388" s="17">
        <v>20</v>
      </c>
      <c r="D388" s="17" t="s">
        <v>41</v>
      </c>
      <c r="E388" s="18">
        <v>350</v>
      </c>
      <c r="F388" s="17">
        <f>IF(ISBLANK(E388),"", PRODUCT(C388,E388))</f>
        <v>7000</v>
      </c>
      <c r="G388" s="36" t="s">
        <v>834</v>
      </c>
      <c r="H388" s="17"/>
    </row>
    <row r="389" spans="1:8" ht="28.8" x14ac:dyDescent="0.3">
      <c r="A389" s="29" t="s">
        <v>456</v>
      </c>
      <c r="B389" s="32" t="s">
        <v>457</v>
      </c>
      <c r="C389" s="17"/>
      <c r="D389" s="17"/>
      <c r="E389" s="17"/>
      <c r="F389" s="17"/>
      <c r="G389" s="17"/>
      <c r="H389" s="36" t="s">
        <v>835</v>
      </c>
    </row>
    <row r="390" spans="1:8" ht="28.8" x14ac:dyDescent="0.3">
      <c r="A390" s="29" t="s">
        <v>458</v>
      </c>
      <c r="B390" s="32" t="s">
        <v>459</v>
      </c>
      <c r="C390" s="17"/>
      <c r="D390" s="17"/>
      <c r="E390" s="17"/>
      <c r="F390" s="17"/>
      <c r="G390" s="17"/>
      <c r="H390" s="19" t="s">
        <v>459</v>
      </c>
    </row>
    <row r="391" spans="1:8" ht="28.8" x14ac:dyDescent="0.3">
      <c r="A391" s="29" t="s">
        <v>460</v>
      </c>
      <c r="B391" s="32" t="s">
        <v>461</v>
      </c>
      <c r="C391" s="17"/>
      <c r="D391" s="17"/>
      <c r="E391" s="17"/>
      <c r="F391" s="17"/>
      <c r="G391" s="17"/>
      <c r="H391" s="19" t="s">
        <v>461</v>
      </c>
    </row>
    <row r="392" spans="1:8" x14ac:dyDescent="0.3">
      <c r="A392" s="29" t="s">
        <v>462</v>
      </c>
      <c r="B392" s="32" t="s">
        <v>463</v>
      </c>
      <c r="C392" s="17"/>
      <c r="D392" s="17"/>
      <c r="E392" s="17"/>
      <c r="F392" s="17"/>
      <c r="G392" s="17"/>
      <c r="H392" s="19" t="s">
        <v>463</v>
      </c>
    </row>
    <row r="393" spans="1:8" ht="43.2" x14ac:dyDescent="0.3">
      <c r="A393" s="29" t="s">
        <v>464</v>
      </c>
      <c r="B393" s="32" t="s">
        <v>465</v>
      </c>
      <c r="C393" s="17">
        <v>80</v>
      </c>
      <c r="D393" s="17" t="s">
        <v>41</v>
      </c>
      <c r="E393" s="18">
        <v>52</v>
      </c>
      <c r="F393" s="17">
        <f>IF(ISBLANK(E393),"", PRODUCT(C393,E393))</f>
        <v>4160</v>
      </c>
      <c r="G393" s="36" t="s">
        <v>836</v>
      </c>
      <c r="H393" s="17"/>
    </row>
    <row r="394" spans="1:8" x14ac:dyDescent="0.3">
      <c r="A394" s="29" t="s">
        <v>466</v>
      </c>
      <c r="B394" s="32" t="s">
        <v>467</v>
      </c>
      <c r="C394" s="17"/>
      <c r="D394" s="17"/>
      <c r="E394" s="17"/>
      <c r="F394" s="17"/>
      <c r="G394" s="17"/>
      <c r="H394" s="19" t="s">
        <v>467</v>
      </c>
    </row>
    <row r="395" spans="1:8" ht="43.2" x14ac:dyDescent="0.3">
      <c r="A395" s="29" t="s">
        <v>468</v>
      </c>
      <c r="B395" s="32" t="s">
        <v>469</v>
      </c>
      <c r="C395" s="17">
        <v>20</v>
      </c>
      <c r="D395" s="17" t="s">
        <v>41</v>
      </c>
      <c r="E395" s="18">
        <v>80</v>
      </c>
      <c r="F395" s="17">
        <f>IF(ISBLANK(E395),"", PRODUCT(C395,E395))</f>
        <v>1600</v>
      </c>
      <c r="G395" s="36" t="s">
        <v>837</v>
      </c>
      <c r="H395" s="17"/>
    </row>
    <row r="396" spans="1:8" ht="100.8" x14ac:dyDescent="0.3">
      <c r="A396" s="29" t="s">
        <v>470</v>
      </c>
      <c r="B396" s="32" t="s">
        <v>471</v>
      </c>
      <c r="C396" s="17">
        <v>30</v>
      </c>
      <c r="D396" s="17" t="s">
        <v>41</v>
      </c>
      <c r="E396" s="18">
        <v>380</v>
      </c>
      <c r="F396" s="17">
        <f>IF(ISBLANK(E396),"", PRODUCT(C396,E396))</f>
        <v>11400</v>
      </c>
      <c r="G396" s="36" t="s">
        <v>838</v>
      </c>
      <c r="H396" s="17"/>
    </row>
    <row r="397" spans="1:8" ht="28.8" x14ac:dyDescent="0.3">
      <c r="A397" s="29" t="s">
        <v>472</v>
      </c>
      <c r="B397" s="32" t="s">
        <v>473</v>
      </c>
      <c r="C397" s="17"/>
      <c r="D397" s="17"/>
      <c r="E397" s="17"/>
      <c r="F397" s="17"/>
      <c r="G397" s="17"/>
      <c r="H397" s="36" t="s">
        <v>839</v>
      </c>
    </row>
    <row r="398" spans="1:8" x14ac:dyDescent="0.3">
      <c r="A398" s="29" t="s">
        <v>474</v>
      </c>
      <c r="B398" s="32" t="s">
        <v>475</v>
      </c>
      <c r="C398" s="17"/>
      <c r="D398" s="17"/>
      <c r="E398" s="17"/>
      <c r="F398" s="17"/>
      <c r="G398" s="17"/>
      <c r="H398" s="19" t="s">
        <v>840</v>
      </c>
    </row>
    <row r="399" spans="1:8" ht="28.8" x14ac:dyDescent="0.3">
      <c r="A399" s="29" t="s">
        <v>476</v>
      </c>
      <c r="B399" s="32" t="s">
        <v>477</v>
      </c>
      <c r="C399" s="17">
        <v>200</v>
      </c>
      <c r="D399" s="17" t="s">
        <v>41</v>
      </c>
      <c r="E399" s="18">
        <v>42</v>
      </c>
      <c r="F399" s="17">
        <f>IF(ISBLANK(E399),"", PRODUCT(C399,E399))</f>
        <v>8400</v>
      </c>
      <c r="G399" s="36" t="s">
        <v>841</v>
      </c>
      <c r="H399" s="17"/>
    </row>
    <row r="400" spans="1:8" x14ac:dyDescent="0.3">
      <c r="A400" s="29" t="s">
        <v>478</v>
      </c>
      <c r="B400" s="32" t="s">
        <v>479</v>
      </c>
      <c r="C400" s="17"/>
      <c r="D400" s="17"/>
      <c r="E400" s="17"/>
      <c r="F400" s="17"/>
      <c r="G400" s="17"/>
      <c r="H400" s="19" t="s">
        <v>842</v>
      </c>
    </row>
    <row r="401" spans="1:8" x14ac:dyDescent="0.3">
      <c r="A401" s="29" t="s">
        <v>480</v>
      </c>
      <c r="B401" s="32" t="s">
        <v>481</v>
      </c>
      <c r="C401" s="17"/>
      <c r="D401" s="17"/>
      <c r="E401" s="17"/>
      <c r="F401" s="17"/>
      <c r="G401" s="17"/>
      <c r="H401" s="19" t="s">
        <v>481</v>
      </c>
    </row>
    <row r="402" spans="1:8" ht="86.4" x14ac:dyDescent="0.3">
      <c r="A402" s="29" t="s">
        <v>482</v>
      </c>
      <c r="B402" s="32" t="s">
        <v>483</v>
      </c>
      <c r="C402" s="17">
        <v>10</v>
      </c>
      <c r="D402" s="17" t="s">
        <v>41</v>
      </c>
      <c r="E402" s="18">
        <v>550</v>
      </c>
      <c r="F402" s="17">
        <f>IF(ISBLANK(E402),"", PRODUCT(C402,E402))</f>
        <v>5500</v>
      </c>
      <c r="G402" s="36" t="s">
        <v>843</v>
      </c>
      <c r="H402" s="17"/>
    </row>
    <row r="403" spans="1:8" x14ac:dyDescent="0.3">
      <c r="A403" s="29" t="s">
        <v>484</v>
      </c>
      <c r="B403" s="32" t="s">
        <v>485</v>
      </c>
      <c r="C403" s="17"/>
      <c r="D403" s="17"/>
      <c r="E403" s="17"/>
      <c r="F403" s="17"/>
      <c r="G403" s="17"/>
      <c r="H403" s="19" t="s">
        <v>844</v>
      </c>
    </row>
    <row r="404" spans="1:8" x14ac:dyDescent="0.3">
      <c r="A404" s="29" t="s">
        <v>486</v>
      </c>
      <c r="B404" s="32" t="s">
        <v>487</v>
      </c>
      <c r="C404" s="17"/>
      <c r="D404" s="17"/>
      <c r="E404" s="17"/>
      <c r="F404" s="17"/>
      <c r="G404" s="17"/>
      <c r="H404" s="19" t="s">
        <v>487</v>
      </c>
    </row>
    <row r="405" spans="1:8" x14ac:dyDescent="0.3">
      <c r="A405" s="29" t="s">
        <v>488</v>
      </c>
      <c r="B405" s="32" t="s">
        <v>489</v>
      </c>
      <c r="C405" s="17"/>
      <c r="D405" s="17"/>
      <c r="E405" s="17"/>
      <c r="F405" s="17"/>
      <c r="G405" s="17"/>
      <c r="H405" s="19" t="s">
        <v>489</v>
      </c>
    </row>
    <row r="406" spans="1:8" x14ac:dyDescent="0.3">
      <c r="A406" s="29" t="s">
        <v>490</v>
      </c>
      <c r="B406" s="32" t="s">
        <v>491</v>
      </c>
      <c r="C406" s="17"/>
      <c r="D406" s="17"/>
      <c r="E406" s="17"/>
      <c r="F406" s="17"/>
      <c r="G406" s="17"/>
      <c r="H406" s="19" t="s">
        <v>845</v>
      </c>
    </row>
    <row r="407" spans="1:8" ht="57.6" x14ac:dyDescent="0.3">
      <c r="A407" s="29" t="s">
        <v>492</v>
      </c>
      <c r="B407" s="32" t="s">
        <v>477</v>
      </c>
      <c r="C407" s="17">
        <v>140</v>
      </c>
      <c r="D407" s="17" t="s">
        <v>41</v>
      </c>
      <c r="E407" s="18">
        <v>38</v>
      </c>
      <c r="F407" s="17">
        <f>IF(ISBLANK(E407),"", PRODUCT(C407,E407))</f>
        <v>5320</v>
      </c>
      <c r="G407" s="36" t="s">
        <v>846</v>
      </c>
      <c r="H407" s="17"/>
    </row>
    <row r="408" spans="1:8" x14ac:dyDescent="0.3">
      <c r="A408" s="29" t="s">
        <v>493</v>
      </c>
      <c r="B408" s="32" t="s">
        <v>494</v>
      </c>
      <c r="C408" s="17"/>
      <c r="D408" s="17"/>
      <c r="E408" s="17"/>
      <c r="F408" s="17"/>
      <c r="G408" s="17"/>
      <c r="H408" s="19" t="s">
        <v>847</v>
      </c>
    </row>
    <row r="409" spans="1:8" x14ac:dyDescent="0.3">
      <c r="A409" s="29" t="s">
        <v>495</v>
      </c>
      <c r="B409" s="32" t="s">
        <v>496</v>
      </c>
      <c r="C409" s="17"/>
      <c r="D409" s="17"/>
      <c r="E409" s="17"/>
      <c r="F409" s="17"/>
      <c r="G409" s="17"/>
      <c r="H409" s="19" t="s">
        <v>496</v>
      </c>
    </row>
    <row r="410" spans="1:8" ht="57.6" x14ac:dyDescent="0.3">
      <c r="A410" s="29" t="s">
        <v>497</v>
      </c>
      <c r="B410" s="32" t="s">
        <v>477</v>
      </c>
      <c r="C410" s="17">
        <v>20</v>
      </c>
      <c r="D410" s="17" t="s">
        <v>41</v>
      </c>
      <c r="E410" s="18">
        <v>22</v>
      </c>
      <c r="F410" s="17">
        <f>IF(ISBLANK(E410),"", PRODUCT(C410,E410))</f>
        <v>440</v>
      </c>
      <c r="G410" s="36" t="s">
        <v>848</v>
      </c>
      <c r="H410" s="17"/>
    </row>
    <row r="411" spans="1:8" x14ac:dyDescent="0.3">
      <c r="A411" s="29" t="s">
        <v>498</v>
      </c>
      <c r="B411" s="32" t="s">
        <v>499</v>
      </c>
      <c r="C411" s="17"/>
      <c r="D411" s="17"/>
      <c r="E411" s="17"/>
      <c r="F411" s="17"/>
      <c r="G411" s="17"/>
      <c r="H411" s="19" t="s">
        <v>849</v>
      </c>
    </row>
    <row r="412" spans="1:8" x14ac:dyDescent="0.3">
      <c r="A412" s="29" t="s">
        <v>500</v>
      </c>
      <c r="B412" s="32" t="s">
        <v>501</v>
      </c>
      <c r="C412" s="17"/>
      <c r="D412" s="17"/>
      <c r="E412" s="17"/>
      <c r="F412" s="17"/>
      <c r="G412" s="17"/>
      <c r="H412" s="19" t="s">
        <v>501</v>
      </c>
    </row>
    <row r="413" spans="1:8" ht="86.4" x14ac:dyDescent="0.3">
      <c r="A413" s="29" t="s">
        <v>502</v>
      </c>
      <c r="B413" s="32" t="s">
        <v>503</v>
      </c>
      <c r="C413" s="17">
        <v>10</v>
      </c>
      <c r="D413" s="17" t="s">
        <v>41</v>
      </c>
      <c r="E413" s="18">
        <v>550</v>
      </c>
      <c r="F413" s="17">
        <f>IF(ISBLANK(E413),"", PRODUCT(C413,E413))</f>
        <v>5500</v>
      </c>
      <c r="G413" s="36" t="s">
        <v>850</v>
      </c>
      <c r="H413" s="17"/>
    </row>
    <row r="414" spans="1:8" x14ac:dyDescent="0.3">
      <c r="A414" s="29" t="s">
        <v>504</v>
      </c>
      <c r="B414" s="32" t="s">
        <v>505</v>
      </c>
      <c r="C414" s="17"/>
      <c r="D414" s="17"/>
      <c r="E414" s="17"/>
      <c r="F414" s="17"/>
      <c r="G414" s="17"/>
      <c r="H414" s="19" t="s">
        <v>851</v>
      </c>
    </row>
    <row r="415" spans="1:8" x14ac:dyDescent="0.3">
      <c r="A415" s="29" t="s">
        <v>506</v>
      </c>
      <c r="B415" s="32" t="s">
        <v>487</v>
      </c>
      <c r="C415" s="17"/>
      <c r="D415" s="17"/>
      <c r="E415" s="17"/>
      <c r="F415" s="17"/>
      <c r="G415" s="17"/>
      <c r="H415" s="19" t="s">
        <v>487</v>
      </c>
    </row>
    <row r="416" spans="1:8" x14ac:dyDescent="0.3">
      <c r="A416" s="29" t="s">
        <v>507</v>
      </c>
      <c r="B416" s="32" t="s">
        <v>489</v>
      </c>
      <c r="C416" s="17"/>
      <c r="D416" s="17"/>
      <c r="E416" s="17"/>
      <c r="F416" s="17"/>
      <c r="G416" s="17"/>
      <c r="H416" s="19" t="s">
        <v>489</v>
      </c>
    </row>
    <row r="417" spans="1:8" x14ac:dyDescent="0.3">
      <c r="A417" s="29" t="s">
        <v>508</v>
      </c>
      <c r="B417" s="32" t="s">
        <v>491</v>
      </c>
      <c r="C417" s="17"/>
      <c r="D417" s="17"/>
      <c r="E417" s="17"/>
      <c r="F417" s="17"/>
      <c r="G417" s="17"/>
      <c r="H417" s="19" t="s">
        <v>787</v>
      </c>
    </row>
    <row r="418" spans="1:8" ht="57.6" x14ac:dyDescent="0.3">
      <c r="A418" s="29" t="s">
        <v>509</v>
      </c>
      <c r="B418" s="32" t="s">
        <v>477</v>
      </c>
      <c r="C418" s="17">
        <v>80</v>
      </c>
      <c r="D418" s="17" t="s">
        <v>41</v>
      </c>
      <c r="E418" s="18">
        <v>38</v>
      </c>
      <c r="F418" s="17">
        <f>IF(ISBLANK(E418),"", PRODUCT(C418,E418))</f>
        <v>3040</v>
      </c>
      <c r="G418" s="36" t="s">
        <v>852</v>
      </c>
      <c r="H418" s="17"/>
    </row>
    <row r="419" spans="1:8" x14ac:dyDescent="0.3">
      <c r="A419" s="29" t="s">
        <v>510</v>
      </c>
      <c r="B419" s="32" t="s">
        <v>494</v>
      </c>
      <c r="C419" s="17"/>
      <c r="D419" s="17"/>
      <c r="E419" s="17"/>
      <c r="F419" s="17"/>
      <c r="G419" s="17"/>
      <c r="H419" s="19" t="s">
        <v>853</v>
      </c>
    </row>
    <row r="420" spans="1:8" x14ac:dyDescent="0.3">
      <c r="A420" s="29" t="s">
        <v>511</v>
      </c>
      <c r="B420" s="32" t="s">
        <v>496</v>
      </c>
      <c r="C420" s="17"/>
      <c r="D420" s="17"/>
      <c r="E420" s="17"/>
      <c r="F420" s="17"/>
      <c r="G420" s="17"/>
      <c r="H420" s="19" t="s">
        <v>496</v>
      </c>
    </row>
    <row r="421" spans="1:8" ht="57.6" x14ac:dyDescent="0.3">
      <c r="A421" s="29" t="s">
        <v>512</v>
      </c>
      <c r="B421" s="32" t="s">
        <v>477</v>
      </c>
      <c r="C421" s="17">
        <v>20</v>
      </c>
      <c r="D421" s="17" t="s">
        <v>41</v>
      </c>
      <c r="E421" s="18">
        <v>22</v>
      </c>
      <c r="F421" s="17">
        <f>IF(ISBLANK(E421),"", PRODUCT(C421,E421))</f>
        <v>440</v>
      </c>
      <c r="G421" s="36" t="s">
        <v>848</v>
      </c>
      <c r="H421" s="17"/>
    </row>
    <row r="422" spans="1:8" x14ac:dyDescent="0.3">
      <c r="A422" s="29" t="s">
        <v>513</v>
      </c>
      <c r="B422" s="32" t="s">
        <v>499</v>
      </c>
      <c r="C422" s="17"/>
      <c r="D422" s="17"/>
      <c r="E422" s="17"/>
      <c r="F422" s="17"/>
      <c r="G422" s="17"/>
      <c r="H422" s="19" t="s">
        <v>849</v>
      </c>
    </row>
    <row r="423" spans="1:8" x14ac:dyDescent="0.3">
      <c r="A423" s="29" t="s">
        <v>514</v>
      </c>
      <c r="B423" s="32" t="s">
        <v>501</v>
      </c>
      <c r="C423" s="17"/>
      <c r="D423" s="17"/>
      <c r="E423" s="17"/>
      <c r="F423" s="17"/>
      <c r="G423" s="17"/>
      <c r="H423" s="19" t="s">
        <v>501</v>
      </c>
    </row>
    <row r="424" spans="1:8" ht="86.4" x14ac:dyDescent="0.3">
      <c r="A424" s="29" t="s">
        <v>515</v>
      </c>
      <c r="B424" s="32" t="s">
        <v>516</v>
      </c>
      <c r="C424" s="17">
        <v>10</v>
      </c>
      <c r="D424" s="17" t="s">
        <v>41</v>
      </c>
      <c r="E424" s="18">
        <v>550</v>
      </c>
      <c r="F424" s="17">
        <f>IF(ISBLANK(E424),"", PRODUCT(C424,E424))</f>
        <v>5500</v>
      </c>
      <c r="G424" s="36" t="s">
        <v>854</v>
      </c>
      <c r="H424" s="17"/>
    </row>
    <row r="425" spans="1:8" x14ac:dyDescent="0.3">
      <c r="A425" s="29" t="s">
        <v>517</v>
      </c>
      <c r="B425" s="32" t="s">
        <v>505</v>
      </c>
      <c r="C425" s="17"/>
      <c r="D425" s="17"/>
      <c r="E425" s="17"/>
      <c r="F425" s="17"/>
      <c r="G425" s="17"/>
      <c r="H425" s="19" t="s">
        <v>851</v>
      </c>
    </row>
    <row r="426" spans="1:8" x14ac:dyDescent="0.3">
      <c r="A426" s="29" t="s">
        <v>518</v>
      </c>
      <c r="B426" s="32" t="s">
        <v>487</v>
      </c>
      <c r="C426" s="17"/>
      <c r="D426" s="17"/>
      <c r="E426" s="17"/>
      <c r="F426" s="17"/>
      <c r="G426" s="17"/>
      <c r="H426" s="19" t="s">
        <v>487</v>
      </c>
    </row>
    <row r="427" spans="1:8" x14ac:dyDescent="0.3">
      <c r="A427" s="29" t="s">
        <v>519</v>
      </c>
      <c r="B427" s="32" t="s">
        <v>489</v>
      </c>
      <c r="C427" s="17"/>
      <c r="D427" s="17"/>
      <c r="E427" s="17"/>
      <c r="F427" s="17"/>
      <c r="G427" s="17"/>
      <c r="H427" s="19" t="s">
        <v>489</v>
      </c>
    </row>
    <row r="428" spans="1:8" x14ac:dyDescent="0.3">
      <c r="A428" s="29" t="s">
        <v>520</v>
      </c>
      <c r="B428" s="32" t="s">
        <v>491</v>
      </c>
      <c r="C428" s="17"/>
      <c r="D428" s="17"/>
      <c r="E428" s="17"/>
      <c r="F428" s="17"/>
      <c r="G428" s="17"/>
      <c r="H428" s="19" t="s">
        <v>845</v>
      </c>
    </row>
    <row r="429" spans="1:8" ht="57.6" x14ac:dyDescent="0.3">
      <c r="A429" s="29" t="s">
        <v>521</v>
      </c>
      <c r="B429" s="32" t="s">
        <v>477</v>
      </c>
      <c r="C429" s="17">
        <v>100</v>
      </c>
      <c r="D429" s="17" t="s">
        <v>41</v>
      </c>
      <c r="E429" s="18">
        <v>38</v>
      </c>
      <c r="F429" s="17">
        <f>IF(ISBLANK(E429),"", PRODUCT(C429,E429))</f>
        <v>3800</v>
      </c>
      <c r="G429" s="36" t="s">
        <v>846</v>
      </c>
      <c r="H429" s="17"/>
    </row>
    <row r="430" spans="1:8" x14ac:dyDescent="0.3">
      <c r="A430" s="29" t="s">
        <v>522</v>
      </c>
      <c r="B430" s="32" t="s">
        <v>494</v>
      </c>
      <c r="C430" s="17"/>
      <c r="D430" s="17"/>
      <c r="E430" s="17"/>
      <c r="F430" s="17"/>
      <c r="G430" s="17"/>
      <c r="H430" s="19" t="s">
        <v>853</v>
      </c>
    </row>
    <row r="431" spans="1:8" x14ac:dyDescent="0.3">
      <c r="A431" s="29" t="s">
        <v>523</v>
      </c>
      <c r="B431" s="32" t="s">
        <v>496</v>
      </c>
      <c r="C431" s="17"/>
      <c r="D431" s="17"/>
      <c r="E431" s="17"/>
      <c r="F431" s="17"/>
      <c r="G431" s="17"/>
      <c r="H431" s="19" t="s">
        <v>496</v>
      </c>
    </row>
    <row r="432" spans="1:8" ht="57.6" x14ac:dyDescent="0.3">
      <c r="A432" s="29" t="s">
        <v>524</v>
      </c>
      <c r="B432" s="32" t="s">
        <v>477</v>
      </c>
      <c r="C432" s="17">
        <v>100</v>
      </c>
      <c r="D432" s="17" t="s">
        <v>41</v>
      </c>
      <c r="E432" s="18">
        <v>22</v>
      </c>
      <c r="F432" s="17">
        <f>IF(ISBLANK(E432),"", PRODUCT(C432,E432))</f>
        <v>2200</v>
      </c>
      <c r="G432" s="36" t="s">
        <v>855</v>
      </c>
      <c r="H432" s="17"/>
    </row>
    <row r="433" spans="1:8" x14ac:dyDescent="0.3">
      <c r="A433" s="29" t="s">
        <v>525</v>
      </c>
      <c r="B433" s="32" t="s">
        <v>499</v>
      </c>
      <c r="C433" s="17"/>
      <c r="D433" s="17"/>
      <c r="E433" s="17"/>
      <c r="F433" s="17"/>
      <c r="G433" s="17"/>
      <c r="H433" s="19" t="s">
        <v>849</v>
      </c>
    </row>
    <row r="434" spans="1:8" x14ac:dyDescent="0.3">
      <c r="A434" s="29" t="s">
        <v>526</v>
      </c>
      <c r="B434" s="32" t="s">
        <v>501</v>
      </c>
      <c r="C434" s="17"/>
      <c r="D434" s="17"/>
      <c r="E434" s="17"/>
      <c r="F434" s="17"/>
      <c r="G434" s="17"/>
      <c r="H434" s="19" t="s">
        <v>501</v>
      </c>
    </row>
    <row r="435" spans="1:8" ht="86.4" x14ac:dyDescent="0.3">
      <c r="A435" s="29" t="s">
        <v>527</v>
      </c>
      <c r="B435" s="32" t="s">
        <v>528</v>
      </c>
      <c r="C435" s="17">
        <v>10</v>
      </c>
      <c r="D435" s="17" t="s">
        <v>41</v>
      </c>
      <c r="E435" s="18">
        <v>550</v>
      </c>
      <c r="F435" s="17">
        <f>IF(ISBLANK(E435),"", PRODUCT(C435,E435))</f>
        <v>5500</v>
      </c>
      <c r="G435" s="36" t="s">
        <v>856</v>
      </c>
      <c r="H435" s="17"/>
    </row>
    <row r="436" spans="1:8" x14ac:dyDescent="0.3">
      <c r="A436" s="29" t="s">
        <v>529</v>
      </c>
      <c r="B436" s="32" t="s">
        <v>505</v>
      </c>
      <c r="C436" s="17"/>
      <c r="D436" s="17"/>
      <c r="E436" s="17"/>
      <c r="F436" s="17"/>
      <c r="G436" s="17"/>
      <c r="H436" s="19" t="s">
        <v>851</v>
      </c>
    </row>
    <row r="437" spans="1:8" x14ac:dyDescent="0.3">
      <c r="A437" s="29" t="s">
        <v>530</v>
      </c>
      <c r="B437" s="32" t="s">
        <v>487</v>
      </c>
      <c r="C437" s="17"/>
      <c r="D437" s="17"/>
      <c r="E437" s="17"/>
      <c r="F437" s="17"/>
      <c r="G437" s="17"/>
      <c r="H437" s="19" t="s">
        <v>487</v>
      </c>
    </row>
    <row r="438" spans="1:8" x14ac:dyDescent="0.3">
      <c r="A438" s="29" t="s">
        <v>531</v>
      </c>
      <c r="B438" s="32" t="s">
        <v>489</v>
      </c>
      <c r="C438" s="17"/>
      <c r="D438" s="17"/>
      <c r="E438" s="17"/>
      <c r="F438" s="17"/>
      <c r="G438" s="17"/>
      <c r="H438" s="19" t="s">
        <v>489</v>
      </c>
    </row>
    <row r="439" spans="1:8" x14ac:dyDescent="0.3">
      <c r="A439" s="29" t="s">
        <v>532</v>
      </c>
      <c r="B439" s="32" t="s">
        <v>491</v>
      </c>
      <c r="C439" s="17"/>
      <c r="D439" s="17"/>
      <c r="E439" s="17"/>
      <c r="F439" s="17"/>
      <c r="G439" s="17"/>
      <c r="H439" s="19" t="s">
        <v>787</v>
      </c>
    </row>
    <row r="440" spans="1:8" ht="57.6" x14ac:dyDescent="0.3">
      <c r="A440" s="29" t="s">
        <v>533</v>
      </c>
      <c r="B440" s="32" t="s">
        <v>477</v>
      </c>
      <c r="C440" s="17">
        <v>100</v>
      </c>
      <c r="D440" s="17" t="s">
        <v>41</v>
      </c>
      <c r="E440" s="18">
        <v>38</v>
      </c>
      <c r="F440" s="17">
        <f>IF(ISBLANK(E440),"", PRODUCT(C440,E440))</f>
        <v>3800</v>
      </c>
      <c r="G440" s="36" t="s">
        <v>846</v>
      </c>
      <c r="H440" s="17"/>
    </row>
    <row r="441" spans="1:8" x14ac:dyDescent="0.3">
      <c r="A441" s="29" t="s">
        <v>534</v>
      </c>
      <c r="B441" s="32" t="s">
        <v>494</v>
      </c>
      <c r="C441" s="17"/>
      <c r="D441" s="17"/>
      <c r="E441" s="17"/>
      <c r="F441" s="17"/>
      <c r="G441" s="17"/>
      <c r="H441" s="19" t="s">
        <v>847</v>
      </c>
    </row>
    <row r="442" spans="1:8" x14ac:dyDescent="0.3">
      <c r="A442" s="29" t="s">
        <v>535</v>
      </c>
      <c r="B442" s="32" t="s">
        <v>496</v>
      </c>
      <c r="C442" s="17"/>
      <c r="D442" s="17"/>
      <c r="E442" s="17"/>
      <c r="F442" s="17"/>
      <c r="G442" s="17"/>
      <c r="H442" s="19" t="s">
        <v>496</v>
      </c>
    </row>
    <row r="443" spans="1:8" ht="57.6" x14ac:dyDescent="0.3">
      <c r="A443" s="29" t="s">
        <v>536</v>
      </c>
      <c r="B443" s="32" t="s">
        <v>477</v>
      </c>
      <c r="C443" s="17">
        <v>100</v>
      </c>
      <c r="D443" s="17" t="s">
        <v>41</v>
      </c>
      <c r="E443" s="18">
        <v>22</v>
      </c>
      <c r="F443" s="17">
        <f>IF(ISBLANK(E443),"", PRODUCT(C443,E443))</f>
        <v>2200</v>
      </c>
      <c r="G443" s="36" t="s">
        <v>855</v>
      </c>
      <c r="H443" s="17"/>
    </row>
    <row r="444" spans="1:8" x14ac:dyDescent="0.3">
      <c r="A444" s="29" t="s">
        <v>537</v>
      </c>
      <c r="B444" s="32" t="s">
        <v>499</v>
      </c>
      <c r="C444" s="17"/>
      <c r="D444" s="17"/>
      <c r="E444" s="17"/>
      <c r="F444" s="17"/>
      <c r="G444" s="17"/>
      <c r="H444" s="19" t="s">
        <v>857</v>
      </c>
    </row>
    <row r="445" spans="1:8" x14ac:dyDescent="0.3">
      <c r="A445" s="29" t="s">
        <v>538</v>
      </c>
      <c r="B445" s="32" t="s">
        <v>501</v>
      </c>
      <c r="C445" s="17"/>
      <c r="D445" s="17"/>
      <c r="E445" s="17"/>
      <c r="F445" s="17"/>
      <c r="G445" s="17"/>
      <c r="H445" s="19" t="s">
        <v>501</v>
      </c>
    </row>
    <row r="446" spans="1:8" ht="28.8" x14ac:dyDescent="0.3">
      <c r="A446" s="29" t="s">
        <v>539</v>
      </c>
      <c r="B446" s="32" t="s">
        <v>540</v>
      </c>
      <c r="C446" s="17"/>
      <c r="D446" s="17"/>
      <c r="E446" s="17"/>
      <c r="F446" s="17"/>
      <c r="G446" s="17"/>
      <c r="H446" s="19" t="s">
        <v>858</v>
      </c>
    </row>
    <row r="447" spans="1:8" ht="86.4" x14ac:dyDescent="0.3">
      <c r="A447" s="29" t="s">
        <v>541</v>
      </c>
      <c r="B447" s="32" t="s">
        <v>542</v>
      </c>
      <c r="C447" s="17">
        <v>20</v>
      </c>
      <c r="D447" s="17" t="s">
        <v>41</v>
      </c>
      <c r="E447" s="18">
        <v>370</v>
      </c>
      <c r="F447" s="17">
        <f>IF(ISBLANK(E447),"", PRODUCT(C447,E447))</f>
        <v>7400</v>
      </c>
      <c r="G447" s="36" t="s">
        <v>859</v>
      </c>
      <c r="H447" s="17"/>
    </row>
    <row r="448" spans="1:8" x14ac:dyDescent="0.3">
      <c r="A448" s="29" t="s">
        <v>543</v>
      </c>
      <c r="B448" s="32" t="s">
        <v>544</v>
      </c>
      <c r="C448" s="17"/>
      <c r="D448" s="17"/>
      <c r="E448" s="17"/>
      <c r="F448" s="17"/>
      <c r="G448" s="17"/>
      <c r="H448" s="19" t="s">
        <v>544</v>
      </c>
    </row>
    <row r="449" spans="1:8" x14ac:dyDescent="0.3">
      <c r="A449" s="29" t="s">
        <v>545</v>
      </c>
      <c r="B449" s="32" t="s">
        <v>546</v>
      </c>
      <c r="C449" s="17"/>
      <c r="D449" s="17"/>
      <c r="E449" s="17"/>
      <c r="F449" s="17"/>
      <c r="G449" s="17"/>
      <c r="H449" s="19" t="s">
        <v>860</v>
      </c>
    </row>
    <row r="450" spans="1:8" ht="28.8" x14ac:dyDescent="0.3">
      <c r="A450" s="29" t="s">
        <v>547</v>
      </c>
      <c r="B450" s="32" t="s">
        <v>548</v>
      </c>
      <c r="C450" s="17"/>
      <c r="D450" s="17"/>
      <c r="E450" s="17"/>
      <c r="F450" s="17"/>
      <c r="G450" s="17"/>
      <c r="H450" s="19" t="s">
        <v>861</v>
      </c>
    </row>
    <row r="451" spans="1:8" ht="72" x14ac:dyDescent="0.3">
      <c r="A451" s="29" t="s">
        <v>549</v>
      </c>
      <c r="B451" s="32" t="s">
        <v>550</v>
      </c>
      <c r="C451" s="17">
        <v>30</v>
      </c>
      <c r="D451" s="17" t="s">
        <v>41</v>
      </c>
      <c r="E451" s="18">
        <v>370</v>
      </c>
      <c r="F451" s="17">
        <f>IF(ISBLANK(E451),"", PRODUCT(C451,E451))</f>
        <v>11100</v>
      </c>
      <c r="G451" s="36" t="s">
        <v>862</v>
      </c>
      <c r="H451" s="17"/>
    </row>
    <row r="452" spans="1:8" x14ac:dyDescent="0.3">
      <c r="A452" s="29" t="s">
        <v>551</v>
      </c>
      <c r="B452" s="32" t="s">
        <v>552</v>
      </c>
      <c r="C452" s="17"/>
      <c r="D452" s="17"/>
      <c r="E452" s="17"/>
      <c r="F452" s="17"/>
      <c r="G452" s="17"/>
      <c r="H452" s="19" t="s">
        <v>552</v>
      </c>
    </row>
    <row r="453" spans="1:8" x14ac:dyDescent="0.3">
      <c r="A453" s="29" t="s">
        <v>553</v>
      </c>
      <c r="B453" s="32" t="s">
        <v>554</v>
      </c>
      <c r="C453" s="17"/>
      <c r="D453" s="17"/>
      <c r="E453" s="17"/>
      <c r="F453" s="17"/>
      <c r="G453" s="17"/>
      <c r="H453" s="19" t="s">
        <v>863</v>
      </c>
    </row>
    <row r="454" spans="1:8" x14ac:dyDescent="0.3">
      <c r="A454" s="29" t="s">
        <v>555</v>
      </c>
      <c r="B454" s="32" t="s">
        <v>556</v>
      </c>
      <c r="C454" s="17"/>
      <c r="D454" s="17"/>
      <c r="E454" s="17"/>
      <c r="F454" s="17"/>
      <c r="G454" s="17"/>
      <c r="H454" s="19" t="s">
        <v>864</v>
      </c>
    </row>
    <row r="455" spans="1:8" x14ac:dyDescent="0.3">
      <c r="A455" s="29" t="s">
        <v>557</v>
      </c>
      <c r="B455" s="32" t="s">
        <v>558</v>
      </c>
      <c r="C455" s="17"/>
      <c r="D455" s="17"/>
      <c r="E455" s="17"/>
      <c r="F455" s="17"/>
      <c r="G455" s="17"/>
      <c r="H455" s="19" t="s">
        <v>558</v>
      </c>
    </row>
    <row r="456" spans="1:8" x14ac:dyDescent="0.3">
      <c r="A456" s="29" t="s">
        <v>559</v>
      </c>
      <c r="B456" s="32" t="s">
        <v>560</v>
      </c>
      <c r="C456" s="17"/>
      <c r="D456" s="17"/>
      <c r="E456" s="17"/>
      <c r="F456" s="17"/>
      <c r="G456" s="17"/>
      <c r="H456" s="19" t="s">
        <v>865</v>
      </c>
    </row>
    <row r="457" spans="1:8" ht="72" x14ac:dyDescent="0.3">
      <c r="A457" s="29" t="s">
        <v>561</v>
      </c>
      <c r="B457" s="32" t="s">
        <v>542</v>
      </c>
      <c r="C457" s="17">
        <v>40</v>
      </c>
      <c r="D457" s="17" t="s">
        <v>41</v>
      </c>
      <c r="E457" s="18">
        <v>370</v>
      </c>
      <c r="F457" s="17">
        <f>IF(ISBLANK(E457),"", PRODUCT(C457,E457))</f>
        <v>14800</v>
      </c>
      <c r="G457" s="36" t="s">
        <v>866</v>
      </c>
      <c r="H457" s="17"/>
    </row>
    <row r="458" spans="1:8" x14ac:dyDescent="0.3">
      <c r="A458" s="29" t="s">
        <v>562</v>
      </c>
      <c r="B458" s="32" t="s">
        <v>563</v>
      </c>
      <c r="C458" s="17"/>
      <c r="D458" s="17"/>
      <c r="E458" s="17"/>
      <c r="F458" s="17"/>
      <c r="G458" s="17"/>
      <c r="H458" s="19" t="s">
        <v>563</v>
      </c>
    </row>
    <row r="459" spans="1:8" x14ac:dyDescent="0.3">
      <c r="A459" s="29" t="s">
        <v>564</v>
      </c>
      <c r="B459" s="32" t="s">
        <v>556</v>
      </c>
      <c r="C459" s="17"/>
      <c r="D459" s="17"/>
      <c r="E459" s="17"/>
      <c r="F459" s="17"/>
      <c r="G459" s="17"/>
      <c r="H459" s="19" t="s">
        <v>867</v>
      </c>
    </row>
    <row r="460" spans="1:8" x14ac:dyDescent="0.3">
      <c r="A460" s="29" t="s">
        <v>565</v>
      </c>
      <c r="B460" s="32" t="s">
        <v>558</v>
      </c>
      <c r="C460" s="17"/>
      <c r="D460" s="17"/>
      <c r="E460" s="17"/>
      <c r="F460" s="17"/>
      <c r="G460" s="17"/>
      <c r="H460" s="19" t="s">
        <v>558</v>
      </c>
    </row>
    <row r="461" spans="1:8" x14ac:dyDescent="0.3">
      <c r="A461" s="29" t="s">
        <v>566</v>
      </c>
      <c r="B461" s="32" t="s">
        <v>560</v>
      </c>
      <c r="C461" s="17"/>
      <c r="D461" s="17"/>
      <c r="E461" s="17"/>
      <c r="F461" s="17"/>
      <c r="G461" s="17"/>
      <c r="H461" s="19" t="s">
        <v>865</v>
      </c>
    </row>
    <row r="462" spans="1:8" ht="43.2" x14ac:dyDescent="0.3">
      <c r="A462" s="29" t="s">
        <v>567</v>
      </c>
      <c r="B462" s="32" t="s">
        <v>542</v>
      </c>
      <c r="C462" s="17">
        <v>30</v>
      </c>
      <c r="D462" s="17" t="s">
        <v>41</v>
      </c>
      <c r="E462" s="18">
        <v>370</v>
      </c>
      <c r="F462" s="17">
        <f>IF(ISBLANK(E462),"", PRODUCT(C462,E462))</f>
        <v>11100</v>
      </c>
      <c r="G462" s="36" t="s">
        <v>868</v>
      </c>
      <c r="H462" s="17"/>
    </row>
    <row r="463" spans="1:8" x14ac:dyDescent="0.3">
      <c r="A463" s="29" t="s">
        <v>568</v>
      </c>
      <c r="B463" s="32" t="s">
        <v>569</v>
      </c>
      <c r="C463" s="17"/>
      <c r="D463" s="17"/>
      <c r="E463" s="17"/>
      <c r="F463" s="17"/>
      <c r="G463" s="17"/>
      <c r="H463" s="19" t="s">
        <v>867</v>
      </c>
    </row>
    <row r="464" spans="1:8" x14ac:dyDescent="0.3">
      <c r="A464" s="29" t="s">
        <v>570</v>
      </c>
      <c r="B464" s="32" t="s">
        <v>571</v>
      </c>
      <c r="C464" s="17"/>
      <c r="D464" s="17"/>
      <c r="E464" s="17"/>
      <c r="F464" s="17"/>
      <c r="G464" s="17"/>
      <c r="H464" s="19" t="s">
        <v>558</v>
      </c>
    </row>
    <row r="465" spans="1:8" x14ac:dyDescent="0.3">
      <c r="A465" s="29" t="s">
        <v>572</v>
      </c>
      <c r="B465" s="32" t="s">
        <v>558</v>
      </c>
      <c r="C465" s="17"/>
      <c r="D465" s="17"/>
      <c r="E465" s="17"/>
      <c r="F465" s="17"/>
      <c r="G465" s="17"/>
      <c r="H465" s="19" t="s">
        <v>865</v>
      </c>
    </row>
    <row r="466" spans="1:8" x14ac:dyDescent="0.3">
      <c r="A466" s="29" t="s">
        <v>573</v>
      </c>
      <c r="B466" s="32" t="s">
        <v>560</v>
      </c>
      <c r="C466" s="17"/>
      <c r="D466" s="17"/>
      <c r="E466" s="17"/>
      <c r="F466" s="17"/>
      <c r="G466" s="17"/>
      <c r="H466" s="19" t="s">
        <v>575</v>
      </c>
    </row>
    <row r="467" spans="1:8" ht="273.60000000000002" x14ac:dyDescent="0.3">
      <c r="A467" s="29" t="s">
        <v>574</v>
      </c>
      <c r="B467" s="32" t="s">
        <v>575</v>
      </c>
      <c r="C467" s="17">
        <v>600</v>
      </c>
      <c r="D467" s="17" t="s">
        <v>41</v>
      </c>
      <c r="E467" s="18">
        <v>42</v>
      </c>
      <c r="F467" s="17">
        <f>IF(ISBLANK(E467),"", PRODUCT(C467,E467))</f>
        <v>25200</v>
      </c>
      <c r="G467" s="36" t="s">
        <v>869</v>
      </c>
      <c r="H467" s="17"/>
    </row>
    <row r="468" spans="1:8" x14ac:dyDescent="0.3">
      <c r="A468" s="29" t="s">
        <v>576</v>
      </c>
      <c r="B468" s="32" t="s">
        <v>577</v>
      </c>
      <c r="C468" s="17"/>
      <c r="D468" s="17"/>
      <c r="E468" s="17"/>
      <c r="F468" s="17"/>
      <c r="G468" s="17"/>
      <c r="H468" s="19" t="s">
        <v>870</v>
      </c>
    </row>
    <row r="469" spans="1:8" ht="28.8" x14ac:dyDescent="0.3">
      <c r="A469" s="29" t="s">
        <v>578</v>
      </c>
      <c r="B469" s="32" t="s">
        <v>579</v>
      </c>
      <c r="C469" s="17"/>
      <c r="D469" s="17"/>
      <c r="E469" s="17"/>
      <c r="F469" s="17"/>
      <c r="G469" s="17"/>
      <c r="H469" s="36" t="s">
        <v>871</v>
      </c>
    </row>
    <row r="470" spans="1:8" ht="72" x14ac:dyDescent="0.3">
      <c r="A470" s="29" t="s">
        <v>580</v>
      </c>
      <c r="B470" s="32" t="s">
        <v>581</v>
      </c>
      <c r="C470" s="17">
        <v>50</v>
      </c>
      <c r="D470" s="17" t="s">
        <v>41</v>
      </c>
      <c r="E470" s="18">
        <v>370</v>
      </c>
      <c r="F470" s="17">
        <f>IF(ISBLANK(E470),"", PRODUCT(C470,E470))</f>
        <v>18500</v>
      </c>
      <c r="G470" s="36" t="s">
        <v>872</v>
      </c>
      <c r="H470" s="17"/>
    </row>
    <row r="471" spans="1:8" x14ac:dyDescent="0.3">
      <c r="A471" s="29" t="s">
        <v>582</v>
      </c>
      <c r="B471" s="32" t="s">
        <v>556</v>
      </c>
      <c r="C471" s="17"/>
      <c r="D471" s="17"/>
      <c r="E471" s="17"/>
      <c r="F471" s="17"/>
      <c r="G471" s="17"/>
      <c r="H471" s="19" t="s">
        <v>874</v>
      </c>
    </row>
    <row r="472" spans="1:8" x14ac:dyDescent="0.3">
      <c r="A472" s="29" t="s">
        <v>583</v>
      </c>
      <c r="B472" s="32" t="s">
        <v>584</v>
      </c>
      <c r="C472" s="17"/>
      <c r="D472" s="17"/>
      <c r="E472" s="17"/>
      <c r="F472" s="17"/>
      <c r="G472" s="17"/>
      <c r="H472" s="19" t="s">
        <v>875</v>
      </c>
    </row>
    <row r="473" spans="1:8" x14ac:dyDescent="0.3">
      <c r="A473" s="29" t="s">
        <v>585</v>
      </c>
      <c r="B473" s="32" t="s">
        <v>560</v>
      </c>
      <c r="C473" s="17"/>
      <c r="D473" s="17"/>
      <c r="E473" s="17"/>
      <c r="F473" s="17"/>
      <c r="G473" s="17"/>
      <c r="H473" s="19" t="s">
        <v>865</v>
      </c>
    </row>
    <row r="474" spans="1:8" ht="28.8" x14ac:dyDescent="0.3">
      <c r="A474" s="29" t="s">
        <v>586</v>
      </c>
      <c r="B474" s="32" t="s">
        <v>587</v>
      </c>
      <c r="C474" s="17"/>
      <c r="D474" s="17"/>
      <c r="E474" s="17"/>
      <c r="F474" s="17"/>
      <c r="G474" s="17"/>
      <c r="H474" s="19" t="s">
        <v>587</v>
      </c>
    </row>
    <row r="475" spans="1:8" ht="28.8" x14ac:dyDescent="0.3">
      <c r="A475" s="29" t="s">
        <v>588</v>
      </c>
      <c r="B475" s="32" t="s">
        <v>589</v>
      </c>
      <c r="C475" s="17">
        <v>50</v>
      </c>
      <c r="D475" s="17" t="s">
        <v>41</v>
      </c>
      <c r="E475" s="18">
        <v>171</v>
      </c>
      <c r="F475" s="17">
        <f>IF(ISBLANK(E475),"", PRODUCT(C475,E475))</f>
        <v>8550</v>
      </c>
      <c r="G475" s="36" t="s">
        <v>873</v>
      </c>
      <c r="H475" s="17"/>
    </row>
    <row r="476" spans="1:8" x14ac:dyDescent="0.3">
      <c r="A476" s="29" t="s">
        <v>590</v>
      </c>
      <c r="B476" s="32" t="s">
        <v>591</v>
      </c>
      <c r="C476" s="17"/>
      <c r="D476" s="17"/>
      <c r="E476" s="17"/>
      <c r="F476" s="17"/>
      <c r="G476" s="17"/>
      <c r="H476" s="19" t="s">
        <v>591</v>
      </c>
    </row>
    <row r="477" spans="1:8" ht="28.8" x14ac:dyDescent="0.3">
      <c r="A477" s="29" t="s">
        <v>592</v>
      </c>
      <c r="B477" s="32" t="s">
        <v>593</v>
      </c>
      <c r="C477" s="17"/>
      <c r="D477" s="17"/>
      <c r="E477" s="17"/>
      <c r="F477" s="17"/>
      <c r="G477" s="17"/>
      <c r="H477" s="19" t="s">
        <v>593</v>
      </c>
    </row>
    <row r="478" spans="1:8" x14ac:dyDescent="0.3">
      <c r="A478" s="30"/>
      <c r="B478" s="33"/>
      <c r="E478" s="16" t="s">
        <v>125</v>
      </c>
      <c r="F478" s="16">
        <f>IF((COUNT(C371:C477)&lt;&gt;COUNT(F371:F477)),"", ROUND(SUM(F371:F477),2))</f>
        <v>299950</v>
      </c>
      <c r="G478" s="14" t="str">
        <f>IF((COUNT(C371:C477)&lt;&gt;COUNT(F371:F477)),"Neužpildytos visų objektų kainos", "")</f>
        <v/>
      </c>
    </row>
    <row r="479" spans="1:8" ht="28.8" x14ac:dyDescent="0.3">
      <c r="A479" s="30"/>
      <c r="B479" s="33"/>
      <c r="C479" s="25" t="s">
        <v>126</v>
      </c>
      <c r="D479" s="19">
        <v>5</v>
      </c>
      <c r="E479" s="16" t="s">
        <v>127</v>
      </c>
      <c r="F479" s="16">
        <f>IF(OR(F478="",D479=""),"", ROUND(PRODUCT(D479,F478)/100,2))</f>
        <v>14997.5</v>
      </c>
      <c r="G479" s="14" t="str">
        <f>IF(D479="", "Nurodykite taikomą PVM dydį", "")</f>
        <v/>
      </c>
    </row>
    <row r="480" spans="1:8" x14ac:dyDescent="0.3">
      <c r="A480" s="30"/>
      <c r="B480" s="33"/>
      <c r="E480" s="16" t="s">
        <v>128</v>
      </c>
      <c r="F480" s="16">
        <f>IF(ISBLANK(F479), "", ROUND(SUM(F478:F479),2))</f>
        <v>314947.5</v>
      </c>
    </row>
    <row r="481" spans="1:8" x14ac:dyDescent="0.3">
      <c r="A481" s="30"/>
      <c r="B481" s="33"/>
    </row>
    <row r="482" spans="1:8" x14ac:dyDescent="0.3">
      <c r="A482" s="30"/>
      <c r="B482" s="33"/>
    </row>
    <row r="483" spans="1:8" x14ac:dyDescent="0.3">
      <c r="A483" s="30"/>
      <c r="B483" s="33"/>
    </row>
    <row r="484" spans="1:8" x14ac:dyDescent="0.3">
      <c r="A484" s="31" t="s">
        <v>594</v>
      </c>
      <c r="B484" s="34" t="s">
        <v>595</v>
      </c>
    </row>
    <row r="485" spans="1:8" x14ac:dyDescent="0.3">
      <c r="A485" s="30"/>
      <c r="B485" s="33"/>
    </row>
    <row r="486" spans="1:8" x14ac:dyDescent="0.3">
      <c r="A486" s="31" t="s">
        <v>28</v>
      </c>
      <c r="B486" s="33"/>
    </row>
    <row r="487" spans="1:8" ht="43.2" x14ac:dyDescent="0.3">
      <c r="A487" s="26" t="s">
        <v>29</v>
      </c>
      <c r="B487" s="28" t="s">
        <v>30</v>
      </c>
      <c r="C487" s="25" t="s">
        <v>31</v>
      </c>
      <c r="D487" s="25" t="s">
        <v>32</v>
      </c>
      <c r="E487" s="25" t="s">
        <v>33</v>
      </c>
      <c r="F487" s="25" t="s">
        <v>34</v>
      </c>
      <c r="G487" s="25" t="s">
        <v>35</v>
      </c>
      <c r="H487" s="25" t="s">
        <v>36</v>
      </c>
    </row>
    <row r="488" spans="1:8" x14ac:dyDescent="0.3">
      <c r="A488" s="26" t="s">
        <v>596</v>
      </c>
      <c r="B488" s="28" t="s">
        <v>146</v>
      </c>
      <c r="C488" s="17"/>
      <c r="D488" s="17"/>
      <c r="E488" s="17"/>
      <c r="F488" s="17"/>
      <c r="G488" s="17"/>
      <c r="H488" s="17"/>
    </row>
    <row r="489" spans="1:8" ht="115.2" x14ac:dyDescent="0.3">
      <c r="A489" s="29" t="s">
        <v>597</v>
      </c>
      <c r="B489" s="32" t="s">
        <v>146</v>
      </c>
      <c r="C489" s="17">
        <v>110</v>
      </c>
      <c r="D489" s="17" t="s">
        <v>41</v>
      </c>
      <c r="E489" s="18">
        <v>127</v>
      </c>
      <c r="F489" s="17">
        <f>IF(ISBLANK(E489),"", PRODUCT(C489,E489))</f>
        <v>13970</v>
      </c>
      <c r="G489" s="36" t="s">
        <v>887</v>
      </c>
      <c r="H489" s="17"/>
    </row>
    <row r="490" spans="1:8" ht="101.4" customHeight="1" x14ac:dyDescent="0.3">
      <c r="A490" s="29" t="s">
        <v>598</v>
      </c>
      <c r="B490" s="32" t="s">
        <v>599</v>
      </c>
      <c r="C490" s="17"/>
      <c r="D490" s="17"/>
      <c r="E490" s="17"/>
      <c r="F490" s="17"/>
      <c r="G490" s="17"/>
      <c r="H490" s="36" t="s">
        <v>876</v>
      </c>
    </row>
    <row r="491" spans="1:8" x14ac:dyDescent="0.3">
      <c r="A491" s="29" t="s">
        <v>600</v>
      </c>
      <c r="B491" s="32" t="s">
        <v>601</v>
      </c>
      <c r="C491" s="17"/>
      <c r="D491" s="17"/>
      <c r="E491" s="17"/>
      <c r="F491" s="17"/>
      <c r="G491" s="17"/>
      <c r="H491" s="19" t="s">
        <v>877</v>
      </c>
    </row>
    <row r="492" spans="1:8" ht="28.8" x14ac:dyDescent="0.3">
      <c r="A492" s="29" t="s">
        <v>602</v>
      </c>
      <c r="B492" s="32" t="s">
        <v>603</v>
      </c>
      <c r="C492" s="17"/>
      <c r="D492" s="17"/>
      <c r="E492" s="17"/>
      <c r="F492" s="17"/>
      <c r="G492" s="17"/>
      <c r="H492" s="19" t="s">
        <v>878</v>
      </c>
    </row>
    <row r="493" spans="1:8" x14ac:dyDescent="0.3">
      <c r="A493" s="29" t="s">
        <v>604</v>
      </c>
      <c r="B493" s="32" t="s">
        <v>605</v>
      </c>
      <c r="C493" s="17"/>
      <c r="D493" s="17"/>
      <c r="E493" s="17"/>
      <c r="F493" s="17"/>
      <c r="G493" s="17"/>
      <c r="H493" s="19" t="s">
        <v>605</v>
      </c>
    </row>
    <row r="494" spans="1:8" ht="144" x14ac:dyDescent="0.3">
      <c r="A494" s="29" t="s">
        <v>606</v>
      </c>
      <c r="B494" s="32" t="s">
        <v>607</v>
      </c>
      <c r="C494" s="17"/>
      <c r="D494" s="17"/>
      <c r="E494" s="17"/>
      <c r="F494" s="17"/>
      <c r="G494" s="17"/>
      <c r="H494" s="36" t="s">
        <v>879</v>
      </c>
    </row>
    <row r="495" spans="1:8" x14ac:dyDescent="0.3">
      <c r="A495" s="29" t="s">
        <v>608</v>
      </c>
      <c r="B495" s="32" t="s">
        <v>609</v>
      </c>
      <c r="C495" s="17"/>
      <c r="D495" s="17"/>
      <c r="E495" s="17"/>
      <c r="F495" s="17"/>
      <c r="G495" s="17"/>
      <c r="H495" s="19" t="s">
        <v>880</v>
      </c>
    </row>
    <row r="496" spans="1:8" x14ac:dyDescent="0.3">
      <c r="A496" s="30"/>
      <c r="B496" s="33"/>
      <c r="E496" s="16" t="s">
        <v>125</v>
      </c>
      <c r="F496" s="16">
        <f>IF((COUNT(C489:C495)&lt;&gt;COUNT(F489:F495)),"", ROUND(SUM(F489:F495),2))</f>
        <v>13970</v>
      </c>
      <c r="G496" s="14" t="str">
        <f>IF((COUNT(C489:C495)&lt;&gt;COUNT(F489:F495)),"Neužpildytos visų objektų kainos", "")</f>
        <v/>
      </c>
    </row>
    <row r="497" spans="1:8" ht="28.8" x14ac:dyDescent="0.3">
      <c r="A497" s="30"/>
      <c r="B497" s="33"/>
      <c r="C497" s="25" t="s">
        <v>126</v>
      </c>
      <c r="D497" s="19">
        <v>5</v>
      </c>
      <c r="E497" s="16" t="s">
        <v>127</v>
      </c>
      <c r="F497" s="16">
        <f>IF(OR(F496="",D497=""),"", ROUND(PRODUCT(D497,F496)/100,2))</f>
        <v>698.5</v>
      </c>
      <c r="G497" s="14" t="str">
        <f>IF(D497="", "Nurodykite taikomą PVM dydį", "")</f>
        <v/>
      </c>
    </row>
    <row r="498" spans="1:8" x14ac:dyDescent="0.3">
      <c r="A498" s="30"/>
      <c r="B498" s="33"/>
      <c r="E498" s="16" t="s">
        <v>128</v>
      </c>
      <c r="F498" s="16">
        <f>IF(ISBLANK(F497), "", ROUND(SUM(F496:F497),2))</f>
        <v>14668.5</v>
      </c>
    </row>
    <row r="499" spans="1:8" x14ac:dyDescent="0.3">
      <c r="A499" s="30"/>
      <c r="B499" s="33"/>
    </row>
    <row r="500" spans="1:8" x14ac:dyDescent="0.3">
      <c r="A500" s="30"/>
      <c r="B500" s="33"/>
    </row>
    <row r="501" spans="1:8" x14ac:dyDescent="0.3">
      <c r="A501" s="30"/>
      <c r="B501" s="33"/>
    </row>
    <row r="502" spans="1:8" x14ac:dyDescent="0.3">
      <c r="A502" s="31" t="s">
        <v>610</v>
      </c>
      <c r="B502" s="34" t="s">
        <v>611</v>
      </c>
    </row>
    <row r="503" spans="1:8" x14ac:dyDescent="0.3">
      <c r="A503" s="30"/>
      <c r="B503" s="33"/>
    </row>
    <row r="504" spans="1:8" x14ac:dyDescent="0.3">
      <c r="A504" s="31" t="s">
        <v>28</v>
      </c>
      <c r="B504" s="33"/>
    </row>
    <row r="505" spans="1:8" ht="43.2" x14ac:dyDescent="0.3">
      <c r="A505" s="26" t="s">
        <v>29</v>
      </c>
      <c r="B505" s="28" t="s">
        <v>30</v>
      </c>
      <c r="C505" s="25" t="s">
        <v>31</v>
      </c>
      <c r="D505" s="25" t="s">
        <v>32</v>
      </c>
      <c r="E505" s="25" t="s">
        <v>33</v>
      </c>
      <c r="F505" s="25" t="s">
        <v>34</v>
      </c>
      <c r="G505" s="25" t="s">
        <v>35</v>
      </c>
      <c r="H505" s="25" t="s">
        <v>36</v>
      </c>
    </row>
    <row r="506" spans="1:8" x14ac:dyDescent="0.3">
      <c r="A506" s="26" t="s">
        <v>612</v>
      </c>
      <c r="B506" s="28" t="s">
        <v>613</v>
      </c>
      <c r="C506" s="17"/>
      <c r="D506" s="17"/>
      <c r="E506" s="17"/>
      <c r="F506" s="17"/>
      <c r="G506" s="17"/>
      <c r="H506" s="17"/>
    </row>
    <row r="507" spans="1:8" ht="72" x14ac:dyDescent="0.3">
      <c r="A507" s="29" t="s">
        <v>614</v>
      </c>
      <c r="B507" s="32" t="s">
        <v>613</v>
      </c>
      <c r="C507" s="17">
        <v>80</v>
      </c>
      <c r="D507" s="17" t="s">
        <v>41</v>
      </c>
      <c r="E507" s="18">
        <v>158</v>
      </c>
      <c r="F507" s="17">
        <f>IF(ISBLANK(E507),"", PRODUCT(C507,E507))</f>
        <v>12640</v>
      </c>
      <c r="G507" s="36" t="s">
        <v>888</v>
      </c>
      <c r="H507" s="17"/>
    </row>
    <row r="508" spans="1:8" x14ac:dyDescent="0.3">
      <c r="A508" s="29" t="s">
        <v>615</v>
      </c>
      <c r="B508" s="32" t="s">
        <v>616</v>
      </c>
      <c r="C508" s="17"/>
      <c r="D508" s="17"/>
      <c r="E508" s="17"/>
      <c r="F508" s="17"/>
      <c r="G508" s="17"/>
      <c r="H508" s="19" t="s">
        <v>881</v>
      </c>
    </row>
    <row r="509" spans="1:8" x14ac:dyDescent="0.3">
      <c r="A509" s="29" t="s">
        <v>617</v>
      </c>
      <c r="B509" s="32" t="s">
        <v>618</v>
      </c>
      <c r="C509" s="17"/>
      <c r="D509" s="17"/>
      <c r="E509" s="17"/>
      <c r="F509" s="17"/>
      <c r="G509" s="17"/>
      <c r="H509" s="19" t="s">
        <v>882</v>
      </c>
    </row>
    <row r="510" spans="1:8" ht="28.8" x14ac:dyDescent="0.3">
      <c r="A510" s="29" t="s">
        <v>619</v>
      </c>
      <c r="B510" s="32" t="s">
        <v>620</v>
      </c>
      <c r="C510" s="17"/>
      <c r="D510" s="17"/>
      <c r="E510" s="17"/>
      <c r="F510" s="17"/>
      <c r="G510" s="17"/>
      <c r="H510" s="36" t="s">
        <v>883</v>
      </c>
    </row>
    <row r="511" spans="1:8" ht="57.6" x14ac:dyDescent="0.3">
      <c r="A511" s="29" t="s">
        <v>621</v>
      </c>
      <c r="B511" s="32" t="s">
        <v>622</v>
      </c>
      <c r="C511" s="17"/>
      <c r="D511" s="17"/>
      <c r="E511" s="17"/>
      <c r="F511" s="17"/>
      <c r="G511" s="17"/>
      <c r="H511" s="36" t="s">
        <v>884</v>
      </c>
    </row>
    <row r="512" spans="1:8" ht="28.8" x14ac:dyDescent="0.3">
      <c r="A512" s="29" t="s">
        <v>623</v>
      </c>
      <c r="B512" s="32" t="s">
        <v>624</v>
      </c>
      <c r="C512" s="17"/>
      <c r="D512" s="17"/>
      <c r="E512" s="17"/>
      <c r="F512" s="17"/>
      <c r="G512" s="17"/>
      <c r="H512" s="36" t="s">
        <v>885</v>
      </c>
    </row>
    <row r="513" spans="1:8" ht="43.2" x14ac:dyDescent="0.3">
      <c r="A513" s="29" t="s">
        <v>625</v>
      </c>
      <c r="B513" s="32" t="s">
        <v>626</v>
      </c>
      <c r="C513" s="17"/>
      <c r="D513" s="17"/>
      <c r="E513" s="17"/>
      <c r="F513" s="17"/>
      <c r="G513" s="17"/>
      <c r="H513" s="36" t="s">
        <v>886</v>
      </c>
    </row>
    <row r="514" spans="1:8" x14ac:dyDescent="0.3">
      <c r="A514" s="30"/>
      <c r="B514" s="33"/>
      <c r="E514" s="16" t="s">
        <v>125</v>
      </c>
      <c r="F514" s="16">
        <f>IF((COUNT(C507:C513)&lt;&gt;COUNT(F507:F513)),"", ROUND(SUM(F507:F513),2))</f>
        <v>12640</v>
      </c>
      <c r="G514" s="14" t="str">
        <f>IF((COUNT(C507:C513)&lt;&gt;COUNT(F507:F513)),"Neužpildytos visų objektų kainos", "")</f>
        <v/>
      </c>
    </row>
    <row r="515" spans="1:8" ht="28.8" x14ac:dyDescent="0.3">
      <c r="A515" s="30"/>
      <c r="B515" s="33"/>
      <c r="C515" s="25" t="s">
        <v>126</v>
      </c>
      <c r="D515" s="19">
        <v>5</v>
      </c>
      <c r="E515" s="16" t="s">
        <v>127</v>
      </c>
      <c r="F515" s="16">
        <f>IF(OR(F514="",D515=""),"", ROUND(PRODUCT(D515,F514)/100,2))</f>
        <v>632</v>
      </c>
      <c r="G515" s="14" t="str">
        <f>IF(D515="", "Nurodykite taikomą PVM dydį", "")</f>
        <v/>
      </c>
    </row>
    <row r="516" spans="1:8" x14ac:dyDescent="0.3">
      <c r="A516" s="30"/>
      <c r="B516" s="33"/>
      <c r="E516" s="16" t="s">
        <v>128</v>
      </c>
      <c r="F516" s="16">
        <f>IF(ISBLANK(F515), "", ROUND(SUM(F514:F515),2))</f>
        <v>13272</v>
      </c>
    </row>
    <row r="517" spans="1:8" x14ac:dyDescent="0.3">
      <c r="A517" s="30"/>
      <c r="B517" s="33"/>
    </row>
    <row r="518" spans="1:8" x14ac:dyDescent="0.3">
      <c r="A518" s="30"/>
      <c r="B518" s="33"/>
    </row>
    <row r="519" spans="1:8" x14ac:dyDescent="0.3">
      <c r="A519" s="30"/>
      <c r="B519" s="33"/>
    </row>
    <row r="520" spans="1:8" x14ac:dyDescent="0.3">
      <c r="A520" s="31" t="s">
        <v>627</v>
      </c>
      <c r="B520" s="34" t="s">
        <v>628</v>
      </c>
    </row>
    <row r="521" spans="1:8" x14ac:dyDescent="0.3">
      <c r="A521" s="30"/>
      <c r="B521" s="33"/>
    </row>
    <row r="522" spans="1:8" x14ac:dyDescent="0.3">
      <c r="A522" s="31" t="s">
        <v>28</v>
      </c>
      <c r="B522" s="33"/>
    </row>
    <row r="523" spans="1:8" ht="43.2" x14ac:dyDescent="0.3">
      <c r="A523" s="26" t="s">
        <v>29</v>
      </c>
      <c r="B523" s="28" t="s">
        <v>30</v>
      </c>
      <c r="C523" s="25" t="s">
        <v>31</v>
      </c>
      <c r="D523" s="25" t="s">
        <v>32</v>
      </c>
      <c r="E523" s="25" t="s">
        <v>33</v>
      </c>
      <c r="F523" s="25" t="s">
        <v>34</v>
      </c>
      <c r="G523" s="25" t="s">
        <v>35</v>
      </c>
      <c r="H523" s="25" t="s">
        <v>36</v>
      </c>
    </row>
    <row r="524" spans="1:8" x14ac:dyDescent="0.3">
      <c r="A524" s="26" t="s">
        <v>629</v>
      </c>
      <c r="B524" s="28" t="s">
        <v>630</v>
      </c>
      <c r="C524" s="17"/>
      <c r="D524" s="17"/>
      <c r="E524" s="17"/>
      <c r="F524" s="17"/>
      <c r="G524" s="17"/>
      <c r="H524" s="17"/>
    </row>
    <row r="525" spans="1:8" ht="100.8" x14ac:dyDescent="0.3">
      <c r="A525" s="29" t="s">
        <v>631</v>
      </c>
      <c r="B525" s="32" t="s">
        <v>630</v>
      </c>
      <c r="C525" s="17">
        <v>10</v>
      </c>
      <c r="D525" s="17" t="s">
        <v>632</v>
      </c>
      <c r="E525" s="18">
        <v>515</v>
      </c>
      <c r="F525" s="17">
        <f>IF(ISBLANK(E525),"", PRODUCT(C525,E525))</f>
        <v>5150</v>
      </c>
      <c r="G525" s="36" t="s">
        <v>889</v>
      </c>
      <c r="H525" s="17"/>
    </row>
    <row r="526" spans="1:8" ht="43.2" x14ac:dyDescent="0.3">
      <c r="A526" s="29" t="s">
        <v>633</v>
      </c>
      <c r="B526" s="32" t="s">
        <v>634</v>
      </c>
      <c r="C526" s="17"/>
      <c r="D526" s="17"/>
      <c r="E526" s="17"/>
      <c r="F526" s="17"/>
      <c r="G526" s="17"/>
      <c r="H526" s="36" t="s">
        <v>890</v>
      </c>
    </row>
    <row r="527" spans="1:8" ht="28.8" x14ac:dyDescent="0.3">
      <c r="A527" s="29" t="s">
        <v>635</v>
      </c>
      <c r="B527" s="32" t="s">
        <v>636</v>
      </c>
      <c r="C527" s="17"/>
      <c r="D527" s="17"/>
      <c r="E527" s="17"/>
      <c r="F527" s="17"/>
      <c r="G527" s="17"/>
      <c r="H527" s="36" t="s">
        <v>891</v>
      </c>
    </row>
    <row r="528" spans="1:8" x14ac:dyDescent="0.3">
      <c r="A528" s="29" t="s">
        <v>637</v>
      </c>
      <c r="B528" s="32" t="s">
        <v>638</v>
      </c>
      <c r="C528" s="17"/>
      <c r="D528" s="17"/>
      <c r="E528" s="17"/>
      <c r="F528" s="17"/>
      <c r="G528" s="17"/>
      <c r="H528" s="19" t="s">
        <v>892</v>
      </c>
    </row>
    <row r="529" spans="1:8" x14ac:dyDescent="0.3">
      <c r="A529" s="30"/>
      <c r="B529" s="33"/>
      <c r="E529" s="16" t="s">
        <v>125</v>
      </c>
      <c r="F529" s="16">
        <f>IF((COUNT(C525:C528)&lt;&gt;COUNT(F525:F528)),"", ROUND(SUM(F525:F528),2))</f>
        <v>5150</v>
      </c>
      <c r="G529" s="14" t="str">
        <f>IF((COUNT(C525:C528)&lt;&gt;COUNT(F525:F528)),"Neužpildytos visų objektų kainos", "")</f>
        <v/>
      </c>
    </row>
    <row r="530" spans="1:8" ht="28.8" x14ac:dyDescent="0.3">
      <c r="A530" s="30"/>
      <c r="B530" s="33"/>
      <c r="C530" s="25" t="s">
        <v>126</v>
      </c>
      <c r="D530" s="19">
        <v>5</v>
      </c>
      <c r="E530" s="16" t="s">
        <v>127</v>
      </c>
      <c r="F530" s="16">
        <f>IF(OR(F529="",D530=""),"", ROUND(PRODUCT(D530,F529)/100,2))</f>
        <v>257.5</v>
      </c>
      <c r="G530" s="14" t="str">
        <f>IF(D530="", "Nurodykite taikomą PVM dydį", "")</f>
        <v/>
      </c>
    </row>
    <row r="531" spans="1:8" x14ac:dyDescent="0.3">
      <c r="A531" s="30"/>
      <c r="B531" s="33"/>
      <c r="E531" s="16" t="s">
        <v>128</v>
      </c>
      <c r="F531" s="16">
        <f>IF(ISBLANK(F530), "", ROUND(SUM(F529:F530),2))</f>
        <v>5407.5</v>
      </c>
    </row>
    <row r="532" spans="1:8" x14ac:dyDescent="0.3">
      <c r="A532" s="30"/>
      <c r="B532" s="33"/>
    </row>
    <row r="533" spans="1:8" x14ac:dyDescent="0.3">
      <c r="A533" s="30"/>
      <c r="B533" s="33"/>
    </row>
    <row r="534" spans="1:8" x14ac:dyDescent="0.3">
      <c r="A534" s="30"/>
      <c r="B534" s="33"/>
    </row>
    <row r="535" spans="1:8" x14ac:dyDescent="0.3">
      <c r="A535" s="31" t="s">
        <v>639</v>
      </c>
      <c r="B535" s="34" t="s">
        <v>640</v>
      </c>
    </row>
    <row r="536" spans="1:8" x14ac:dyDescent="0.3">
      <c r="A536" s="30"/>
      <c r="B536" s="33"/>
    </row>
    <row r="537" spans="1:8" x14ac:dyDescent="0.3">
      <c r="A537" s="31" t="s">
        <v>28</v>
      </c>
      <c r="B537" s="33"/>
    </row>
    <row r="538" spans="1:8" ht="43.2" x14ac:dyDescent="0.3">
      <c r="A538" s="26" t="s">
        <v>29</v>
      </c>
      <c r="B538" s="28" t="s">
        <v>30</v>
      </c>
      <c r="C538" s="25" t="s">
        <v>31</v>
      </c>
      <c r="D538" s="25" t="s">
        <v>32</v>
      </c>
      <c r="E538" s="25" t="s">
        <v>33</v>
      </c>
      <c r="F538" s="25" t="s">
        <v>34</v>
      </c>
      <c r="G538" s="25" t="s">
        <v>35</v>
      </c>
      <c r="H538" s="25" t="s">
        <v>36</v>
      </c>
    </row>
    <row r="539" spans="1:8" x14ac:dyDescent="0.3">
      <c r="A539" s="26" t="s">
        <v>641</v>
      </c>
      <c r="B539" s="28" t="s">
        <v>642</v>
      </c>
      <c r="C539" s="17"/>
      <c r="D539" s="17"/>
      <c r="E539" s="17"/>
      <c r="F539" s="17"/>
      <c r="G539" s="17"/>
      <c r="H539" s="17"/>
    </row>
    <row r="540" spans="1:8" x14ac:dyDescent="0.3">
      <c r="A540" s="29" t="s">
        <v>643</v>
      </c>
      <c r="B540" s="32" t="s">
        <v>642</v>
      </c>
      <c r="C540" s="17">
        <v>50</v>
      </c>
      <c r="D540" s="17" t="s">
        <v>41</v>
      </c>
      <c r="E540" s="18"/>
      <c r="F540" s="17" t="str">
        <f>IF(ISBLANK(E540),"", PRODUCT(C540,E540))</f>
        <v/>
      </c>
      <c r="G540" s="19"/>
      <c r="H540" s="17"/>
    </row>
    <row r="541" spans="1:8" x14ac:dyDescent="0.3">
      <c r="A541" s="29" t="s">
        <v>644</v>
      </c>
      <c r="B541" s="32" t="s">
        <v>645</v>
      </c>
      <c r="C541" s="17"/>
      <c r="D541" s="17"/>
      <c r="E541" s="17"/>
      <c r="F541" s="17"/>
      <c r="G541" s="17"/>
      <c r="H541" s="19"/>
    </row>
    <row r="542" spans="1:8" x14ac:dyDescent="0.3">
      <c r="A542" s="29" t="s">
        <v>646</v>
      </c>
      <c r="B542" s="32" t="s">
        <v>647</v>
      </c>
      <c r="C542" s="17"/>
      <c r="D542" s="17"/>
      <c r="E542" s="17"/>
      <c r="F542" s="17"/>
      <c r="G542" s="17"/>
      <c r="H542" s="19"/>
    </row>
    <row r="543" spans="1:8" x14ac:dyDescent="0.3">
      <c r="A543" s="29" t="s">
        <v>648</v>
      </c>
      <c r="B543" s="32" t="s">
        <v>649</v>
      </c>
      <c r="C543" s="17"/>
      <c r="D543" s="17"/>
      <c r="E543" s="17"/>
      <c r="F543" s="17"/>
      <c r="G543" s="17"/>
      <c r="H543" s="19"/>
    </row>
    <row r="544" spans="1:8" x14ac:dyDescent="0.3">
      <c r="A544" s="29" t="s">
        <v>650</v>
      </c>
      <c r="B544" s="32" t="s">
        <v>651</v>
      </c>
      <c r="C544" s="17"/>
      <c r="D544" s="17"/>
      <c r="E544" s="17"/>
      <c r="F544" s="17"/>
      <c r="G544" s="17"/>
      <c r="H544" s="19"/>
    </row>
    <row r="545" spans="1:8" x14ac:dyDescent="0.3">
      <c r="A545" s="29" t="s">
        <v>652</v>
      </c>
      <c r="B545" s="32" t="s">
        <v>653</v>
      </c>
      <c r="C545" s="17"/>
      <c r="D545" s="17"/>
      <c r="E545" s="17"/>
      <c r="F545" s="17"/>
      <c r="G545" s="17"/>
      <c r="H545" s="19"/>
    </row>
    <row r="546" spans="1:8" x14ac:dyDescent="0.3">
      <c r="A546" s="29" t="s">
        <v>654</v>
      </c>
      <c r="B546" s="32" t="s">
        <v>655</v>
      </c>
      <c r="C546" s="17"/>
      <c r="D546" s="17"/>
      <c r="E546" s="17"/>
      <c r="F546" s="17"/>
      <c r="G546" s="17"/>
      <c r="H546" s="19"/>
    </row>
    <row r="547" spans="1:8" x14ac:dyDescent="0.3">
      <c r="A547" s="29" t="s">
        <v>656</v>
      </c>
      <c r="B547" s="32" t="s">
        <v>657</v>
      </c>
      <c r="C547" s="17"/>
      <c r="D547" s="17"/>
      <c r="E547" s="17"/>
      <c r="F547" s="17"/>
      <c r="G547" s="17"/>
      <c r="H547" s="19"/>
    </row>
    <row r="548" spans="1:8" ht="28.8" x14ac:dyDescent="0.3">
      <c r="A548" s="29" t="s">
        <v>658</v>
      </c>
      <c r="B548" s="32" t="s">
        <v>659</v>
      </c>
      <c r="C548" s="17"/>
      <c r="D548" s="17"/>
      <c r="E548" s="17"/>
      <c r="F548" s="17"/>
      <c r="G548" s="17"/>
      <c r="H548" s="19"/>
    </row>
    <row r="549" spans="1:8" ht="28.8" x14ac:dyDescent="0.3">
      <c r="A549" s="29" t="s">
        <v>660</v>
      </c>
      <c r="B549" s="32" t="s">
        <v>661</v>
      </c>
      <c r="C549" s="17"/>
      <c r="D549" s="17"/>
      <c r="E549" s="17"/>
      <c r="F549" s="17"/>
      <c r="G549" s="17"/>
      <c r="H549" s="19"/>
    </row>
    <row r="550" spans="1:8" x14ac:dyDescent="0.3">
      <c r="A550" s="29" t="s">
        <v>662</v>
      </c>
      <c r="B550" s="32" t="s">
        <v>663</v>
      </c>
      <c r="C550" s="17"/>
      <c r="D550" s="17"/>
      <c r="E550" s="17"/>
      <c r="F550" s="17"/>
      <c r="G550" s="17"/>
      <c r="H550" s="19"/>
    </row>
    <row r="551" spans="1:8" x14ac:dyDescent="0.3">
      <c r="A551" s="30"/>
      <c r="B551" s="33"/>
      <c r="E551" s="16" t="s">
        <v>125</v>
      </c>
      <c r="F551" s="16" t="str">
        <f>IF((COUNT(C540:C550)&lt;&gt;COUNT(F540:F550)),"", ROUND(SUM(F540:F550),2))</f>
        <v/>
      </c>
      <c r="G551" s="14" t="str">
        <f>IF((COUNT(C540:C550)&lt;&gt;COUNT(F540:F550)),"Neužpildytos visų objektų kainos", "")</f>
        <v>Neužpildytos visų objektų kainos</v>
      </c>
    </row>
    <row r="552" spans="1:8" ht="28.8" x14ac:dyDescent="0.3">
      <c r="A552" s="30"/>
      <c r="B552" s="33"/>
      <c r="C552" s="25" t="s">
        <v>126</v>
      </c>
      <c r="D552" s="19"/>
      <c r="E552" s="16" t="s">
        <v>127</v>
      </c>
      <c r="F552" s="16" t="str">
        <f>IF(OR(F551="",D552=""),"", ROUND(PRODUCT(D552,F551)/100,2))</f>
        <v/>
      </c>
      <c r="G552" s="14" t="str">
        <f>IF(D552="", "Nurodykite taikomą PVM dydį", "")</f>
        <v>Nurodykite taikomą PVM dydį</v>
      </c>
    </row>
    <row r="553" spans="1:8" x14ac:dyDescent="0.3">
      <c r="A553" s="30"/>
      <c r="B553" s="33"/>
      <c r="E553" s="16" t="s">
        <v>128</v>
      </c>
      <c r="F553" s="16">
        <f>IF(ISBLANK(F552), "", ROUND(SUM(F551:F552),2))</f>
        <v>0</v>
      </c>
    </row>
    <row r="554" spans="1:8" x14ac:dyDescent="0.3">
      <c r="A554" s="30"/>
      <c r="B554" s="33"/>
    </row>
    <row r="555" spans="1:8" x14ac:dyDescent="0.3">
      <c r="A555" s="30"/>
      <c r="B555" s="33"/>
    </row>
    <row r="556" spans="1:8" x14ac:dyDescent="0.3">
      <c r="A556" s="30"/>
      <c r="B556" s="33"/>
    </row>
    <row r="557" spans="1:8" x14ac:dyDescent="0.3">
      <c r="A557" s="31" t="s">
        <v>664</v>
      </c>
      <c r="B557" s="34" t="s">
        <v>665</v>
      </c>
    </row>
    <row r="558" spans="1:8" x14ac:dyDescent="0.3">
      <c r="A558" s="30"/>
      <c r="B558" s="33"/>
    </row>
    <row r="559" spans="1:8" x14ac:dyDescent="0.3">
      <c r="A559" s="31" t="s">
        <v>28</v>
      </c>
      <c r="B559" s="33"/>
    </row>
    <row r="560" spans="1:8" ht="43.2" x14ac:dyDescent="0.3">
      <c r="A560" s="26" t="s">
        <v>29</v>
      </c>
      <c r="B560" s="28" t="s">
        <v>30</v>
      </c>
      <c r="C560" s="25" t="s">
        <v>31</v>
      </c>
      <c r="D560" s="25" t="s">
        <v>32</v>
      </c>
      <c r="E560" s="25" t="s">
        <v>33</v>
      </c>
      <c r="F560" s="25" t="s">
        <v>34</v>
      </c>
      <c r="G560" s="25" t="s">
        <v>35</v>
      </c>
      <c r="H560" s="25" t="s">
        <v>36</v>
      </c>
    </row>
    <row r="561" spans="1:8" x14ac:dyDescent="0.3">
      <c r="A561" s="26" t="s">
        <v>666</v>
      </c>
      <c r="B561" s="28" t="s">
        <v>667</v>
      </c>
      <c r="C561" s="17"/>
      <c r="D561" s="17"/>
      <c r="E561" s="17"/>
      <c r="F561" s="17"/>
      <c r="G561" s="17"/>
      <c r="H561" s="17"/>
    </row>
    <row r="562" spans="1:8" x14ac:dyDescent="0.3">
      <c r="A562" s="29" t="s">
        <v>668</v>
      </c>
      <c r="B562" s="32" t="s">
        <v>667</v>
      </c>
      <c r="C562" s="17">
        <v>25</v>
      </c>
      <c r="D562" s="17" t="s">
        <v>41</v>
      </c>
      <c r="E562" s="18"/>
      <c r="F562" s="17" t="str">
        <f>IF(ISBLANK(E562),"", PRODUCT(C562,E562))</f>
        <v/>
      </c>
      <c r="G562" s="19"/>
      <c r="H562" s="17"/>
    </row>
    <row r="563" spans="1:8" x14ac:dyDescent="0.3">
      <c r="A563" s="29" t="s">
        <v>669</v>
      </c>
      <c r="B563" s="32" t="s">
        <v>670</v>
      </c>
      <c r="C563" s="17"/>
      <c r="D563" s="17"/>
      <c r="E563" s="17"/>
      <c r="F563" s="17"/>
      <c r="G563" s="17"/>
      <c r="H563" s="19"/>
    </row>
    <row r="564" spans="1:8" x14ac:dyDescent="0.3">
      <c r="A564" s="29" t="s">
        <v>671</v>
      </c>
      <c r="B564" s="32" t="s">
        <v>672</v>
      </c>
      <c r="C564" s="17"/>
      <c r="D564" s="17"/>
      <c r="E564" s="17"/>
      <c r="F564" s="17"/>
      <c r="G564" s="17"/>
      <c r="H564" s="19"/>
    </row>
    <row r="565" spans="1:8" x14ac:dyDescent="0.3">
      <c r="A565" s="29" t="s">
        <v>673</v>
      </c>
      <c r="B565" s="32" t="s">
        <v>674</v>
      </c>
      <c r="C565" s="17"/>
      <c r="D565" s="17"/>
      <c r="E565" s="17"/>
      <c r="F565" s="17"/>
      <c r="G565" s="17"/>
      <c r="H565" s="19"/>
    </row>
    <row r="566" spans="1:8" ht="28.8" x14ac:dyDescent="0.3">
      <c r="A566" s="29" t="s">
        <v>675</v>
      </c>
      <c r="B566" s="32" t="s">
        <v>676</v>
      </c>
      <c r="C566" s="17"/>
      <c r="D566" s="17"/>
      <c r="E566" s="17"/>
      <c r="F566" s="17"/>
      <c r="G566" s="17"/>
      <c r="H566" s="19"/>
    </row>
    <row r="567" spans="1:8" ht="28.8" x14ac:dyDescent="0.3">
      <c r="A567" s="29" t="s">
        <v>677</v>
      </c>
      <c r="B567" s="32" t="s">
        <v>678</v>
      </c>
      <c r="C567" s="17"/>
      <c r="D567" s="17"/>
      <c r="E567" s="17"/>
      <c r="F567" s="17"/>
      <c r="G567" s="17"/>
      <c r="H567" s="19"/>
    </row>
    <row r="568" spans="1:8" x14ac:dyDescent="0.3">
      <c r="A568" s="30"/>
      <c r="B568" s="33"/>
      <c r="E568" s="16" t="s">
        <v>125</v>
      </c>
      <c r="F568" s="16" t="str">
        <f>IF((COUNT(C562:C567)&lt;&gt;COUNT(F562:F567)),"", ROUND(SUM(F562:F567),2))</f>
        <v/>
      </c>
      <c r="G568" s="14" t="str">
        <f>IF((COUNT(C562:C567)&lt;&gt;COUNT(F562:F567)),"Neužpildytos visų objektų kainos", "")</f>
        <v>Neužpildytos visų objektų kainos</v>
      </c>
    </row>
    <row r="569" spans="1:8" ht="28.8" x14ac:dyDescent="0.3">
      <c r="A569" s="30"/>
      <c r="B569" s="33"/>
      <c r="C569" s="25" t="s">
        <v>126</v>
      </c>
      <c r="D569" s="19"/>
      <c r="E569" s="16" t="s">
        <v>127</v>
      </c>
      <c r="F569" s="16" t="str">
        <f>IF(OR(F568="",D569=""),"", ROUND(PRODUCT(D569,F568)/100,2))</f>
        <v/>
      </c>
      <c r="G569" s="14" t="str">
        <f>IF(D569="", "Nurodykite taikomą PVM dydį", "")</f>
        <v>Nurodykite taikomą PVM dydį</v>
      </c>
    </row>
    <row r="570" spans="1:8" x14ac:dyDescent="0.3">
      <c r="A570" s="30"/>
      <c r="B570" s="33"/>
      <c r="E570" s="16" t="s">
        <v>128</v>
      </c>
      <c r="F570" s="16">
        <f>IF(ISBLANK(F569), "", ROUND(SUM(F568:F569),2))</f>
        <v>0</v>
      </c>
    </row>
    <row r="571" spans="1:8" x14ac:dyDescent="0.3">
      <c r="A571" s="30"/>
      <c r="B571" s="33"/>
    </row>
    <row r="572" spans="1:8" x14ac:dyDescent="0.3">
      <c r="A572" s="30"/>
      <c r="B572" s="33"/>
    </row>
    <row r="573" spans="1:8" x14ac:dyDescent="0.3">
      <c r="A573" s="30"/>
      <c r="B573" s="33"/>
    </row>
    <row r="574" spans="1:8" x14ac:dyDescent="0.3">
      <c r="A574" s="31" t="s">
        <v>679</v>
      </c>
      <c r="B574" s="34" t="s">
        <v>680</v>
      </c>
    </row>
    <row r="575" spans="1:8" x14ac:dyDescent="0.3">
      <c r="A575" s="30"/>
      <c r="B575" s="33"/>
    </row>
    <row r="576" spans="1:8" x14ac:dyDescent="0.3">
      <c r="A576" s="31" t="s">
        <v>28</v>
      </c>
      <c r="B576" s="33"/>
    </row>
    <row r="577" spans="1:8" ht="43.2" x14ac:dyDescent="0.3">
      <c r="A577" s="26" t="s">
        <v>29</v>
      </c>
      <c r="B577" s="28" t="s">
        <v>30</v>
      </c>
      <c r="C577" s="25" t="s">
        <v>31</v>
      </c>
      <c r="D577" s="25" t="s">
        <v>32</v>
      </c>
      <c r="E577" s="25" t="s">
        <v>33</v>
      </c>
      <c r="F577" s="25" t="s">
        <v>34</v>
      </c>
      <c r="G577" s="25" t="s">
        <v>35</v>
      </c>
      <c r="H577" s="25" t="s">
        <v>36</v>
      </c>
    </row>
    <row r="578" spans="1:8" x14ac:dyDescent="0.3">
      <c r="A578" s="26" t="s">
        <v>681</v>
      </c>
      <c r="B578" s="28" t="s">
        <v>682</v>
      </c>
      <c r="C578" s="17"/>
      <c r="D578" s="17"/>
      <c r="E578" s="17"/>
      <c r="F578" s="17"/>
      <c r="G578" s="17"/>
      <c r="H578" s="17"/>
    </row>
    <row r="579" spans="1:8" x14ac:dyDescent="0.3">
      <c r="A579" s="29" t="s">
        <v>683</v>
      </c>
      <c r="B579" s="32" t="s">
        <v>682</v>
      </c>
      <c r="C579" s="17">
        <v>150</v>
      </c>
      <c r="D579" s="17" t="s">
        <v>41</v>
      </c>
      <c r="E579" s="18"/>
      <c r="F579" s="17" t="str">
        <f>IF(ISBLANK(E579),"", PRODUCT(C579,E579))</f>
        <v/>
      </c>
      <c r="G579" s="19"/>
      <c r="H579" s="17"/>
    </row>
    <row r="580" spans="1:8" x14ac:dyDescent="0.3">
      <c r="A580" s="29" t="s">
        <v>684</v>
      </c>
      <c r="B580" s="32" t="s">
        <v>685</v>
      </c>
      <c r="C580" s="17"/>
      <c r="D580" s="17"/>
      <c r="E580" s="17"/>
      <c r="F580" s="17"/>
      <c r="G580" s="17"/>
      <c r="H580" s="19"/>
    </row>
    <row r="581" spans="1:8" x14ac:dyDescent="0.3">
      <c r="A581" s="29" t="s">
        <v>686</v>
      </c>
      <c r="B581" s="32" t="s">
        <v>687</v>
      </c>
      <c r="C581" s="17"/>
      <c r="D581" s="17"/>
      <c r="E581" s="17"/>
      <c r="F581" s="17"/>
      <c r="G581" s="17"/>
      <c r="H581" s="19"/>
    </row>
    <row r="582" spans="1:8" x14ac:dyDescent="0.3">
      <c r="A582" s="29" t="s">
        <v>688</v>
      </c>
      <c r="B582" s="32" t="s">
        <v>689</v>
      </c>
      <c r="C582" s="17"/>
      <c r="D582" s="17"/>
      <c r="E582" s="17"/>
      <c r="F582" s="17"/>
      <c r="G582" s="17"/>
      <c r="H582" s="19"/>
    </row>
    <row r="583" spans="1:8" x14ac:dyDescent="0.3">
      <c r="A583" s="29" t="s">
        <v>690</v>
      </c>
      <c r="B583" s="32" t="s">
        <v>691</v>
      </c>
      <c r="C583" s="17"/>
      <c r="D583" s="17"/>
      <c r="E583" s="17"/>
      <c r="F583" s="17"/>
      <c r="G583" s="17"/>
      <c r="H583" s="19"/>
    </row>
    <row r="584" spans="1:8" ht="28.8" x14ac:dyDescent="0.3">
      <c r="A584" s="29" t="s">
        <v>692</v>
      </c>
      <c r="B584" s="32" t="s">
        <v>693</v>
      </c>
      <c r="C584" s="17"/>
      <c r="D584" s="17"/>
      <c r="E584" s="17"/>
      <c r="F584" s="17"/>
      <c r="G584" s="17"/>
      <c r="H584" s="19"/>
    </row>
    <row r="585" spans="1:8" x14ac:dyDescent="0.3">
      <c r="A585" s="29" t="s">
        <v>694</v>
      </c>
      <c r="B585" s="32" t="s">
        <v>695</v>
      </c>
      <c r="C585" s="17"/>
      <c r="D585" s="17"/>
      <c r="E585" s="17"/>
      <c r="F585" s="17"/>
      <c r="G585" s="17"/>
      <c r="H585" s="19"/>
    </row>
    <row r="586" spans="1:8" x14ac:dyDescent="0.3">
      <c r="A586" s="29" t="s">
        <v>696</v>
      </c>
      <c r="B586" s="32" t="s">
        <v>697</v>
      </c>
      <c r="C586" s="17"/>
      <c r="D586" s="17"/>
      <c r="E586" s="17"/>
      <c r="F586" s="17"/>
      <c r="G586" s="17"/>
      <c r="H586" s="19"/>
    </row>
    <row r="587" spans="1:8" x14ac:dyDescent="0.3">
      <c r="A587" s="30"/>
      <c r="B587" s="33"/>
      <c r="E587" s="16" t="s">
        <v>125</v>
      </c>
      <c r="F587" s="16" t="str">
        <f>IF((COUNT(C579:C586)&lt;&gt;COUNT(F579:F586)),"", ROUND(SUM(F579:F586),2))</f>
        <v/>
      </c>
      <c r="G587" s="14" t="str">
        <f>IF((COUNT(C579:C586)&lt;&gt;COUNT(F579:F586)),"Neužpildytos visų objektų kainos", "")</f>
        <v>Neužpildytos visų objektų kainos</v>
      </c>
    </row>
    <row r="588" spans="1:8" ht="28.8" x14ac:dyDescent="0.3">
      <c r="A588" s="30"/>
      <c r="B588" s="33"/>
      <c r="C588" s="25" t="s">
        <v>126</v>
      </c>
      <c r="D588" s="19"/>
      <c r="E588" s="16" t="s">
        <v>127</v>
      </c>
      <c r="F588" s="16" t="str">
        <f>IF(OR(F587="",D588=""),"", ROUND(PRODUCT(D588,F587)/100,2))</f>
        <v/>
      </c>
      <c r="G588" s="14" t="str">
        <f>IF(D588="", "Nurodykite taikomą PVM dydį", "")</f>
        <v>Nurodykite taikomą PVM dydį</v>
      </c>
    </row>
    <row r="589" spans="1:8" x14ac:dyDescent="0.3">
      <c r="A589" s="30"/>
      <c r="B589" s="33"/>
      <c r="E589" s="16" t="s">
        <v>128</v>
      </c>
      <c r="F589" s="16">
        <f>IF(ISBLANK(F588), "", ROUND(SUM(F587:F588),2))</f>
        <v>0</v>
      </c>
    </row>
    <row r="590" spans="1:8" x14ac:dyDescent="0.3">
      <c r="A590" s="30"/>
      <c r="B590" s="33"/>
    </row>
    <row r="591" spans="1:8" x14ac:dyDescent="0.3">
      <c r="A591" s="30"/>
      <c r="B591" s="33"/>
    </row>
    <row r="592" spans="1:8" x14ac:dyDescent="0.3">
      <c r="A592" s="30"/>
      <c r="B592" s="33"/>
    </row>
    <row r="593" spans="1:8" x14ac:dyDescent="0.3">
      <c r="A593" s="31" t="s">
        <v>698</v>
      </c>
      <c r="B593" s="34" t="s">
        <v>699</v>
      </c>
    </row>
    <row r="594" spans="1:8" x14ac:dyDescent="0.3">
      <c r="A594" s="30"/>
      <c r="B594" s="33"/>
    </row>
    <row r="595" spans="1:8" x14ac:dyDescent="0.3">
      <c r="A595" s="31" t="s">
        <v>28</v>
      </c>
      <c r="B595" s="33"/>
    </row>
    <row r="596" spans="1:8" ht="43.2" x14ac:dyDescent="0.3">
      <c r="A596" s="26" t="s">
        <v>29</v>
      </c>
      <c r="B596" s="28" t="s">
        <v>30</v>
      </c>
      <c r="C596" s="25" t="s">
        <v>31</v>
      </c>
      <c r="D596" s="25" t="s">
        <v>32</v>
      </c>
      <c r="E596" s="25" t="s">
        <v>33</v>
      </c>
      <c r="F596" s="25" t="s">
        <v>34</v>
      </c>
      <c r="G596" s="25" t="s">
        <v>35</v>
      </c>
      <c r="H596" s="25" t="s">
        <v>36</v>
      </c>
    </row>
    <row r="597" spans="1:8" x14ac:dyDescent="0.3">
      <c r="A597" s="26" t="s">
        <v>700</v>
      </c>
      <c r="B597" s="28" t="s">
        <v>701</v>
      </c>
      <c r="C597" s="17"/>
      <c r="D597" s="17"/>
      <c r="E597" s="17"/>
      <c r="F597" s="17"/>
      <c r="G597" s="17"/>
      <c r="H597" s="17"/>
    </row>
    <row r="598" spans="1:8" x14ac:dyDescent="0.3">
      <c r="A598" s="29" t="s">
        <v>702</v>
      </c>
      <c r="B598" s="32" t="s">
        <v>701</v>
      </c>
      <c r="C598" s="17">
        <v>25</v>
      </c>
      <c r="D598" s="17" t="s">
        <v>41</v>
      </c>
      <c r="E598" s="18"/>
      <c r="F598" s="17" t="str">
        <f>IF(ISBLANK(E598),"", PRODUCT(C598,E598))</f>
        <v/>
      </c>
      <c r="G598" s="19"/>
      <c r="H598" s="17"/>
    </row>
    <row r="599" spans="1:8" x14ac:dyDescent="0.3">
      <c r="A599" s="29" t="s">
        <v>703</v>
      </c>
      <c r="B599" s="32" t="s">
        <v>704</v>
      </c>
      <c r="C599" s="17"/>
      <c r="D599" s="17"/>
      <c r="E599" s="17"/>
      <c r="F599" s="17"/>
      <c r="G599" s="17"/>
      <c r="H599" s="19"/>
    </row>
    <row r="600" spans="1:8" x14ac:dyDescent="0.3">
      <c r="A600" s="29" t="s">
        <v>705</v>
      </c>
      <c r="B600" s="32" t="s">
        <v>706</v>
      </c>
      <c r="C600" s="17"/>
      <c r="D600" s="17"/>
      <c r="E600" s="17"/>
      <c r="F600" s="17"/>
      <c r="G600" s="17"/>
      <c r="H600" s="19"/>
    </row>
    <row r="601" spans="1:8" x14ac:dyDescent="0.3">
      <c r="A601" s="29" t="s">
        <v>707</v>
      </c>
      <c r="B601" s="32" t="s">
        <v>708</v>
      </c>
      <c r="C601" s="17"/>
      <c r="D601" s="17"/>
      <c r="E601" s="17"/>
      <c r="F601" s="17"/>
      <c r="G601" s="17"/>
      <c r="H601" s="19"/>
    </row>
    <row r="602" spans="1:8" x14ac:dyDescent="0.3">
      <c r="A602" s="29" t="s">
        <v>709</v>
      </c>
      <c r="B602" s="32" t="s">
        <v>710</v>
      </c>
      <c r="C602" s="17"/>
      <c r="D602" s="17"/>
      <c r="E602" s="17"/>
      <c r="F602" s="17"/>
      <c r="G602" s="17"/>
      <c r="H602" s="19"/>
    </row>
    <row r="603" spans="1:8" x14ac:dyDescent="0.3">
      <c r="A603" s="29" t="s">
        <v>711</v>
      </c>
      <c r="B603" s="32" t="s">
        <v>712</v>
      </c>
      <c r="C603" s="17"/>
      <c r="D603" s="17"/>
      <c r="E603" s="17"/>
      <c r="F603" s="17"/>
      <c r="G603" s="17"/>
      <c r="H603" s="19"/>
    </row>
    <row r="604" spans="1:8" x14ac:dyDescent="0.3">
      <c r="A604" s="30"/>
      <c r="B604" s="33"/>
      <c r="E604" s="16" t="s">
        <v>125</v>
      </c>
      <c r="F604" s="16" t="str">
        <f>IF((COUNT(C598:C603)&lt;&gt;COUNT(F598:F603)),"", ROUND(SUM(F598:F603),2))</f>
        <v/>
      </c>
      <c r="G604" s="14" t="str">
        <f>IF((COUNT(C598:C603)&lt;&gt;COUNT(F598:F603)),"Neužpildytos visų objektų kainos", "")</f>
        <v>Neužpildytos visų objektų kainos</v>
      </c>
    </row>
    <row r="605" spans="1:8" ht="28.8" x14ac:dyDescent="0.3">
      <c r="A605" s="30"/>
      <c r="B605" s="33"/>
      <c r="C605" s="25" t="s">
        <v>126</v>
      </c>
      <c r="D605" s="19"/>
      <c r="E605" s="16" t="s">
        <v>127</v>
      </c>
      <c r="F605" s="16" t="str">
        <f>IF(OR(F604="",D605=""),"", ROUND(PRODUCT(D605,F604)/100,2))</f>
        <v/>
      </c>
      <c r="G605" s="14" t="str">
        <f>IF(D605="", "Nurodykite taikomą PVM dydį", "")</f>
        <v>Nurodykite taikomą PVM dydį</v>
      </c>
    </row>
    <row r="606" spans="1:8" x14ac:dyDescent="0.3">
      <c r="A606" s="30"/>
      <c r="B606" s="33"/>
      <c r="E606" s="16" t="s">
        <v>128</v>
      </c>
      <c r="F606" s="16">
        <f>IF(ISBLANK(F605), "", ROUND(SUM(F604:F605),2))</f>
        <v>0</v>
      </c>
    </row>
    <row r="607" spans="1:8" x14ac:dyDescent="0.3">
      <c r="A607" s="30"/>
      <c r="B607" s="33"/>
    </row>
    <row r="608" spans="1:8" x14ac:dyDescent="0.3">
      <c r="A608" s="30"/>
      <c r="B608" s="33"/>
    </row>
    <row r="609" spans="1:8" x14ac:dyDescent="0.3">
      <c r="A609" s="30"/>
      <c r="B609" s="33"/>
    </row>
    <row r="610" spans="1:8" x14ac:dyDescent="0.3">
      <c r="A610" s="31" t="s">
        <v>713</v>
      </c>
      <c r="B610" s="34" t="s">
        <v>714</v>
      </c>
    </row>
    <row r="611" spans="1:8" x14ac:dyDescent="0.3">
      <c r="A611" s="30"/>
      <c r="B611" s="33"/>
    </row>
    <row r="612" spans="1:8" x14ac:dyDescent="0.3">
      <c r="A612" s="31" t="s">
        <v>28</v>
      </c>
      <c r="B612" s="33"/>
    </row>
    <row r="613" spans="1:8" ht="43.2" x14ac:dyDescent="0.3">
      <c r="A613" s="26" t="s">
        <v>29</v>
      </c>
      <c r="B613" s="28" t="s">
        <v>30</v>
      </c>
      <c r="C613" s="25" t="s">
        <v>31</v>
      </c>
      <c r="D613" s="25" t="s">
        <v>32</v>
      </c>
      <c r="E613" s="25" t="s">
        <v>33</v>
      </c>
      <c r="F613" s="25" t="s">
        <v>34</v>
      </c>
      <c r="G613" s="25" t="s">
        <v>35</v>
      </c>
      <c r="H613" s="25" t="s">
        <v>36</v>
      </c>
    </row>
    <row r="614" spans="1:8" x14ac:dyDescent="0.3">
      <c r="A614" s="26" t="s">
        <v>715</v>
      </c>
      <c r="B614" s="28" t="s">
        <v>716</v>
      </c>
      <c r="C614" s="17"/>
      <c r="D614" s="17"/>
      <c r="E614" s="17"/>
      <c r="F614" s="17"/>
      <c r="G614" s="17"/>
      <c r="H614" s="17"/>
    </row>
    <row r="615" spans="1:8" x14ac:dyDescent="0.3">
      <c r="A615" s="29" t="s">
        <v>717</v>
      </c>
      <c r="B615" s="32" t="s">
        <v>716</v>
      </c>
      <c r="C615" s="17">
        <v>20</v>
      </c>
      <c r="D615" s="17" t="s">
        <v>41</v>
      </c>
      <c r="E615" s="18"/>
      <c r="F615" s="17" t="str">
        <f>IF(ISBLANK(E615),"", PRODUCT(C615,E615))</f>
        <v/>
      </c>
      <c r="G615" s="19"/>
      <c r="H615" s="17"/>
    </row>
    <row r="616" spans="1:8" x14ac:dyDescent="0.3">
      <c r="A616" s="29" t="s">
        <v>718</v>
      </c>
      <c r="B616" s="32" t="s">
        <v>719</v>
      </c>
      <c r="C616" s="17"/>
      <c r="D616" s="17"/>
      <c r="E616" s="17"/>
      <c r="F616" s="17"/>
      <c r="G616" s="17"/>
      <c r="H616" s="19"/>
    </row>
    <row r="617" spans="1:8" x14ac:dyDescent="0.3">
      <c r="A617" s="29" t="s">
        <v>720</v>
      </c>
      <c r="B617" s="32" t="s">
        <v>721</v>
      </c>
      <c r="C617" s="17"/>
      <c r="D617" s="17"/>
      <c r="E617" s="17"/>
      <c r="F617" s="17"/>
      <c r="G617" s="17"/>
      <c r="H617" s="19"/>
    </row>
    <row r="618" spans="1:8" x14ac:dyDescent="0.3">
      <c r="A618" s="29" t="s">
        <v>722</v>
      </c>
      <c r="B618" s="32" t="s">
        <v>723</v>
      </c>
      <c r="C618" s="17"/>
      <c r="D618" s="17"/>
      <c r="E618" s="17"/>
      <c r="F618" s="17"/>
      <c r="G618" s="17"/>
      <c r="H618" s="19"/>
    </row>
    <row r="619" spans="1:8" ht="28.8" x14ac:dyDescent="0.3">
      <c r="A619" s="29" t="s">
        <v>724</v>
      </c>
      <c r="B619" s="32" t="s">
        <v>725</v>
      </c>
      <c r="C619" s="17"/>
      <c r="D619" s="17"/>
      <c r="E619" s="17"/>
      <c r="F619" s="17"/>
      <c r="G619" s="17"/>
      <c r="H619" s="19"/>
    </row>
    <row r="620" spans="1:8" x14ac:dyDescent="0.3">
      <c r="A620" s="30"/>
      <c r="B620" s="33"/>
      <c r="E620" s="16" t="s">
        <v>125</v>
      </c>
      <c r="F620" s="16" t="str">
        <f>IF((COUNT(C615:C619)&lt;&gt;COUNT(F615:F619)),"", ROUND(SUM(F615:F619),2))</f>
        <v/>
      </c>
      <c r="G620" s="14" t="str">
        <f>IF((COUNT(C615:C619)&lt;&gt;COUNT(F615:F619)),"Neužpildytos visų objektų kainos", "")</f>
        <v>Neužpildytos visų objektų kainos</v>
      </c>
    </row>
    <row r="621" spans="1:8" ht="28.8" x14ac:dyDescent="0.3">
      <c r="A621" s="30"/>
      <c r="B621" s="33"/>
      <c r="C621" s="25" t="s">
        <v>126</v>
      </c>
      <c r="D621" s="19"/>
      <c r="E621" s="16" t="s">
        <v>127</v>
      </c>
      <c r="F621" s="16" t="str">
        <f>IF(OR(F620="",D621=""),"", ROUND(PRODUCT(D621,F620)/100,2))</f>
        <v/>
      </c>
      <c r="G621" s="14" t="str">
        <f>IF(D621="", "Nurodykite taikomą PVM dydį", "")</f>
        <v>Nurodykite taikomą PVM dydį</v>
      </c>
    </row>
    <row r="622" spans="1:8" x14ac:dyDescent="0.3">
      <c r="A622" s="30"/>
      <c r="B622" s="33"/>
      <c r="E622" s="16" t="s">
        <v>128</v>
      </c>
      <c r="F622" s="16">
        <f>IF(ISBLANK(F621), "", ROUND(SUM(F620:F621),2))</f>
        <v>0</v>
      </c>
    </row>
    <row r="623" spans="1:8" x14ac:dyDescent="0.3">
      <c r="A623" s="30"/>
      <c r="B623" s="33"/>
    </row>
    <row r="624" spans="1:8" x14ac:dyDescent="0.3">
      <c r="A624" s="30"/>
      <c r="B624" s="33"/>
    </row>
    <row r="625" spans="1:8" x14ac:dyDescent="0.3">
      <c r="A625" s="30"/>
      <c r="B625" s="33"/>
    </row>
    <row r="626" spans="1:8" x14ac:dyDescent="0.3">
      <c r="A626" s="31" t="s">
        <v>726</v>
      </c>
      <c r="B626" s="34" t="s">
        <v>130</v>
      </c>
    </row>
    <row r="627" spans="1:8" x14ac:dyDescent="0.3">
      <c r="A627" s="30"/>
      <c r="B627" s="33"/>
    </row>
    <row r="628" spans="1:8" x14ac:dyDescent="0.3">
      <c r="A628" s="31" t="s">
        <v>28</v>
      </c>
      <c r="B628" s="33"/>
    </row>
    <row r="629" spans="1:8" ht="43.2" x14ac:dyDescent="0.3">
      <c r="A629" s="26" t="s">
        <v>29</v>
      </c>
      <c r="B629" s="28" t="s">
        <v>30</v>
      </c>
      <c r="C629" s="25" t="s">
        <v>31</v>
      </c>
      <c r="D629" s="25" t="s">
        <v>32</v>
      </c>
      <c r="E629" s="25" t="s">
        <v>33</v>
      </c>
      <c r="F629" s="25" t="s">
        <v>34</v>
      </c>
      <c r="G629" s="25" t="s">
        <v>35</v>
      </c>
      <c r="H629" s="25" t="s">
        <v>36</v>
      </c>
    </row>
    <row r="630" spans="1:8" x14ac:dyDescent="0.3">
      <c r="A630" s="26" t="s">
        <v>727</v>
      </c>
      <c r="B630" s="28" t="s">
        <v>132</v>
      </c>
      <c r="C630" s="17"/>
      <c r="D630" s="17"/>
      <c r="E630" s="17"/>
      <c r="F630" s="17"/>
      <c r="G630" s="17"/>
      <c r="H630" s="17"/>
    </row>
    <row r="631" spans="1:8" x14ac:dyDescent="0.3">
      <c r="A631" s="29" t="s">
        <v>728</v>
      </c>
      <c r="B631" s="32" t="s">
        <v>146</v>
      </c>
      <c r="C631" s="17">
        <v>75</v>
      </c>
      <c r="D631" s="17" t="s">
        <v>41</v>
      </c>
      <c r="E631" s="18"/>
      <c r="F631" s="17" t="str">
        <f>IF(ISBLANK(E631),"", PRODUCT(C631,E631))</f>
        <v/>
      </c>
      <c r="G631" s="19"/>
      <c r="H631" s="17"/>
    </row>
    <row r="632" spans="1:8" x14ac:dyDescent="0.3">
      <c r="A632" s="29" t="s">
        <v>729</v>
      </c>
      <c r="B632" s="32" t="s">
        <v>141</v>
      </c>
      <c r="C632" s="17"/>
      <c r="D632" s="17"/>
      <c r="E632" s="17"/>
      <c r="F632" s="17"/>
      <c r="G632" s="17"/>
      <c r="H632" s="19"/>
    </row>
    <row r="633" spans="1:8" x14ac:dyDescent="0.3">
      <c r="A633" s="29" t="s">
        <v>730</v>
      </c>
      <c r="B633" s="32" t="s">
        <v>731</v>
      </c>
      <c r="C633" s="17"/>
      <c r="D633" s="17"/>
      <c r="E633" s="17"/>
      <c r="F633" s="17"/>
      <c r="G633" s="17"/>
      <c r="H633" s="19"/>
    </row>
    <row r="634" spans="1:8" x14ac:dyDescent="0.3">
      <c r="A634" s="29" t="s">
        <v>732</v>
      </c>
      <c r="B634" s="32" t="s">
        <v>151</v>
      </c>
      <c r="C634" s="17"/>
      <c r="D634" s="17"/>
      <c r="E634" s="17"/>
      <c r="F634" s="17"/>
      <c r="G634" s="17"/>
      <c r="H634" s="19"/>
    </row>
    <row r="635" spans="1:8" x14ac:dyDescent="0.3">
      <c r="A635" s="29" t="s">
        <v>733</v>
      </c>
      <c r="B635" s="32" t="s">
        <v>734</v>
      </c>
      <c r="C635" s="17"/>
      <c r="D635" s="17"/>
      <c r="E635" s="17"/>
      <c r="F635" s="17"/>
      <c r="G635" s="17"/>
      <c r="H635" s="19"/>
    </row>
    <row r="636" spans="1:8" x14ac:dyDescent="0.3">
      <c r="A636" s="29" t="s">
        <v>735</v>
      </c>
      <c r="B636" s="32" t="s">
        <v>736</v>
      </c>
      <c r="C636" s="17"/>
      <c r="D636" s="17"/>
      <c r="E636" s="17"/>
      <c r="F636" s="17"/>
      <c r="G636" s="17"/>
      <c r="H636" s="19"/>
    </row>
    <row r="637" spans="1:8" x14ac:dyDescent="0.3">
      <c r="A637" s="29" t="s">
        <v>737</v>
      </c>
      <c r="B637" s="32" t="s">
        <v>738</v>
      </c>
      <c r="C637" s="17"/>
      <c r="D637" s="17"/>
      <c r="E637" s="17"/>
      <c r="F637" s="17"/>
      <c r="G637" s="17"/>
      <c r="H637" s="19"/>
    </row>
    <row r="638" spans="1:8" x14ac:dyDescent="0.3">
      <c r="A638" s="29" t="s">
        <v>739</v>
      </c>
      <c r="B638" s="32" t="s">
        <v>740</v>
      </c>
      <c r="C638" s="17"/>
      <c r="D638" s="17"/>
      <c r="E638" s="17"/>
      <c r="F638" s="17"/>
      <c r="G638" s="17"/>
      <c r="H638" s="19"/>
    </row>
    <row r="639" spans="1:8" x14ac:dyDescent="0.3">
      <c r="E639" s="16" t="s">
        <v>125</v>
      </c>
      <c r="F639" s="16" t="str">
        <f>IF((COUNT(C631:C638)&lt;&gt;COUNT(F631:F638)),"", ROUND(SUM(F631:F638),2))</f>
        <v/>
      </c>
      <c r="G639" s="14" t="str">
        <f>IF((COUNT(C631:C638)&lt;&gt;COUNT(F631:F638)),"Neužpildytos visų objektų kainos", "")</f>
        <v>Neužpildytos visų objektų kainos</v>
      </c>
    </row>
    <row r="640" spans="1:8" ht="28.8" x14ac:dyDescent="0.3">
      <c r="C640" s="25" t="s">
        <v>126</v>
      </c>
      <c r="D640" s="19"/>
      <c r="E640" s="16" t="s">
        <v>127</v>
      </c>
      <c r="F640" s="16" t="str">
        <f>IF(OR(F639="",D640=""),"", ROUND(PRODUCT(D640,F639)/100,2))</f>
        <v/>
      </c>
      <c r="G640" s="14" t="str">
        <f>IF(D640="", "Nurodykite taikomą PVM dydį", "")</f>
        <v>Nurodykite taikomą PVM dydį</v>
      </c>
    </row>
    <row r="641" spans="5:6" x14ac:dyDescent="0.3">
      <c r="E641" s="16" t="s">
        <v>128</v>
      </c>
      <c r="F641" s="16">
        <f>IF(ISBLANK(F640), "", ROUND(SUM(F639:F640),2))</f>
        <v>0</v>
      </c>
    </row>
  </sheetData>
  <sheetProtection algorithmName="SHA-512" hashValue="5lPveg+kLyg6yJyBRgB/7veXptNA3y6eAk5y2huaW4X4XHncn0rtGNFY6CIF7/GqY8L5z3VF1fkToYHIWN7VmA==" saltValue="HI49uN60z8pOBn38yWrXu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9" t="s">
        <v>741</v>
      </c>
      <c r="B2" s="37"/>
      <c r="C2" s="37"/>
      <c r="D2" s="37"/>
      <c r="E2" s="37"/>
      <c r="F2" s="37"/>
      <c r="G2" s="37"/>
      <c r="H2" s="37"/>
      <c r="I2" s="37"/>
      <c r="J2" s="37"/>
      <c r="K2" s="37"/>
    </row>
    <row r="3" spans="1:11" x14ac:dyDescent="0.3">
      <c r="A3" s="37"/>
      <c r="B3" s="37"/>
      <c r="C3" s="37"/>
      <c r="D3" s="37"/>
      <c r="E3" s="37"/>
      <c r="F3" s="37"/>
      <c r="G3" s="37"/>
      <c r="H3" s="37"/>
      <c r="I3" s="37"/>
      <c r="J3" s="37"/>
      <c r="K3" s="37"/>
    </row>
    <row r="4" spans="1:11" ht="16.05" customHeight="1" thickBot="1" x14ac:dyDescent="0.35">
      <c r="A4" s="7"/>
      <c r="B4" s="7"/>
      <c r="C4" s="7"/>
      <c r="D4" s="7"/>
      <c r="E4" s="7"/>
      <c r="F4" s="7"/>
      <c r="G4" s="7"/>
      <c r="H4" s="7"/>
      <c r="I4" s="7"/>
      <c r="J4" s="7"/>
    </row>
    <row r="5" spans="1:11" ht="48" customHeight="1" x14ac:dyDescent="0.3">
      <c r="A5" s="78" t="s">
        <v>742</v>
      </c>
      <c r="B5" s="70"/>
      <c r="C5" s="80" t="s">
        <v>743</v>
      </c>
      <c r="D5" s="69"/>
      <c r="E5" s="70"/>
      <c r="F5" s="80" t="s">
        <v>744</v>
      </c>
      <c r="G5" s="69"/>
      <c r="H5" s="70"/>
      <c r="I5" s="80" t="s">
        <v>745</v>
      </c>
      <c r="J5" s="70"/>
      <c r="K5" s="9" t="s">
        <v>746</v>
      </c>
    </row>
    <row r="6" spans="1:11" ht="49.05" customHeight="1" x14ac:dyDescent="0.3">
      <c r="A6" s="57"/>
      <c r="B6" s="46"/>
      <c r="C6" s="53"/>
      <c r="D6" s="54"/>
      <c r="E6" s="46"/>
      <c r="F6" s="53"/>
      <c r="G6" s="54"/>
      <c r="H6" s="46"/>
      <c r="I6" s="53"/>
      <c r="J6" s="46"/>
      <c r="K6" s="20"/>
    </row>
    <row r="7" spans="1:11" ht="49.05" customHeight="1" x14ac:dyDescent="0.3">
      <c r="A7" s="57"/>
      <c r="B7" s="46"/>
      <c r="C7" s="53"/>
      <c r="D7" s="54"/>
      <c r="E7" s="46"/>
      <c r="F7" s="53"/>
      <c r="G7" s="54"/>
      <c r="H7" s="46"/>
      <c r="I7" s="53"/>
      <c r="J7" s="46"/>
      <c r="K7" s="20"/>
    </row>
    <row r="8" spans="1:11" ht="49.05" customHeight="1" x14ac:dyDescent="0.3">
      <c r="A8" s="57"/>
      <c r="B8" s="46"/>
      <c r="C8" s="53"/>
      <c r="D8" s="54"/>
      <c r="E8" s="46"/>
      <c r="F8" s="53"/>
      <c r="G8" s="54"/>
      <c r="H8" s="46"/>
      <c r="I8" s="53"/>
      <c r="J8" s="46"/>
      <c r="K8" s="20"/>
    </row>
    <row r="9" spans="1:11" ht="49.05" customHeight="1" x14ac:dyDescent="0.3">
      <c r="A9" s="57"/>
      <c r="B9" s="46"/>
      <c r="C9" s="53"/>
      <c r="D9" s="54"/>
      <c r="E9" s="46"/>
      <c r="F9" s="53"/>
      <c r="G9" s="54"/>
      <c r="H9" s="46"/>
      <c r="I9" s="53"/>
      <c r="J9" s="46"/>
      <c r="K9" s="20"/>
    </row>
    <row r="10" spans="1:11" ht="49.05" customHeight="1" x14ac:dyDescent="0.3">
      <c r="A10" s="57"/>
      <c r="B10" s="46"/>
      <c r="C10" s="53"/>
      <c r="D10" s="54"/>
      <c r="E10" s="46"/>
      <c r="F10" s="53"/>
      <c r="G10" s="54"/>
      <c r="H10" s="46"/>
      <c r="I10" s="53"/>
      <c r="J10" s="46"/>
      <c r="K10" s="20"/>
    </row>
    <row r="11" spans="1:11" ht="49.05" customHeight="1" x14ac:dyDescent="0.3">
      <c r="A11" s="57"/>
      <c r="B11" s="46"/>
      <c r="C11" s="53"/>
      <c r="D11" s="54"/>
      <c r="E11" s="46"/>
      <c r="F11" s="53"/>
      <c r="G11" s="54"/>
      <c r="H11" s="46"/>
      <c r="I11" s="53"/>
      <c r="J11" s="46"/>
      <c r="K11" s="20"/>
    </row>
    <row r="12" spans="1:11" ht="49.05" customHeight="1" x14ac:dyDescent="0.3">
      <c r="A12" s="57"/>
      <c r="B12" s="46"/>
      <c r="C12" s="53"/>
      <c r="D12" s="54"/>
      <c r="E12" s="46"/>
      <c r="F12" s="53"/>
      <c r="G12" s="54"/>
      <c r="H12" s="46"/>
      <c r="I12" s="53"/>
      <c r="J12" s="46"/>
      <c r="K12" s="20"/>
    </row>
    <row r="13" spans="1:11" ht="49.05" customHeight="1" x14ac:dyDescent="0.3">
      <c r="A13" s="57"/>
      <c r="B13" s="46"/>
      <c r="C13" s="53"/>
      <c r="D13" s="54"/>
      <c r="E13" s="46"/>
      <c r="F13" s="53"/>
      <c r="G13" s="54"/>
      <c r="H13" s="46"/>
      <c r="I13" s="53"/>
      <c r="J13" s="46"/>
      <c r="K13" s="20"/>
    </row>
    <row r="14" spans="1:11" ht="49.05" customHeight="1" x14ac:dyDescent="0.3">
      <c r="A14" s="57"/>
      <c r="B14" s="46"/>
      <c r="C14" s="53"/>
      <c r="D14" s="54"/>
      <c r="E14" s="46"/>
      <c r="F14" s="53"/>
      <c r="G14" s="54"/>
      <c r="H14" s="46"/>
      <c r="I14" s="53"/>
      <c r="J14" s="46"/>
      <c r="K14" s="20"/>
    </row>
    <row r="15" spans="1:11" ht="48" customHeight="1" thickBot="1" x14ac:dyDescent="0.35">
      <c r="A15" s="65"/>
      <c r="B15" s="60"/>
      <c r="C15" s="58"/>
      <c r="D15" s="59"/>
      <c r="E15" s="60"/>
      <c r="F15" s="58"/>
      <c r="G15" s="59"/>
      <c r="H15" s="60"/>
      <c r="I15" s="58"/>
      <c r="J15" s="60"/>
      <c r="K15" s="21"/>
    </row>
    <row r="16" spans="1:11" ht="19.05" customHeight="1" x14ac:dyDescent="0.3">
      <c r="A16" s="10"/>
      <c r="B16" s="10"/>
      <c r="C16" s="10"/>
      <c r="D16" s="10"/>
      <c r="E16" s="10"/>
      <c r="F16" s="10"/>
      <c r="G16" s="10"/>
      <c r="H16" s="10"/>
      <c r="I16" s="10"/>
      <c r="J16" s="10"/>
      <c r="K16" s="11"/>
    </row>
    <row r="17" spans="1:11" ht="49.05" customHeight="1" x14ac:dyDescent="0.3">
      <c r="A17" s="82" t="s">
        <v>747</v>
      </c>
      <c r="B17" s="37"/>
      <c r="C17" s="37"/>
      <c r="D17" s="37"/>
      <c r="E17" s="37"/>
      <c r="F17" s="37"/>
      <c r="G17" s="37"/>
      <c r="H17" s="37"/>
      <c r="I17" s="37"/>
      <c r="J17" s="37"/>
      <c r="K17" s="37"/>
    </row>
    <row r="18" spans="1:11" ht="16.05" customHeight="1" thickBot="1" x14ac:dyDescent="0.35">
      <c r="A18" s="10"/>
      <c r="B18" s="10"/>
      <c r="C18" s="10"/>
      <c r="D18" s="10"/>
      <c r="E18" s="10"/>
      <c r="F18" s="10"/>
      <c r="G18" s="10"/>
      <c r="H18" s="10"/>
      <c r="I18" s="10"/>
      <c r="J18" s="10"/>
      <c r="K18" s="11"/>
    </row>
    <row r="19" spans="1:11" ht="49.05" customHeight="1" x14ac:dyDescent="0.3">
      <c r="A19" s="78" t="s">
        <v>30</v>
      </c>
      <c r="B19" s="70"/>
      <c r="C19" s="80" t="s">
        <v>743</v>
      </c>
      <c r="D19" s="69"/>
      <c r="E19" s="70"/>
      <c r="F19" s="80" t="s">
        <v>748</v>
      </c>
      <c r="G19" s="69"/>
      <c r="H19" s="70"/>
      <c r="I19" s="63" t="s">
        <v>745</v>
      </c>
      <c r="J19" s="64"/>
      <c r="K19" s="11"/>
    </row>
    <row r="20" spans="1:11" ht="49.05" customHeight="1" x14ac:dyDescent="0.3">
      <c r="A20" s="57"/>
      <c r="B20" s="46"/>
      <c r="C20" s="53"/>
      <c r="D20" s="54"/>
      <c r="E20" s="46"/>
      <c r="F20" s="53"/>
      <c r="G20" s="54"/>
      <c r="H20" s="46"/>
      <c r="I20" s="55"/>
      <c r="J20" s="56"/>
      <c r="K20" s="11"/>
    </row>
    <row r="21" spans="1:11" ht="49.05" customHeight="1" x14ac:dyDescent="0.3">
      <c r="A21" s="57"/>
      <c r="B21" s="46"/>
      <c r="C21" s="53"/>
      <c r="D21" s="54"/>
      <c r="E21" s="46"/>
      <c r="F21" s="53"/>
      <c r="G21" s="54"/>
      <c r="H21" s="46"/>
      <c r="I21" s="55"/>
      <c r="J21" s="56"/>
      <c r="K21" s="11"/>
    </row>
    <row r="22" spans="1:11" ht="49.05" customHeight="1" x14ac:dyDescent="0.3">
      <c r="A22" s="57"/>
      <c r="B22" s="46"/>
      <c r="C22" s="53"/>
      <c r="D22" s="54"/>
      <c r="E22" s="46"/>
      <c r="F22" s="53"/>
      <c r="G22" s="54"/>
      <c r="H22" s="46"/>
      <c r="I22" s="55"/>
      <c r="J22" s="56"/>
      <c r="K22" s="11"/>
    </row>
    <row r="23" spans="1:11" ht="49.05" customHeight="1" x14ac:dyDescent="0.3">
      <c r="A23" s="57"/>
      <c r="B23" s="46"/>
      <c r="C23" s="53"/>
      <c r="D23" s="54"/>
      <c r="E23" s="46"/>
      <c r="F23" s="53"/>
      <c r="G23" s="54"/>
      <c r="H23" s="46"/>
      <c r="I23" s="55"/>
      <c r="J23" s="56"/>
      <c r="K23" s="11"/>
    </row>
    <row r="24" spans="1:11" ht="49.05" customHeight="1" x14ac:dyDescent="0.3">
      <c r="A24" s="57"/>
      <c r="B24" s="46"/>
      <c r="C24" s="53"/>
      <c r="D24" s="54"/>
      <c r="E24" s="46"/>
      <c r="F24" s="53"/>
      <c r="G24" s="54"/>
      <c r="H24" s="46"/>
      <c r="I24" s="55"/>
      <c r="J24" s="56"/>
      <c r="K24" s="11"/>
    </row>
    <row r="25" spans="1:11" ht="49.05" customHeight="1" x14ac:dyDescent="0.3">
      <c r="A25" s="57"/>
      <c r="B25" s="46"/>
      <c r="C25" s="53"/>
      <c r="D25" s="54"/>
      <c r="E25" s="46"/>
      <c r="F25" s="53"/>
      <c r="G25" s="54"/>
      <c r="H25" s="46"/>
      <c r="I25" s="55"/>
      <c r="J25" s="56"/>
      <c r="K25" s="11"/>
    </row>
    <row r="26" spans="1:11" ht="49.05" customHeight="1" x14ac:dyDescent="0.3">
      <c r="A26" s="57"/>
      <c r="B26" s="46"/>
      <c r="C26" s="53"/>
      <c r="D26" s="54"/>
      <c r="E26" s="46"/>
      <c r="F26" s="53"/>
      <c r="G26" s="54"/>
      <c r="H26" s="46"/>
      <c r="I26" s="55"/>
      <c r="J26" s="56"/>
      <c r="K26" s="11"/>
    </row>
    <row r="27" spans="1:11" ht="49.05" customHeight="1" x14ac:dyDescent="0.3">
      <c r="A27" s="57"/>
      <c r="B27" s="46"/>
      <c r="C27" s="53"/>
      <c r="D27" s="54"/>
      <c r="E27" s="46"/>
      <c r="F27" s="53"/>
      <c r="G27" s="54"/>
      <c r="H27" s="46"/>
      <c r="I27" s="55"/>
      <c r="J27" s="56"/>
      <c r="K27" s="11"/>
    </row>
    <row r="28" spans="1:11" ht="49.05" customHeight="1" x14ac:dyDescent="0.3">
      <c r="A28" s="57"/>
      <c r="B28" s="46"/>
      <c r="C28" s="53"/>
      <c r="D28" s="54"/>
      <c r="E28" s="46"/>
      <c r="F28" s="53"/>
      <c r="G28" s="54"/>
      <c r="H28" s="46"/>
      <c r="I28" s="55"/>
      <c r="J28" s="56"/>
      <c r="K28" s="11"/>
    </row>
    <row r="29" spans="1:11" ht="49.05" customHeight="1" x14ac:dyDescent="0.3">
      <c r="A29" s="57"/>
      <c r="B29" s="46"/>
      <c r="C29" s="53"/>
      <c r="D29" s="54"/>
      <c r="E29" s="46"/>
      <c r="F29" s="53"/>
      <c r="G29" s="54"/>
      <c r="H29" s="46"/>
      <c r="I29" s="55"/>
      <c r="J29" s="56"/>
      <c r="K29" s="11"/>
    </row>
    <row r="31" spans="1:11" ht="33" customHeight="1" x14ac:dyDescent="0.3">
      <c r="A31" s="72"/>
      <c r="B31" s="37"/>
      <c r="C31" s="37"/>
      <c r="D31" s="37"/>
      <c r="E31" s="37"/>
      <c r="F31" s="37"/>
      <c r="G31" s="37"/>
      <c r="H31" s="37"/>
      <c r="I31" s="37"/>
      <c r="J31" s="37"/>
    </row>
    <row r="33" spans="1:10" ht="16.05" customHeight="1" x14ac:dyDescent="0.3">
      <c r="A33" s="81" t="s">
        <v>749</v>
      </c>
      <c r="B33" s="37"/>
      <c r="C33" s="37"/>
      <c r="D33" s="37"/>
      <c r="E33" s="37"/>
      <c r="F33" s="37"/>
      <c r="G33" s="37"/>
      <c r="H33" s="37"/>
      <c r="I33" s="37"/>
      <c r="J33" s="37"/>
    </row>
    <row r="34" spans="1:10" ht="16.05" customHeight="1" thickBot="1" x14ac:dyDescent="0.35"/>
    <row r="35" spans="1:10" ht="16.05" customHeight="1" x14ac:dyDescent="0.3">
      <c r="A35" s="8" t="s">
        <v>29</v>
      </c>
      <c r="B35" s="68" t="s">
        <v>750</v>
      </c>
      <c r="C35" s="69"/>
      <c r="D35" s="69"/>
      <c r="E35" s="69"/>
      <c r="F35" s="69"/>
      <c r="G35" s="70"/>
      <c r="H35" s="71" t="s">
        <v>751</v>
      </c>
      <c r="I35" s="69"/>
      <c r="J35" s="64"/>
    </row>
    <row r="36" spans="1:10" ht="48" customHeight="1" x14ac:dyDescent="0.3">
      <c r="A36" s="22" t="s">
        <v>752</v>
      </c>
      <c r="B36" s="62" t="s">
        <v>753</v>
      </c>
      <c r="C36" s="54"/>
      <c r="D36" s="54"/>
      <c r="E36" s="54"/>
      <c r="F36" s="54"/>
      <c r="G36" s="46"/>
      <c r="H36" s="66"/>
      <c r="I36" s="54"/>
      <c r="J36" s="56"/>
    </row>
    <row r="37" spans="1:10" ht="48" customHeight="1" x14ac:dyDescent="0.3">
      <c r="A37" s="22" t="s">
        <v>754</v>
      </c>
      <c r="B37" s="62" t="s">
        <v>755</v>
      </c>
      <c r="C37" s="54"/>
      <c r="D37" s="54"/>
      <c r="E37" s="54"/>
      <c r="F37" s="54"/>
      <c r="G37" s="46"/>
      <c r="H37" s="66"/>
      <c r="I37" s="54"/>
      <c r="J37" s="56"/>
    </row>
    <row r="38" spans="1:10" ht="48" customHeight="1" x14ac:dyDescent="0.3">
      <c r="A38" s="22" t="s">
        <v>756</v>
      </c>
      <c r="B38" s="62" t="s">
        <v>757</v>
      </c>
      <c r="C38" s="54"/>
      <c r="D38" s="54"/>
      <c r="E38" s="54"/>
      <c r="F38" s="54"/>
      <c r="G38" s="46"/>
      <c r="H38" s="66"/>
      <c r="I38" s="54"/>
      <c r="J38" s="56"/>
    </row>
    <row r="39" spans="1:10" ht="48" customHeight="1" x14ac:dyDescent="0.3">
      <c r="A39" s="22" t="s">
        <v>758</v>
      </c>
      <c r="B39" s="62" t="s">
        <v>759</v>
      </c>
      <c r="C39" s="54"/>
      <c r="D39" s="54"/>
      <c r="E39" s="54"/>
      <c r="F39" s="54"/>
      <c r="G39" s="46"/>
      <c r="H39" s="66"/>
      <c r="I39" s="54"/>
      <c r="J39" s="56"/>
    </row>
    <row r="40" spans="1:10" ht="48" customHeight="1" x14ac:dyDescent="0.3">
      <c r="A40" s="23"/>
      <c r="B40" s="67"/>
      <c r="C40" s="54"/>
      <c r="D40" s="54"/>
      <c r="E40" s="54"/>
      <c r="F40" s="54"/>
      <c r="G40" s="46"/>
      <c r="H40" s="66"/>
      <c r="I40" s="54"/>
      <c r="J40" s="56"/>
    </row>
    <row r="41" spans="1:10" ht="48" customHeight="1" x14ac:dyDescent="0.3">
      <c r="A41" s="23"/>
      <c r="B41" s="67"/>
      <c r="C41" s="54"/>
      <c r="D41" s="54"/>
      <c r="E41" s="54"/>
      <c r="F41" s="54"/>
      <c r="G41" s="46"/>
      <c r="H41" s="66"/>
      <c r="I41" s="54"/>
      <c r="J41" s="56"/>
    </row>
    <row r="42" spans="1:10" ht="48" customHeight="1" x14ac:dyDescent="0.3">
      <c r="A42" s="23"/>
      <c r="B42" s="67"/>
      <c r="C42" s="54"/>
      <c r="D42" s="54"/>
      <c r="E42" s="54"/>
      <c r="F42" s="54"/>
      <c r="G42" s="46"/>
      <c r="H42" s="66"/>
      <c r="I42" s="54"/>
      <c r="J42" s="56"/>
    </row>
    <row r="43" spans="1:10" ht="48" customHeight="1" x14ac:dyDescent="0.3">
      <c r="A43" s="23"/>
      <c r="B43" s="67"/>
      <c r="C43" s="54"/>
      <c r="D43" s="54"/>
      <c r="E43" s="54"/>
      <c r="F43" s="54"/>
      <c r="G43" s="46"/>
      <c r="H43" s="66"/>
      <c r="I43" s="54"/>
      <c r="J43" s="56"/>
    </row>
    <row r="44" spans="1:10" ht="48" customHeight="1" x14ac:dyDescent="0.3">
      <c r="A44" s="23"/>
      <c r="B44" s="67"/>
      <c r="C44" s="54"/>
      <c r="D44" s="54"/>
      <c r="E44" s="54"/>
      <c r="F44" s="54"/>
      <c r="G44" s="46"/>
      <c r="H44" s="66"/>
      <c r="I44" s="54"/>
      <c r="J44" s="56"/>
    </row>
    <row r="45" spans="1:10" ht="48" customHeight="1" x14ac:dyDescent="0.3">
      <c r="A45" s="23"/>
      <c r="B45" s="67"/>
      <c r="C45" s="54"/>
      <c r="D45" s="54"/>
      <c r="E45" s="54"/>
      <c r="F45" s="54"/>
      <c r="G45" s="46"/>
      <c r="H45" s="66"/>
      <c r="I45" s="54"/>
      <c r="J45" s="56"/>
    </row>
    <row r="46" spans="1:10" ht="49.05" customHeight="1" thickBot="1" x14ac:dyDescent="0.35">
      <c r="A46" s="24"/>
      <c r="B46" s="73"/>
      <c r="C46" s="59"/>
      <c r="D46" s="59"/>
      <c r="E46" s="59"/>
      <c r="F46" s="59"/>
      <c r="G46" s="60"/>
      <c r="H46" s="74"/>
      <c r="I46" s="75"/>
      <c r="J46" s="76"/>
    </row>
    <row r="48" spans="1:10" ht="102" customHeight="1" x14ac:dyDescent="0.3">
      <c r="A48" s="72" t="s">
        <v>760</v>
      </c>
      <c r="B48" s="37"/>
      <c r="C48" s="37"/>
      <c r="D48" s="37"/>
      <c r="E48" s="37"/>
      <c r="F48" s="37"/>
      <c r="G48" s="37"/>
      <c r="H48" s="37"/>
      <c r="I48" s="37"/>
      <c r="J48" s="37"/>
    </row>
    <row r="51" spans="1:10" x14ac:dyDescent="0.3">
      <c r="A51" s="77" t="s">
        <v>761</v>
      </c>
      <c r="B51" s="37"/>
      <c r="C51" s="37"/>
      <c r="D51" s="37"/>
      <c r="E51" s="61"/>
      <c r="F51" s="37"/>
      <c r="G51" s="37"/>
      <c r="H51" s="37"/>
      <c r="I51" s="37"/>
      <c r="J51" s="37"/>
    </row>
    <row r="53" spans="1:10" x14ac:dyDescent="0.3">
      <c r="A53" s="77" t="s">
        <v>762</v>
      </c>
      <c r="B53" s="37"/>
      <c r="C53" s="37"/>
      <c r="D53" s="37"/>
      <c r="E53" s="61"/>
      <c r="F53" s="37"/>
      <c r="G53" s="37"/>
      <c r="H53" s="37"/>
      <c r="I53" s="37"/>
      <c r="J53" s="37"/>
    </row>
    <row r="100" spans="1:1" ht="15.6" x14ac:dyDescent="0.3">
      <c r="A100" t="s">
        <v>763</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2025-04-25T10:40:02Z</dcterms:modified>
</cp:coreProperties>
</file>