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siulymas\"/>
    </mc:Choice>
  </mc:AlternateContent>
  <xr:revisionPtr revIDLastSave="0" documentId="8_{D2017E5E-361C-4B9E-8560-4BEA8D9BF83E}" xr6:coauthVersionLast="47" xr6:coauthVersionMax="47" xr10:uidLastSave="{00000000-0000-0000-0000-000000000000}"/>
  <bookViews>
    <workbookView xWindow="28680" yWindow="-120" windowWidth="29040" windowHeight="15720" xr2:uid="{0C27635B-08A9-4C4C-B411-2A5D8D0E504B}"/>
  </bookViews>
  <sheets>
    <sheet name="Santrauka" sheetId="1" r:id="rId1"/>
    <sheet name="1807 0,447km" sheetId="8" r:id="rId2"/>
    <sheet name="1808 0,406km" sheetId="9" r:id="rId3"/>
    <sheet name="1816 7,790km" sheetId="10" r:id="rId4"/>
    <sheet name="1827 2,224m" sheetId="11" r:id="rId5"/>
  </sheets>
  <definedNames>
    <definedName name="__DdeLink__12319_354989701" localSheetId="1">'1807 0,447km'!#REF!</definedName>
    <definedName name="__DdeLink__12319_354989701" localSheetId="2">'1808 0,406km'!#REF!</definedName>
    <definedName name="__DdeLink__12319_354989701" localSheetId="3">'1816 7,790km'!#REF!</definedName>
    <definedName name="__DdeLink__12319_354989701" localSheetId="4">'1827 2,224m'!#REF!</definedName>
    <definedName name="__DdeLink__12321_354989701_Copy_3" localSheetId="1">'1807 0,447km'!#REF!</definedName>
    <definedName name="__DdeLink__12321_354989701_Copy_3" localSheetId="2">'1808 0,406km'!#REF!</definedName>
    <definedName name="__DdeLink__12321_354989701_Copy_3" localSheetId="3">'1816 7,790km'!#REF!</definedName>
    <definedName name="__DdeLink__12321_354989701_Copy_3" localSheetId="4">'1827 2,224m'!#REF!</definedName>
    <definedName name="__DdeLink__3079_1289581934" localSheetId="1">'1807 0,447km'!#REF!</definedName>
    <definedName name="__DdeLink__3079_1289581934" localSheetId="2">'1808 0,406km'!#REF!</definedName>
    <definedName name="__DdeLink__3079_1289581934" localSheetId="3">'1816 7,790km'!#REF!</definedName>
    <definedName name="__DdeLink__3079_1289581934" localSheetId="4">'1827 2,224m'!#REF!</definedName>
    <definedName name="__DdeLink__3079_1289581934_Copy_1" localSheetId="1">'1807 0,447km'!#REF!</definedName>
    <definedName name="__DdeLink__3079_1289581934_Copy_1" localSheetId="2">'1808 0,406km'!#REF!</definedName>
    <definedName name="__DdeLink__3079_1289581934_Copy_1" localSheetId="3">'1816 7,790km'!#REF!</definedName>
    <definedName name="__DdeLink__3079_1289581934_Copy_1" localSheetId="4">'1827 2,224m'!#REF!</definedName>
    <definedName name="__DdeLink__58460_1875833527" localSheetId="1">'1807 0,447km'!#REF!</definedName>
    <definedName name="__DdeLink__58460_1875833527" localSheetId="2">'1808 0,406km'!#REF!</definedName>
    <definedName name="__DdeLink__58460_1875833527" localSheetId="3">'1816 7,790km'!#REF!</definedName>
    <definedName name="__DdeLink__58460_1875833527" localSheetId="4">'1827 2,224m'!#REF!</definedName>
    <definedName name="_xlnm._FilterDatabase" localSheetId="1" hidden="1">'1807 0,447km'!$A$6:$I$75</definedName>
    <definedName name="_xlnm._FilterDatabase" localSheetId="2" hidden="1">'1808 0,406km'!$A$6:$I$39</definedName>
    <definedName name="_xlnm._FilterDatabase" localSheetId="3" hidden="1">'1816 7,790km'!$A$6:$I$29</definedName>
    <definedName name="_xlnm._FilterDatabase" localSheetId="4" hidden="1">'1827 2,224m'!$A$6:$I$52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1" l="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I32" i="11" l="1"/>
  <c r="I12" i="11"/>
  <c r="I37" i="11"/>
  <c r="I18" i="11"/>
  <c r="I26" i="11"/>
  <c r="I49" i="11"/>
  <c r="I43" i="11"/>
  <c r="G50" i="11"/>
  <c r="C12" i="1" s="1"/>
  <c r="G8" i="10" l="1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I11" i="10" l="1"/>
  <c r="I46" i="10"/>
  <c r="I24" i="10"/>
  <c r="I39" i="10"/>
  <c r="I16" i="10"/>
  <c r="G50" i="10"/>
  <c r="G28" i="10"/>
  <c r="G70" i="10"/>
  <c r="I43" i="10"/>
  <c r="I21" i="10"/>
  <c r="I35" i="10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C11" i="1" l="1"/>
  <c r="I28" i="9"/>
  <c r="I33" i="9"/>
  <c r="G37" i="9"/>
  <c r="C10" i="1" s="1"/>
  <c r="I35" i="9"/>
  <c r="I21" i="9"/>
  <c r="I12" i="9"/>
  <c r="G8" i="8" l="1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I17" i="8" l="1"/>
  <c r="I23" i="8"/>
  <c r="I48" i="8"/>
  <c r="G73" i="8"/>
  <c r="C9" i="1" s="1"/>
  <c r="I54" i="8"/>
  <c r="I31" i="8"/>
  <c r="I59" i="8"/>
  <c r="I44" i="8"/>
  <c r="I28" i="8"/>
  <c r="I72" i="8"/>
  <c r="I38" i="8"/>
  <c r="C13" i="1" l="1"/>
</calcChain>
</file>

<file path=xl/sharedStrings.xml><?xml version="1.0" encoding="utf-8"?>
<sst xmlns="http://schemas.openxmlformats.org/spreadsheetml/2006/main" count="871" uniqueCount="254">
  <si>
    <t>Skyrius</t>
  </si>
  <si>
    <t>Eilės Nr.</t>
  </si>
  <si>
    <t>Darbo pavadinimas, aprašymas</t>
  </si>
  <si>
    <t>Mato vnt.</t>
  </si>
  <si>
    <t>Kiekis</t>
  </si>
  <si>
    <t>Iš viso, Eur be PVM</t>
  </si>
  <si>
    <t>1. Paruošiamieji darbai</t>
  </si>
  <si>
    <t>m</t>
  </si>
  <si>
    <t>Išilginės asfalto siūlės pjovimas diskine freza</t>
  </si>
  <si>
    <t>Naudoto asfalto pakrovimas ir išvežimas į sandėliavimo aikštelę antriniam panaudojimui 50 km atstumu</t>
  </si>
  <si>
    <t>t</t>
  </si>
  <si>
    <t>vnt.</t>
  </si>
  <si>
    <t>Iš viso skyriuje 1, Eur be PVM</t>
  </si>
  <si>
    <t>Iš viso skyriuje 2, Eur be PVM</t>
  </si>
  <si>
    <t>DARBŲ KIEKIŲ ŽINIARAŠČIŲ SANTRAUKA</t>
  </si>
  <si>
    <t>Darbų kiekių žin. nr.</t>
  </si>
  <si>
    <t>Žiniaraščio pavadinimas</t>
  </si>
  <si>
    <t>Vertė, EUR be PVM</t>
  </si>
  <si>
    <t>Iš viso žiniaraščiuose (Eur be PVM):</t>
  </si>
  <si>
    <t>Iš viso skyriuje 3, Eur be PVM</t>
  </si>
  <si>
    <t xml:space="preserve">Rangovas privalo užpildyti visus pilkai pažymėtus langelius. Negalima įtraukti naujų eilučių ar stulpelių. </t>
  </si>
  <si>
    <t>Rangovo pasiūlymas, kuriame nebus užpildyti visi privalomi laukai (pilkai pažymėti langeliai), bus atmestas.</t>
  </si>
  <si>
    <t>Šis dokumentas (failas) privalo būti pateiktas ne skenuota forma, bet Microsoft Excell formatu ar kita visuotinai prieinama teksto redagavimo programa.</t>
  </si>
  <si>
    <t>Vertė į pasiūlymo formą</t>
  </si>
  <si>
    <t>IŠ VISO ŽINIARAŠTYJE 1 , EUR BE PVM</t>
  </si>
  <si>
    <t>Iš viso skyriuje 11. Eur be PVM</t>
  </si>
  <si>
    <t>m2</t>
  </si>
  <si>
    <t>Esamų betoninių plytelių įrengimas</t>
  </si>
  <si>
    <t>11.7.5</t>
  </si>
  <si>
    <t>11. Atstatymas po elektros kabelio paklojimo atviru būdu. Bortų atstatymas po elektros kabelio paklojimo</t>
  </si>
  <si>
    <t>Skaldos atsijų pasluoksnio h=0,03 m įrengimas</t>
  </si>
  <si>
    <t>11.7.4</t>
  </si>
  <si>
    <t>Skaldos pagrindo sluoksnio fr. 0/45, h=0,15 m įrengimas, Ev2=100 Mpa.</t>
  </si>
  <si>
    <t>11.7.3</t>
  </si>
  <si>
    <t>m3</t>
  </si>
  <si>
    <t>Šalčiui nejautrių medžiagų sluoksnio h=0,19 m įrengimas</t>
  </si>
  <si>
    <t>11.7.2</t>
  </si>
  <si>
    <t>Betoninių vejos bortų (100x30x8cm) ant betono pagrindo C16/20 įrengimas</t>
  </si>
  <si>
    <t>11.7.1</t>
  </si>
  <si>
    <t>Plotų tvirtinimas 6 cm storio dirvožemio sluoksniu, užsėjant žole (žolės sėklomis).</t>
  </si>
  <si>
    <t>11.6</t>
  </si>
  <si>
    <t xml:space="preserve">11. Atstatymas po elektros kabelio paklojimo atviru būdu </t>
  </si>
  <si>
    <t>Gerai drenuojančio grunto užpylimas iki dangos konstrukcijos sluoksnio</t>
  </si>
  <si>
    <t>11.5</t>
  </si>
  <si>
    <t>Esamo grunto iškasimas rankiniu būdu, pakrovimas į savivarčius ir išvežimas</t>
  </si>
  <si>
    <t>11.4</t>
  </si>
  <si>
    <t>Betoninių plytelių išardymas, išsaugojimas ir panaudojimas kitoje vietoje</t>
  </si>
  <si>
    <t>11.3</t>
  </si>
  <si>
    <t>Betoninių vejos bordiūrų išardymas, pakrovimas ir išvežimas į rangovo pasirinktą vietą</t>
  </si>
  <si>
    <t>11.2</t>
  </si>
  <si>
    <t>Humusingo dirvožemio sluoksnio h=0,15 m pašalinimas, perstumiant jį mechanizuotai iki 20m atstumu</t>
  </si>
  <si>
    <t>11.1</t>
  </si>
  <si>
    <t>10.8. Darbai už kelio sklypo ribų. Betoninių elementų įrengimas</t>
  </si>
  <si>
    <t>Betoninių gatvės bortų (100x30x15cm) ant betono pagrindo C16/20 įrengimas</t>
  </si>
  <si>
    <t>10.8.2</t>
  </si>
  <si>
    <t>10.8.1</t>
  </si>
  <si>
    <t>Iš viso skyriuje 10.5. Eur be PVM</t>
  </si>
  <si>
    <t>Įspėjamųjų paviršių iš betoninių trinkelių (20x10x8cm) įrengimas</t>
  </si>
  <si>
    <t>10.5.5</t>
  </si>
  <si>
    <t>10.5. Darbai už kelio sklypo ribų. Pėsčiųjų tako dangos iš esamų betoninių trinkelių įrengimas</t>
  </si>
  <si>
    <t>Esamų betoninių trinkelių įrengimas</t>
  </si>
  <si>
    <t>10.5.4</t>
  </si>
  <si>
    <t>10.5.3</t>
  </si>
  <si>
    <t>10.5.2</t>
  </si>
  <si>
    <t>10.5.1</t>
  </si>
  <si>
    <t>Iš viso skyriuje 10.4. Eur be PVM</t>
  </si>
  <si>
    <t>10.4.6</t>
  </si>
  <si>
    <t>10.4. Darbai už kelio sklypo ribų.  Pėsčiųjų tako dangos iš betoninių trinkelių įrengimas</t>
  </si>
  <si>
    <t>Vedimo paviršių iš betoninių trinkelių (20x10x8cm) įrengimas</t>
  </si>
  <si>
    <t>10.4.5</t>
  </si>
  <si>
    <t>Betoninių trinkelių (20x10x8cm) įrengimas</t>
  </si>
  <si>
    <t>10.4.4</t>
  </si>
  <si>
    <t>10.4.3</t>
  </si>
  <si>
    <t>10.4.2</t>
  </si>
  <si>
    <t>10.4.1</t>
  </si>
  <si>
    <t>Iš viso skyriuje 10.3. Eur be PVM</t>
  </si>
  <si>
    <t>Betoninių plytelių (50x50x8cm) įrengimas</t>
  </si>
  <si>
    <t>10.3.4</t>
  </si>
  <si>
    <t>10.3. Darbai už kelio sklypo ribų. Pėsčiųjų tako dangos iš betoninių plytelių įrengimas</t>
  </si>
  <si>
    <t>10.3.3</t>
  </si>
  <si>
    <t>10.3.2</t>
  </si>
  <si>
    <t>10.3.1</t>
  </si>
  <si>
    <t>Iš viso skyriuje 10.2. Eur be PVM</t>
  </si>
  <si>
    <t>Šlaitų ir planiruotų pakelės plotų tvirtinimas 6 cm storio dirvožemio sluoksniu, užsėjant žole (žolės sėklomis).</t>
  </si>
  <si>
    <t>10.2.6</t>
  </si>
  <si>
    <t>10.2. Darbai už kelio sklypo ribų. Žemės sankasa</t>
  </si>
  <si>
    <t>Sankasos pado planiravimas ir tankinimas mechanizuotai</t>
  </si>
  <si>
    <t>10.2.5</t>
  </si>
  <si>
    <t>Nepanaudoto grunto pakrovimas į savivarčius ir išvežimas</t>
  </si>
  <si>
    <t>10.2.4</t>
  </si>
  <si>
    <t>Esamo grunto iškasimas mechanizuotai, pakrovimas į savivarčius ir išvežimas</t>
  </si>
  <si>
    <t>10.2.3</t>
  </si>
  <si>
    <t>Į krūvas sustumto dirvožemio pakrovimas mechanizuotai į savivarčius ir išvežimas</t>
  </si>
  <si>
    <t>10.2.2</t>
  </si>
  <si>
    <t>10.2.1</t>
  </si>
  <si>
    <t>Iš viso skyriuje 10.1 Eur be PVM</t>
  </si>
  <si>
    <t>Betoninių trinkelių išardymas, saugojimas panaudojimui</t>
  </si>
  <si>
    <t>10.1.7</t>
  </si>
  <si>
    <t>10.1. Darbai už kelio sklypo ribų. Paruošiamieji darbai</t>
  </si>
  <si>
    <t>Betoninių trinkelių išardymas, pakrovimas ir išvežimas į rangovo pasirinktą vietą</t>
  </si>
  <si>
    <t>10.1.6</t>
  </si>
  <si>
    <t>Betoninių plytelių išardymas, pakrovimas ir išvežimas į rangovo pasirinktą vietą</t>
  </si>
  <si>
    <t>10.1.5</t>
  </si>
  <si>
    <t>10.1.4</t>
  </si>
  <si>
    <t>Betoninių kelio bordiūrų išardymas, pakrovimas ir išvežimas į rangovo pasirinktą vietą</t>
  </si>
  <si>
    <t>10.1.3</t>
  </si>
  <si>
    <t>9.4</t>
  </si>
  <si>
    <t>9. Betoninių elementų įrengimas</t>
  </si>
  <si>
    <t>9.3</t>
  </si>
  <si>
    <t>9.2</t>
  </si>
  <si>
    <t>9.1</t>
  </si>
  <si>
    <t>7.2</t>
  </si>
  <si>
    <t>7.1</t>
  </si>
  <si>
    <t>Iš viso skyriuje 6, Eur be PVM</t>
  </si>
  <si>
    <t>Iš viso skyriuje 5, Eur be PVM</t>
  </si>
  <si>
    <t>5.3</t>
  </si>
  <si>
    <t>5.Saugumo salelės iš trinkelių įrengimas</t>
  </si>
  <si>
    <t>5.2</t>
  </si>
  <si>
    <t>5.1</t>
  </si>
  <si>
    <t>Iš viso skyriuje 4, Eur be PVM</t>
  </si>
  <si>
    <t>4.5</t>
  </si>
  <si>
    <t>4.Pėsčiųjų tako dangos iš betoninių trinkelių įrengimas</t>
  </si>
  <si>
    <t>4.4</t>
  </si>
  <si>
    <t>4.3</t>
  </si>
  <si>
    <t>4.2</t>
  </si>
  <si>
    <t>4.1</t>
  </si>
  <si>
    <t>3.6</t>
  </si>
  <si>
    <t>3.Pėsčiųjų tako dangos iš betoninių plytelių įrengimas</t>
  </si>
  <si>
    <t>3.5</t>
  </si>
  <si>
    <t>3.4</t>
  </si>
  <si>
    <t>3.3</t>
  </si>
  <si>
    <t>3.2</t>
  </si>
  <si>
    <t>3.1</t>
  </si>
  <si>
    <t>2.6</t>
  </si>
  <si>
    <t>2. Žemės sankasa</t>
  </si>
  <si>
    <t>2.5</t>
  </si>
  <si>
    <t>2.4</t>
  </si>
  <si>
    <t>2.3</t>
  </si>
  <si>
    <t>2.2</t>
  </si>
  <si>
    <t>2.1</t>
  </si>
  <si>
    <t>1.7</t>
  </si>
  <si>
    <t>1.6</t>
  </si>
  <si>
    <t>1.5</t>
  </si>
  <si>
    <t>1.4</t>
  </si>
  <si>
    <t>1.3</t>
  </si>
  <si>
    <t>1.2</t>
  </si>
  <si>
    <t>DARBŲ KIEKIŲ ŽINIARAŠTIS NR. 1</t>
  </si>
  <si>
    <t>Valstybinės reikšmės rajoninio kelio Nr. 1807 Kaišiadorys–Antakalnis paprastasis remontas, 0,447 km, įrengiant pėsčiųjų perėją</t>
  </si>
  <si>
    <t>7. Kiti darbai</t>
  </si>
  <si>
    <t>vnt</t>
  </si>
  <si>
    <t>Stulpelio įrengimas</t>
  </si>
  <si>
    <t>Apsauginio kelių atitvaro įrengimas</t>
  </si>
  <si>
    <t>6.4</t>
  </si>
  <si>
    <t>6. Eismo saugumas ir reguliavimas</t>
  </si>
  <si>
    <t>Cinkuoto plieno pėsčiųjų tvorelių įrengimas</t>
  </si>
  <si>
    <t>6.3</t>
  </si>
  <si>
    <t>6 cm storio kelkraščio iš skaldažolės 85/15 įrengimas, nesurištųjų mineralinių medžiagų fr. 11/22, derlingo dirvožemio</t>
  </si>
  <si>
    <t>5.6</t>
  </si>
  <si>
    <t>5. Bendro pėsčiųjų–dviračių tako ir poilsio aikštelių dangos įrengimas</t>
  </si>
  <si>
    <t>Neregių įspėjamųjų paviršių iš geltonos spalvos betoninių trinkelių h-0,08 m įrengimas</t>
  </si>
  <si>
    <t>5.5</t>
  </si>
  <si>
    <t>3 cm storio pasluoksnis įrengimas iš nesurištojo mineralinių medžiagų mišinio 0/5</t>
  </si>
  <si>
    <t>5.4</t>
  </si>
  <si>
    <t>20 cm storio pagrindo įrengimas iš nesurištojo mineralinių medžiagų mišinio 0/45</t>
  </si>
  <si>
    <t>27 cm storio šalčiui nejautraus sluoksnio įrengimas</t>
  </si>
  <si>
    <t>Skaldos fr. 11/22 pagrindo, h-0,10 m įrengimas</t>
  </si>
  <si>
    <t xml:space="preserve">4. Paviršinio ir konstrukcinio vandens nuvedimas </t>
  </si>
  <si>
    <t>Griovių šlaitų ir dugno tvirtinimas betoniniais blokais 50x50x10 cm</t>
  </si>
  <si>
    <t>Smėlio pagrindo sluoksnio po vamzdžiais įrengimas</t>
  </si>
  <si>
    <t>Betoninio antgalio D400 mm pralaidai įrengimas</t>
  </si>
  <si>
    <t>PP D400 mm pralaidų įrengimas</t>
  </si>
  <si>
    <t>3. Bortų įrengimas</t>
  </si>
  <si>
    <t>Betono bordiūrų įrengimas ant betono (C12/15) pagrindo, kai bordiūrai 150x300x1000 mm</t>
  </si>
  <si>
    <t>Betono bordiūrų įrengimas ant betono (C12/15) pagrindo, kai bordiūrai 80x200x1000 mm</t>
  </si>
  <si>
    <t>Šlaitų tvirtinimas 10 cm dirvožemio sluoksniu, paskleidžiant gruntą ir pasėjant žoles rankiniu būdu</t>
  </si>
  <si>
    <t>2.9</t>
  </si>
  <si>
    <t>Sankasos viršaus planiravimas mechanizuotu būdu, kai gruntas 1 gr.</t>
  </si>
  <si>
    <t>2.8</t>
  </si>
  <si>
    <t>Tankinamų pylimų grunto laistymas vandeniu</t>
  </si>
  <si>
    <t>2.7</t>
  </si>
  <si>
    <t>30 cm storio grunto sluoksnio sutankinimas savaeigiais volais</t>
  </si>
  <si>
    <t>Vandeniui laidaus grunto kasimas karjere pakrovimas į savivarčius, atvežimas iš rangovo pasirinktos vietos iki 30 km atstumu, paskleidimas ir sutankinimas (papildomas gruntas sankasos įrengimui)</t>
  </si>
  <si>
    <t>2 gr. grunto kasimas 0,4 m3 kaušo talpos ekskavatoriais, pakrovimas į autosavivarčius, vežiojimas 10 km atstumu</t>
  </si>
  <si>
    <t>1 gr. grunto kasimas 0,4 m3 kaušo talpos ekskavatoriais, pakrovimas į autosavivarčius, vežiojimas 10 km atstumu (dirvožemio)</t>
  </si>
  <si>
    <t>1 gr. grunto kasimas 0,4 m3 kaušo talpos ekskavatoriais, pakrovimas į autosavivarčius, vežiojimas į sandėliavimo aikštelę ir atgal (dirvožemio)</t>
  </si>
  <si>
    <t>Dirvožemio pašalinimas hvid-0,30 m</t>
  </si>
  <si>
    <t>Statybinių   šiukšlių   mechanizuotas   pakrovimas   ir  išvežimas  Rangovo pasirinktu atstumu</t>
  </si>
  <si>
    <t>Kelio apsauginių atitvarų demontavimas</t>
  </si>
  <si>
    <t>Esamos asfalto dangos demontavimas</t>
  </si>
  <si>
    <t>Valstybinės reikšmės rajoninio kelio Nr. 1808 Kaišiadorys–Stasiūnai–Triliškės paprastasis remontas, 0,406 km, įrengiant  pėsčiųjų perėją</t>
  </si>
  <si>
    <t>IŠ VISO ŽINIARAŠTYJE 1.3, EUR BE PVM</t>
  </si>
  <si>
    <t>Betoninių plytelių(50x50x8cm) įrengimas</t>
  </si>
  <si>
    <t>4. Pėsčiųjų tako dangos iš betoninių plytelių įrengimas</t>
  </si>
  <si>
    <t>Skaldos pagrindo sluoksnio fr. 0/45, h=0,15 m  įrengimas, Ev2=100 Mpa.</t>
  </si>
  <si>
    <t>Akmeninio grindinio perklojimas iš esamų akmenų, tarpus pabetonuojant</t>
  </si>
  <si>
    <t>3. Pėsčiųjų tako dangos iš betoninių trinkelių įrengimas</t>
  </si>
  <si>
    <t>Akmeninio grindinio demontavimas, išsaugojimas perklojimui</t>
  </si>
  <si>
    <t>DARBŲ KIEKIŲ ŽINIARAŠTIS NR. 1.3 (Darbai už kelio sklypo ribų)</t>
  </si>
  <si>
    <t>IŠ VISO ŽINIARAŠTYJE 1.2, EUR BE PVM</t>
  </si>
  <si>
    <t>Granitinių gatvės bortų (100x22x15cm) ant betono pagrindo C20/25 įrengimas</t>
  </si>
  <si>
    <t>Iš viso skyriuje 11.5. Eur be PVM</t>
  </si>
  <si>
    <t>Granitinių trinkelių įrengimas, h=0,10 m</t>
  </si>
  <si>
    <t>5. Atgrindos iš granitinių trinkelių įrengimas</t>
  </si>
  <si>
    <t>Betono pasluoksnio iš C30/37 įrengimas, h=0,04 m</t>
  </si>
  <si>
    <t>Betono pagrindo iš C30/37 įrengimas, h=0,20 m</t>
  </si>
  <si>
    <t>Iš viso skyriuje 11.4. Eur be PVM</t>
  </si>
  <si>
    <t>Iš viso skyriuje 11.3. Eur be PVM</t>
  </si>
  <si>
    <t>Iš viso skyriuje 11.2. Eur be PVM</t>
  </si>
  <si>
    <t>DARBŲ KIEKIŲ ŽINIARAŠTIS NR. 1.2 (Unik. Nr. 4400-4215-5059 - rajoninis kelias Nr. 1812 Žiežmariai – Nemaitonys –
Stakliškės)</t>
  </si>
  <si>
    <t>IŠ VISO ŽINIARAŠTYJE 1.1, EUR BE PVM</t>
  </si>
  <si>
    <t>DARBŲ KIEKIŲ ŽINIARAŠTIS NR. 1.1 (Unik. Nr. 4400-4845-5790 - rajoninis kelias Nr. 1816 Liutonys–Žiežmariai– Dovainonys)</t>
  </si>
  <si>
    <t>Valstybinės reikšmės rajoninio kelio Nr. 1816 Liutonys–Žiežmariai–Dovainonys paprastasis remontas, 7,790 km, įrengiant pėsčiųjų perėją</t>
  </si>
  <si>
    <t>Iš viso skyriuje 9. Eur be PVM</t>
  </si>
  <si>
    <t xml:space="preserve">9. Atstatymas po elektros kabelio paklojimo atviru būdu </t>
  </si>
  <si>
    <t>8.6. Darbai už kelio sklypo ribų. Betoninių elementų įrengimas</t>
  </si>
  <si>
    <t>Betoninių vejos bortų (100x20x8cm) ant betono pagrindo C16/20 įrengimas</t>
  </si>
  <si>
    <t>8.6.2</t>
  </si>
  <si>
    <t>8.6.1</t>
  </si>
  <si>
    <t>Iš viso skyriuje 8.3. Eur be PVM</t>
  </si>
  <si>
    <t>8.3.6</t>
  </si>
  <si>
    <t>8.3. Darbai už kelio sklypo ribų. Pėsčiųjų tako dangos iš betoninių trinkelių įrengimas</t>
  </si>
  <si>
    <t>Įspėjamųjų paviršių iš esamų betoninių trinkelių įrengimas</t>
  </si>
  <si>
    <t>8.3.5</t>
  </si>
  <si>
    <t>8.3.4</t>
  </si>
  <si>
    <t>8.3.3</t>
  </si>
  <si>
    <t>8.3.2</t>
  </si>
  <si>
    <t>8.3.1</t>
  </si>
  <si>
    <t>Iš viso skyriuje 8.2. Eur be PVM</t>
  </si>
  <si>
    <t>8.2.5</t>
  </si>
  <si>
    <t>8.2. Darbai už kelio sklypo ribų. Žemės sankasa</t>
  </si>
  <si>
    <t>8.2.4</t>
  </si>
  <si>
    <t>8.2.3</t>
  </si>
  <si>
    <t>8.2.2</t>
  </si>
  <si>
    <t>8.2.1</t>
  </si>
  <si>
    <t>Iš viso skyriuje 8.1 Eur be PVM</t>
  </si>
  <si>
    <t>Vedimo paviršių betoninių trinkelių išardymas, išsaugojimas panaudojimui kitoje vietoje</t>
  </si>
  <si>
    <t>8.1.5</t>
  </si>
  <si>
    <t>8.1. Darbai už kelio sklypo ribų. Paruošiamieji darbai</t>
  </si>
  <si>
    <t>Betoninių trinkelių išardymas, išsaugojimas panaudojimui kitoje vietoje</t>
  </si>
  <si>
    <t>8.1.4</t>
  </si>
  <si>
    <t>8.1.3</t>
  </si>
  <si>
    <t>8.1.2</t>
  </si>
  <si>
    <t>7. Betoninių elementų įrengimas</t>
  </si>
  <si>
    <t>3.8</t>
  </si>
  <si>
    <t>3.7</t>
  </si>
  <si>
    <t>Įspėjamųjų paviršių betoninių trinkelių išardymas, išsaugojimas panaudojimui kitoje vietoje</t>
  </si>
  <si>
    <t>Valstybinės reikšmės rajoninio kelio Nr. 1827 Kiemeliai–Gudiena paprastasis remontas, 2,224 km, įrengiant  pėsčiųjų perėją</t>
  </si>
  <si>
    <t>Valstybinės reikšmės rajoninio kelio Nr. 1807 Kaišiadorys–Antakalnis ties 0,447 km</t>
  </si>
  <si>
    <t>Valstybinės reikšmės rajoninio kelio Nr. 1808 Kaišiadorys-Stasiūnai-Triliškės ties 0,406 km</t>
  </si>
  <si>
    <t>Valstybinės reikšmės rajoninio kelio Nr. 1816 Liutonys–Žiežmariai–Dovainonys ties 7,790 km</t>
  </si>
  <si>
    <t>Valstybinės reikšmės rajoninio kelio Nr. 1827 Kiemeliai–Gudiena ties 2,224 km</t>
  </si>
  <si>
    <r>
      <t>Vieneto kaina, Eur be PVM  (</t>
    </r>
    <r>
      <rPr>
        <sz val="11"/>
        <color rgb="FFFF0000"/>
        <rFont val="Times New Roman"/>
        <family val="1"/>
        <charset val="186"/>
      </rPr>
      <t>pildo Rangovas</t>
    </r>
    <r>
      <rPr>
        <sz val="11"/>
        <rFont val="Times New Roman"/>
        <family val="1"/>
      </rPr>
      <t>)</t>
    </r>
  </si>
  <si>
    <r>
      <t>Vieneto kaina, Eur be PVM  (</t>
    </r>
    <r>
      <rPr>
        <sz val="11"/>
        <color rgb="FFFF0000"/>
        <rFont val="Times New Roman"/>
        <family val="1"/>
        <charset val="186"/>
      </rPr>
      <t>pildo Rangovas</t>
    </r>
    <r>
      <rPr>
        <sz val="11"/>
        <rFont val="Times New Roman"/>
        <family val="1"/>
        <charset val="186"/>
      </rPr>
      <t>)</t>
    </r>
  </si>
  <si>
    <t>Valstybinės reikšmės kelių Nr. 1807 – 0,047 km, 1816 -7,790 km, 1827 – 2,224 km ir 1808 – 0,406 km paprastasis remontas, įrengiant pėsčiųjų perėjas, rangos darbai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</si>
</sst>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11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i/>
      <sz val="11"/>
      <name val="Times New Roman"/>
      <family val="1"/>
    </font>
    <font>
      <sz val="10"/>
      <color rgb="FF000000"/>
      <name val="Arial"/>
      <family val="2"/>
    </font>
    <font>
      <sz val="11"/>
      <color rgb="FF000000"/>
      <name val="Times New Roman"/>
      <family val="1"/>
    </font>
    <font>
      <sz val="10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/>
    <xf numFmtId="0" fontId="1" fillId="0" borderId="0"/>
  </cellStyleXfs>
  <cellXfs count="72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4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/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4" fontId="13" fillId="0" borderId="0" xfId="0" applyNumberFormat="1" applyFont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5" fillId="0" borderId="0" xfId="4" applyFont="1" applyAlignment="1">
      <alignment vertical="center"/>
    </xf>
    <xf numFmtId="0" fontId="5" fillId="0" borderId="0" xfId="4" applyFont="1" applyAlignment="1">
      <alignment vertical="center" wrapText="1"/>
    </xf>
    <xf numFmtId="0" fontId="5" fillId="0" borderId="0" xfId="4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4" fontId="5" fillId="0" borderId="0" xfId="3" applyNumberFormat="1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49" fontId="1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 wrapText="1"/>
    </xf>
    <xf numFmtId="4" fontId="5" fillId="0" borderId="2" xfId="3" applyNumberFormat="1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3" fillId="0" borderId="0" xfId="0" applyFont="1"/>
    <xf numFmtId="2" fontId="15" fillId="0" borderId="1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164" fontId="15" fillId="0" borderId="1" xfId="0" applyNumberFormat="1" applyFont="1" applyBorder="1" applyAlignment="1">
      <alignment horizontal="center" vertical="center"/>
    </xf>
    <xf numFmtId="0" fontId="13" fillId="0" borderId="1" xfId="1" applyFont="1" applyBorder="1" applyAlignment="1" applyProtection="1">
      <alignment horizontal="center" vertical="center" wrapText="1"/>
    </xf>
    <xf numFmtId="0" fontId="13" fillId="0" borderId="1" xfId="2" applyNumberFormat="1" applyFont="1" applyBorder="1" applyAlignment="1" applyProtection="1">
      <alignment horizontal="center" vertical="center" wrapText="1"/>
    </xf>
    <xf numFmtId="0" fontId="13" fillId="0" borderId="1" xfId="2" applyFont="1" applyBorder="1" applyAlignment="1" applyProtection="1">
      <alignment horizontal="center" vertical="center" wrapText="1"/>
    </xf>
    <xf numFmtId="0" fontId="13" fillId="0" borderId="1" xfId="2" applyFont="1" applyBorder="1" applyAlignment="1" applyProtection="1">
      <alignment horizontal="left" vertical="center" wrapText="1"/>
    </xf>
    <xf numFmtId="0" fontId="13" fillId="0" borderId="0" xfId="0" applyFont="1" applyProtection="1">
      <protection locked="0"/>
    </xf>
    <xf numFmtId="4" fontId="13" fillId="0" borderId="4" xfId="0" applyNumberFormat="1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4" fillId="5" borderId="1" xfId="0" applyFont="1" applyFill="1" applyBorder="1" applyAlignment="1">
      <alignment horizontal="left" vertical="center" wrapText="1"/>
    </xf>
    <xf numFmtId="4" fontId="13" fillId="4" borderId="1" xfId="1" applyNumberFormat="1" applyFont="1" applyFill="1" applyBorder="1" applyAlignment="1" applyProtection="1">
      <alignment horizontal="center" vertical="center" wrapText="1"/>
    </xf>
    <xf numFmtId="4" fontId="5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</xf>
    <xf numFmtId="0" fontId="20" fillId="2" borderId="0" xfId="1" applyFont="1" applyFill="1" applyAlignment="1" applyProtection="1">
      <alignment horizontal="center" vertical="center" wrapText="1"/>
    </xf>
    <xf numFmtId="0" fontId="4" fillId="3" borderId="1" xfId="1" applyFont="1" applyFill="1" applyBorder="1" applyAlignment="1" applyProtection="1">
      <alignment horizontal="center" vertical="center"/>
    </xf>
    <xf numFmtId="0" fontId="6" fillId="4" borderId="1" xfId="1" applyFont="1" applyFill="1" applyBorder="1" applyAlignment="1" applyProtection="1">
      <alignment horizontal="center" vertical="center" wrapText="1"/>
    </xf>
    <xf numFmtId="0" fontId="18" fillId="0" borderId="1" xfId="1" applyFont="1" applyBorder="1" applyAlignment="1" applyProtection="1">
      <alignment horizontal="center" vertical="center"/>
    </xf>
    <xf numFmtId="0" fontId="18" fillId="0" borderId="1" xfId="1" applyFont="1" applyBorder="1" applyAlignment="1" applyProtection="1">
      <alignment horizontal="center" vertical="center" wrapText="1"/>
    </xf>
  </cellXfs>
  <cellStyles count="5">
    <cellStyle name="Normal" xfId="0" builtinId="0"/>
    <cellStyle name="Normal 2 2" xfId="1" xr:uid="{72F89AA8-90B1-40B1-9D0E-6BC1AAB7CC73}"/>
    <cellStyle name="Normal 3" xfId="4" xr:uid="{DFC434C2-ECB1-4B51-8AA1-DDA73CEBE6E5}"/>
    <cellStyle name="TableStyleLight1" xfId="3" xr:uid="{439D8B81-0E9E-4ECE-9C68-94C7D4E40C30}"/>
    <cellStyle name="TableStyleLight1 2" xfId="2" xr:uid="{63DD5BC7-3B6B-4A8B-8546-9EBB3A7B637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DB676-0AAE-4B84-A777-FF683B3C4D59}">
  <sheetPr>
    <pageSetUpPr fitToPage="1"/>
  </sheetPr>
  <dimension ref="A1:C22"/>
  <sheetViews>
    <sheetView tabSelected="1" zoomScale="115" zoomScaleNormal="115" workbookViewId="0">
      <selection activeCell="B22" sqref="B22"/>
    </sheetView>
  </sheetViews>
  <sheetFormatPr defaultRowHeight="14.4" x14ac:dyDescent="0.3"/>
  <cols>
    <col min="1" max="1" width="12.77734375" customWidth="1"/>
    <col min="2" max="2" width="71.77734375" customWidth="1"/>
    <col min="3" max="3" width="28.77734375" customWidth="1"/>
    <col min="4" max="7" width="8.77734375" customWidth="1"/>
  </cols>
  <sheetData>
    <row r="1" spans="1:3" x14ac:dyDescent="0.3">
      <c r="A1" s="67" t="s">
        <v>253</v>
      </c>
      <c r="B1" s="67"/>
      <c r="C1" s="67"/>
    </row>
    <row r="2" spans="1:3" x14ac:dyDescent="0.3">
      <c r="A2" s="67"/>
      <c r="B2" s="67"/>
      <c r="C2" s="67"/>
    </row>
    <row r="3" spans="1:3" x14ac:dyDescent="0.3">
      <c r="A3" s="67"/>
      <c r="B3" s="67"/>
      <c r="C3" s="67"/>
    </row>
    <row r="7" spans="1:3" x14ac:dyDescent="0.3">
      <c r="A7" s="68" t="s">
        <v>14</v>
      </c>
      <c r="B7" s="68"/>
      <c r="C7" s="68"/>
    </row>
    <row r="8" spans="1:3" ht="26.4" x14ac:dyDescent="0.3">
      <c r="A8" s="4" t="s">
        <v>15</v>
      </c>
      <c r="B8" s="4" t="s">
        <v>16</v>
      </c>
      <c r="C8" s="4" t="s">
        <v>17</v>
      </c>
    </row>
    <row r="9" spans="1:3" x14ac:dyDescent="0.3">
      <c r="A9" s="5">
        <v>1</v>
      </c>
      <c r="B9" s="61" t="s">
        <v>247</v>
      </c>
      <c r="C9" s="7">
        <f>'1807 0,447km'!G73</f>
        <v>12649.34</v>
      </c>
    </row>
    <row r="10" spans="1:3" x14ac:dyDescent="0.3">
      <c r="A10" s="5">
        <v>2</v>
      </c>
      <c r="B10" s="6" t="s">
        <v>248</v>
      </c>
      <c r="C10" s="7">
        <f>'1808 0,406km'!G37</f>
        <v>14133.33</v>
      </c>
    </row>
    <row r="11" spans="1:3" x14ac:dyDescent="0.3">
      <c r="A11" s="5">
        <v>3</v>
      </c>
      <c r="B11" s="6" t="s">
        <v>249</v>
      </c>
      <c r="C11" s="7">
        <f>'1816 7,790km'!G28+'1816 7,790km'!G50+'1816 7,790km'!G70</f>
        <v>32401.4</v>
      </c>
    </row>
    <row r="12" spans="1:3" x14ac:dyDescent="0.3">
      <c r="A12" s="5">
        <v>4</v>
      </c>
      <c r="B12" s="6" t="s">
        <v>250</v>
      </c>
      <c r="C12" s="7">
        <f>'1827 2,224m'!G50</f>
        <v>8393.5</v>
      </c>
    </row>
    <row r="13" spans="1:3" ht="45" customHeight="1" x14ac:dyDescent="0.3">
      <c r="A13" s="65" t="s">
        <v>23</v>
      </c>
      <c r="B13" s="8" t="s">
        <v>18</v>
      </c>
      <c r="C13" s="9">
        <f>ROUND(SUM(C9:C12),2)</f>
        <v>67577.570000000007</v>
      </c>
    </row>
    <row r="15" spans="1:3" x14ac:dyDescent="0.3">
      <c r="A15" s="10"/>
      <c r="B15" s="10"/>
      <c r="C15" s="10"/>
    </row>
    <row r="16" spans="1:3" x14ac:dyDescent="0.3">
      <c r="A16" s="10"/>
      <c r="B16" s="10"/>
      <c r="C16" s="10"/>
    </row>
    <row r="17" spans="1:3" x14ac:dyDescent="0.3">
      <c r="A17" s="10"/>
      <c r="B17" s="10"/>
      <c r="C17" s="10"/>
    </row>
    <row r="18" spans="1:3" x14ac:dyDescent="0.3">
      <c r="A18" s="10"/>
      <c r="B18" s="10"/>
      <c r="C18" s="10"/>
    </row>
    <row r="19" spans="1:3" x14ac:dyDescent="0.3">
      <c r="A19" s="10"/>
      <c r="B19" s="10"/>
      <c r="C19" s="10"/>
    </row>
    <row r="20" spans="1:3" x14ac:dyDescent="0.3">
      <c r="A20" s="11"/>
      <c r="B20" s="11"/>
      <c r="C20" s="11"/>
    </row>
    <row r="21" spans="1:3" x14ac:dyDescent="0.3">
      <c r="A21" s="11"/>
      <c r="B21" s="11"/>
      <c r="C21" s="11"/>
    </row>
    <row r="22" spans="1:3" x14ac:dyDescent="0.3">
      <c r="A22" s="11"/>
      <c r="B22" s="11"/>
      <c r="C22" s="11"/>
    </row>
  </sheetData>
  <mergeCells count="2">
    <mergeCell ref="A1:C3"/>
    <mergeCell ref="A7:C7"/>
  </mergeCells>
  <conditionalFormatting sqref="C9:C13">
    <cfRule type="cellIs" dxfId="0" priority="1" operator="equal">
      <formula>0</formula>
    </cfRule>
  </conditionalFormatting>
  <pageMargins left="0.7" right="0.7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9CE38-1A5E-4DA9-B4B9-945136126C78}">
  <sheetPr>
    <pageSetUpPr fitToPage="1"/>
  </sheetPr>
  <dimension ref="A1:U75"/>
  <sheetViews>
    <sheetView topLeftCell="A65" zoomScale="70" zoomScaleNormal="70" workbookViewId="0">
      <selection activeCell="F73" sqref="F73"/>
    </sheetView>
  </sheetViews>
  <sheetFormatPr defaultColWidth="9.21875" defaultRowHeight="33" customHeight="1" x14ac:dyDescent="0.25"/>
  <cols>
    <col min="1" max="1" width="39.5546875" style="16" customWidth="1"/>
    <col min="2" max="2" width="10.5546875" style="15" customWidth="1"/>
    <col min="3" max="3" width="71.5546875" style="14" customWidth="1"/>
    <col min="4" max="4" width="9.21875" style="3"/>
    <col min="5" max="5" width="16.44140625" style="3" customWidth="1"/>
    <col min="6" max="6" width="20.5546875" style="13" customWidth="1"/>
    <col min="7" max="7" width="14.5546875" style="3" customWidth="1"/>
    <col min="8" max="8" width="21.5546875" style="1" customWidth="1"/>
    <col min="9" max="9" width="16.21875" style="2" customWidth="1"/>
    <col min="10" max="16384" width="9.21875" style="2"/>
  </cols>
  <sheetData>
    <row r="1" spans="1:9" customFormat="1" ht="15.6" x14ac:dyDescent="0.3">
      <c r="A1" s="12" t="s">
        <v>20</v>
      </c>
    </row>
    <row r="2" spans="1:9" customFormat="1" ht="15.6" x14ac:dyDescent="0.3">
      <c r="A2" s="12" t="s">
        <v>21</v>
      </c>
    </row>
    <row r="3" spans="1:9" customFormat="1" ht="15.6" x14ac:dyDescent="0.3">
      <c r="A3" s="12" t="s">
        <v>22</v>
      </c>
    </row>
    <row r="4" spans="1:9" customFormat="1" ht="15.6" x14ac:dyDescent="0.3">
      <c r="A4" s="12"/>
    </row>
    <row r="5" spans="1:9" ht="33" customHeight="1" x14ac:dyDescent="0.25">
      <c r="A5" s="69" t="s">
        <v>147</v>
      </c>
      <c r="B5" s="69"/>
      <c r="C5" s="69"/>
      <c r="D5" s="69"/>
      <c r="E5" s="69"/>
      <c r="F5" s="69"/>
      <c r="G5" s="69"/>
    </row>
    <row r="6" spans="1:9" ht="33" customHeight="1" x14ac:dyDescent="0.25">
      <c r="A6" s="70" t="s">
        <v>146</v>
      </c>
      <c r="B6" s="70"/>
      <c r="C6" s="70"/>
      <c r="D6" s="70"/>
      <c r="E6" s="70"/>
      <c r="F6" s="70"/>
      <c r="G6" s="70"/>
      <c r="H6" s="51"/>
      <c r="I6" s="51"/>
    </row>
    <row r="7" spans="1:9" ht="41.4" x14ac:dyDescent="0.25">
      <c r="A7" s="49" t="s">
        <v>0</v>
      </c>
      <c r="B7" s="49" t="s">
        <v>1</v>
      </c>
      <c r="C7" s="50" t="s">
        <v>2</v>
      </c>
      <c r="D7" s="49" t="s">
        <v>3</v>
      </c>
      <c r="E7" s="48" t="s">
        <v>4</v>
      </c>
      <c r="F7" s="47" t="s">
        <v>251</v>
      </c>
      <c r="G7" s="47" t="s">
        <v>5</v>
      </c>
      <c r="H7" s="42"/>
      <c r="I7" s="42"/>
    </row>
    <row r="8" spans="1:9" ht="41.25" customHeight="1" x14ac:dyDescent="0.25">
      <c r="A8" s="37" t="s">
        <v>6</v>
      </c>
      <c r="B8" s="46" t="s">
        <v>143</v>
      </c>
      <c r="C8" s="45" t="s">
        <v>104</v>
      </c>
      <c r="D8" s="39" t="s">
        <v>7</v>
      </c>
      <c r="E8" s="39">
        <v>18</v>
      </c>
      <c r="F8" s="63">
        <v>15.42</v>
      </c>
      <c r="G8" s="33">
        <f t="shared" ref="G8:G31" si="0">ROUND((E8*F8),2)</f>
        <v>277.56</v>
      </c>
      <c r="H8" s="42"/>
      <c r="I8" s="42"/>
    </row>
    <row r="9" spans="1:9" ht="41.25" customHeight="1" x14ac:dyDescent="0.25">
      <c r="A9" s="37" t="s">
        <v>6</v>
      </c>
      <c r="B9" s="46" t="s">
        <v>142</v>
      </c>
      <c r="C9" s="45" t="s">
        <v>48</v>
      </c>
      <c r="D9" s="39" t="s">
        <v>7</v>
      </c>
      <c r="E9" s="39">
        <v>6</v>
      </c>
      <c r="F9" s="63">
        <v>9.25</v>
      </c>
      <c r="G9" s="33">
        <f t="shared" si="0"/>
        <v>55.5</v>
      </c>
      <c r="H9" s="42"/>
      <c r="I9" s="42"/>
    </row>
    <row r="10" spans="1:9" ht="33" customHeight="1" x14ac:dyDescent="0.25">
      <c r="A10" s="37" t="s">
        <v>6</v>
      </c>
      <c r="B10" s="46" t="s">
        <v>141</v>
      </c>
      <c r="C10" s="45" t="s">
        <v>101</v>
      </c>
      <c r="D10" s="39" t="s">
        <v>26</v>
      </c>
      <c r="E10" s="39">
        <v>7</v>
      </c>
      <c r="F10" s="63">
        <v>21.25</v>
      </c>
      <c r="G10" s="33">
        <f t="shared" si="0"/>
        <v>148.75</v>
      </c>
      <c r="H10" s="42"/>
      <c r="I10" s="42"/>
    </row>
    <row r="11" spans="1:9" ht="33" customHeight="1" x14ac:dyDescent="0.25">
      <c r="A11" s="37" t="s">
        <v>6</v>
      </c>
      <c r="B11" s="46" t="s">
        <v>140</v>
      </c>
      <c r="C11" s="45" t="s">
        <v>99</v>
      </c>
      <c r="D11" s="39" t="s">
        <v>26</v>
      </c>
      <c r="E11" s="39">
        <v>2</v>
      </c>
      <c r="F11" s="63">
        <v>27.07</v>
      </c>
      <c r="G11" s="33">
        <f t="shared" si="0"/>
        <v>54.14</v>
      </c>
      <c r="H11" s="42"/>
      <c r="I11" s="42"/>
    </row>
    <row r="12" spans="1:9" ht="33" customHeight="1" x14ac:dyDescent="0.25">
      <c r="A12" s="37" t="s">
        <v>134</v>
      </c>
      <c r="B12" s="46" t="s">
        <v>139</v>
      </c>
      <c r="C12" s="38" t="s">
        <v>50</v>
      </c>
      <c r="D12" s="39" t="s">
        <v>34</v>
      </c>
      <c r="E12" s="39">
        <v>2</v>
      </c>
      <c r="F12" s="63">
        <v>13.38</v>
      </c>
      <c r="G12" s="33">
        <f t="shared" si="0"/>
        <v>26.76</v>
      </c>
      <c r="H12" s="42"/>
      <c r="I12" s="42"/>
    </row>
    <row r="13" spans="1:9" ht="33" customHeight="1" x14ac:dyDescent="0.25">
      <c r="A13" s="37" t="s">
        <v>134</v>
      </c>
      <c r="B13" s="46" t="s">
        <v>138</v>
      </c>
      <c r="C13" s="38" t="s">
        <v>92</v>
      </c>
      <c r="D13" s="39" t="s">
        <v>34</v>
      </c>
      <c r="E13" s="39">
        <v>2</v>
      </c>
      <c r="F13" s="63">
        <v>38.56</v>
      </c>
      <c r="G13" s="33">
        <f t="shared" si="0"/>
        <v>77.12</v>
      </c>
      <c r="H13" s="17"/>
      <c r="I13" s="22"/>
    </row>
    <row r="14" spans="1:9" ht="33" customHeight="1" x14ac:dyDescent="0.25">
      <c r="A14" s="37" t="s">
        <v>134</v>
      </c>
      <c r="B14" s="46" t="s">
        <v>137</v>
      </c>
      <c r="C14" s="38" t="s">
        <v>90</v>
      </c>
      <c r="D14" s="39" t="s">
        <v>34</v>
      </c>
      <c r="E14" s="39">
        <v>7</v>
      </c>
      <c r="F14" s="63">
        <v>33.15</v>
      </c>
      <c r="G14" s="33">
        <f t="shared" si="0"/>
        <v>232.05</v>
      </c>
    </row>
    <row r="15" spans="1:9" ht="33" customHeight="1" x14ac:dyDescent="0.25">
      <c r="A15" s="37" t="s">
        <v>134</v>
      </c>
      <c r="B15" s="46" t="s">
        <v>136</v>
      </c>
      <c r="C15" s="38" t="s">
        <v>88</v>
      </c>
      <c r="D15" s="39" t="s">
        <v>34</v>
      </c>
      <c r="E15" s="39">
        <v>7</v>
      </c>
      <c r="F15" s="63">
        <v>31.89</v>
      </c>
      <c r="G15" s="33">
        <f t="shared" si="0"/>
        <v>223.23</v>
      </c>
      <c r="H15" s="17"/>
      <c r="I15" s="22"/>
    </row>
    <row r="16" spans="1:9" ht="33" customHeight="1" x14ac:dyDescent="0.25">
      <c r="A16" s="37" t="s">
        <v>134</v>
      </c>
      <c r="B16" s="46" t="s">
        <v>135</v>
      </c>
      <c r="C16" s="40" t="s">
        <v>86</v>
      </c>
      <c r="D16" s="39" t="s">
        <v>26</v>
      </c>
      <c r="E16" s="39">
        <v>15</v>
      </c>
      <c r="F16" s="63">
        <v>4</v>
      </c>
      <c r="G16" s="33">
        <f t="shared" si="0"/>
        <v>60</v>
      </c>
      <c r="H16" s="17"/>
      <c r="I16" s="22"/>
    </row>
    <row r="17" spans="1:9" ht="33" customHeight="1" x14ac:dyDescent="0.25">
      <c r="A17" s="37" t="s">
        <v>134</v>
      </c>
      <c r="B17" s="46" t="s">
        <v>133</v>
      </c>
      <c r="C17" s="45" t="s">
        <v>83</v>
      </c>
      <c r="D17" s="39" t="s">
        <v>26</v>
      </c>
      <c r="E17" s="39">
        <v>15</v>
      </c>
      <c r="F17" s="63">
        <v>8.32</v>
      </c>
      <c r="G17" s="33">
        <f t="shared" si="0"/>
        <v>124.8</v>
      </c>
      <c r="H17" s="44" t="s">
        <v>13</v>
      </c>
      <c r="I17" s="31">
        <f>ROUND(SUM(G12:G17),2)</f>
        <v>743.96</v>
      </c>
    </row>
    <row r="18" spans="1:9" ht="33" customHeight="1" x14ac:dyDescent="0.25">
      <c r="A18" s="37" t="s">
        <v>127</v>
      </c>
      <c r="B18" s="36" t="s">
        <v>132</v>
      </c>
      <c r="C18" s="38" t="s">
        <v>35</v>
      </c>
      <c r="D18" s="39" t="s">
        <v>34</v>
      </c>
      <c r="E18" s="39">
        <v>3</v>
      </c>
      <c r="F18" s="63">
        <v>67.19</v>
      </c>
      <c r="G18" s="33">
        <f t="shared" si="0"/>
        <v>201.57</v>
      </c>
      <c r="H18" s="17"/>
      <c r="I18" s="22"/>
    </row>
    <row r="19" spans="1:9" ht="33" customHeight="1" x14ac:dyDescent="0.25">
      <c r="A19" s="37" t="s">
        <v>127</v>
      </c>
      <c r="B19" s="36" t="s">
        <v>131</v>
      </c>
      <c r="C19" s="40" t="s">
        <v>32</v>
      </c>
      <c r="D19" s="39" t="s">
        <v>26</v>
      </c>
      <c r="E19" s="39">
        <v>14</v>
      </c>
      <c r="F19" s="63">
        <v>34.630000000000003</v>
      </c>
      <c r="G19" s="33">
        <f t="shared" si="0"/>
        <v>484.82</v>
      </c>
      <c r="H19" s="17"/>
      <c r="I19" s="22"/>
    </row>
    <row r="20" spans="1:9" ht="33" customHeight="1" x14ac:dyDescent="0.25">
      <c r="A20" s="37" t="s">
        <v>127</v>
      </c>
      <c r="B20" s="36" t="s">
        <v>130</v>
      </c>
      <c r="C20" s="40" t="s">
        <v>30</v>
      </c>
      <c r="D20" s="39" t="s">
        <v>26</v>
      </c>
      <c r="E20" s="39">
        <v>14</v>
      </c>
      <c r="F20" s="63">
        <v>7.3</v>
      </c>
      <c r="G20" s="33">
        <f t="shared" si="0"/>
        <v>102.2</v>
      </c>
      <c r="H20" s="42"/>
      <c r="I20" s="42"/>
    </row>
    <row r="21" spans="1:9" ht="33" customHeight="1" x14ac:dyDescent="0.25">
      <c r="A21" s="37" t="s">
        <v>127</v>
      </c>
      <c r="B21" s="36" t="s">
        <v>129</v>
      </c>
      <c r="C21" s="41" t="s">
        <v>76</v>
      </c>
      <c r="D21" s="39" t="s">
        <v>26</v>
      </c>
      <c r="E21" s="39">
        <v>14</v>
      </c>
      <c r="F21" s="63">
        <v>37.81</v>
      </c>
      <c r="G21" s="33">
        <f t="shared" si="0"/>
        <v>529.34</v>
      </c>
      <c r="H21" s="42"/>
      <c r="I21" s="42"/>
    </row>
    <row r="22" spans="1:9" ht="33" customHeight="1" x14ac:dyDescent="0.25">
      <c r="A22" s="37" t="s">
        <v>127</v>
      </c>
      <c r="B22" s="36" t="s">
        <v>128</v>
      </c>
      <c r="C22" s="38" t="s">
        <v>68</v>
      </c>
      <c r="D22" s="39" t="s">
        <v>26</v>
      </c>
      <c r="E22" s="39">
        <v>1</v>
      </c>
      <c r="F22" s="63">
        <v>74</v>
      </c>
      <c r="G22" s="33">
        <f t="shared" si="0"/>
        <v>74</v>
      </c>
    </row>
    <row r="23" spans="1:9" ht="33" customHeight="1" x14ac:dyDescent="0.25">
      <c r="A23" s="37" t="s">
        <v>127</v>
      </c>
      <c r="B23" s="36" t="s">
        <v>126</v>
      </c>
      <c r="C23" s="40" t="s">
        <v>57</v>
      </c>
      <c r="D23" s="39" t="s">
        <v>26</v>
      </c>
      <c r="E23" s="39">
        <v>2</v>
      </c>
      <c r="F23" s="63">
        <v>74</v>
      </c>
      <c r="G23" s="33">
        <f t="shared" si="0"/>
        <v>148</v>
      </c>
      <c r="H23" s="32" t="s">
        <v>19</v>
      </c>
      <c r="I23" s="31">
        <f>ROUND(SUM(G18:G23),2)</f>
        <v>1539.93</v>
      </c>
    </row>
    <row r="24" spans="1:9" ht="33" customHeight="1" x14ac:dyDescent="0.25">
      <c r="A24" s="37" t="s">
        <v>121</v>
      </c>
      <c r="B24" s="36" t="s">
        <v>125</v>
      </c>
      <c r="C24" s="38" t="s">
        <v>35</v>
      </c>
      <c r="D24" s="39" t="s">
        <v>34</v>
      </c>
      <c r="E24" s="43">
        <v>0.2</v>
      </c>
      <c r="F24" s="63">
        <v>67.19</v>
      </c>
      <c r="G24" s="33">
        <f t="shared" si="0"/>
        <v>13.44</v>
      </c>
      <c r="H24" s="42"/>
      <c r="I24" s="42"/>
    </row>
    <row r="25" spans="1:9" ht="33" customHeight="1" x14ac:dyDescent="0.25">
      <c r="A25" s="37" t="s">
        <v>121</v>
      </c>
      <c r="B25" s="36" t="s">
        <v>124</v>
      </c>
      <c r="C25" s="40" t="s">
        <v>32</v>
      </c>
      <c r="D25" s="39" t="s">
        <v>26</v>
      </c>
      <c r="E25" s="39">
        <v>2</v>
      </c>
      <c r="F25" s="63">
        <v>34.630000000000003</v>
      </c>
      <c r="G25" s="33">
        <f t="shared" si="0"/>
        <v>69.260000000000005</v>
      </c>
      <c r="H25" s="17"/>
      <c r="I25" s="22"/>
    </row>
    <row r="26" spans="1:9" ht="33" customHeight="1" x14ac:dyDescent="0.25">
      <c r="A26" s="37" t="s">
        <v>121</v>
      </c>
      <c r="B26" s="36" t="s">
        <v>123</v>
      </c>
      <c r="C26" s="38" t="s">
        <v>30</v>
      </c>
      <c r="D26" s="39" t="s">
        <v>26</v>
      </c>
      <c r="E26" s="39">
        <v>2</v>
      </c>
      <c r="F26" s="63">
        <v>7.3</v>
      </c>
      <c r="G26" s="33">
        <f t="shared" si="0"/>
        <v>14.6</v>
      </c>
      <c r="H26" s="17"/>
      <c r="I26" s="22"/>
    </row>
    <row r="27" spans="1:9" ht="33" customHeight="1" x14ac:dyDescent="0.25">
      <c r="A27" s="37" t="s">
        <v>121</v>
      </c>
      <c r="B27" s="36" t="s">
        <v>122</v>
      </c>
      <c r="C27" s="41" t="s">
        <v>70</v>
      </c>
      <c r="D27" s="39" t="s">
        <v>26</v>
      </c>
      <c r="E27" s="39">
        <v>1</v>
      </c>
      <c r="F27" s="63">
        <v>52.98</v>
      </c>
      <c r="G27" s="33">
        <f t="shared" si="0"/>
        <v>52.98</v>
      </c>
      <c r="H27" s="17"/>
      <c r="I27" s="22"/>
    </row>
    <row r="28" spans="1:9" ht="33" customHeight="1" x14ac:dyDescent="0.25">
      <c r="A28" s="37" t="s">
        <v>121</v>
      </c>
      <c r="B28" s="36" t="s">
        <v>120</v>
      </c>
      <c r="C28" s="40" t="s">
        <v>57</v>
      </c>
      <c r="D28" s="39" t="s">
        <v>26</v>
      </c>
      <c r="E28" s="39">
        <v>1</v>
      </c>
      <c r="F28" s="63">
        <v>74</v>
      </c>
      <c r="G28" s="33">
        <f t="shared" si="0"/>
        <v>74</v>
      </c>
      <c r="H28" s="32" t="s">
        <v>119</v>
      </c>
      <c r="I28" s="31">
        <f>ROUND(SUM(G24:G28),2)</f>
        <v>224.28</v>
      </c>
    </row>
    <row r="29" spans="1:9" ht="33" customHeight="1" x14ac:dyDescent="0.25">
      <c r="A29" s="37" t="s">
        <v>116</v>
      </c>
      <c r="B29" s="36" t="s">
        <v>118</v>
      </c>
      <c r="C29" s="40" t="s">
        <v>30</v>
      </c>
      <c r="D29" s="39" t="s">
        <v>26</v>
      </c>
      <c r="E29" s="39">
        <v>16</v>
      </c>
      <c r="F29" s="63">
        <v>7.3</v>
      </c>
      <c r="G29" s="33">
        <f t="shared" si="0"/>
        <v>116.8</v>
      </c>
      <c r="H29" s="17"/>
      <c r="I29" s="22"/>
    </row>
    <row r="30" spans="1:9" ht="33" customHeight="1" x14ac:dyDescent="0.25">
      <c r="A30" s="37" t="s">
        <v>116</v>
      </c>
      <c r="B30" s="36" t="s">
        <v>117</v>
      </c>
      <c r="C30" s="41" t="s">
        <v>70</v>
      </c>
      <c r="D30" s="39" t="s">
        <v>26</v>
      </c>
      <c r="E30" s="39">
        <v>12</v>
      </c>
      <c r="F30" s="63">
        <v>52.98</v>
      </c>
      <c r="G30" s="33">
        <f t="shared" si="0"/>
        <v>635.76</v>
      </c>
      <c r="H30" s="17"/>
      <c r="I30" s="22"/>
    </row>
    <row r="31" spans="1:9" ht="33" customHeight="1" x14ac:dyDescent="0.25">
      <c r="A31" s="37" t="s">
        <v>116</v>
      </c>
      <c r="B31" s="36" t="s">
        <v>115</v>
      </c>
      <c r="C31" s="40" t="s">
        <v>57</v>
      </c>
      <c r="D31" s="39" t="s">
        <v>26</v>
      </c>
      <c r="E31" s="39">
        <v>4</v>
      </c>
      <c r="F31" s="63">
        <v>74</v>
      </c>
      <c r="G31" s="33">
        <f t="shared" si="0"/>
        <v>296</v>
      </c>
      <c r="H31" s="32" t="s">
        <v>114</v>
      </c>
      <c r="I31" s="31">
        <f>ROUND(SUM(G29:G31),2)</f>
        <v>1048.56</v>
      </c>
    </row>
    <row r="32" spans="1:9" ht="33" customHeight="1" x14ac:dyDescent="0.25">
      <c r="A32" s="37" t="s">
        <v>107</v>
      </c>
      <c r="B32" s="36" t="s">
        <v>110</v>
      </c>
      <c r="C32" s="40" t="s">
        <v>37</v>
      </c>
      <c r="D32" s="39" t="s">
        <v>7</v>
      </c>
      <c r="E32" s="39">
        <v>13</v>
      </c>
      <c r="F32" s="63">
        <v>37.24</v>
      </c>
      <c r="G32" s="33">
        <f t="shared" ref="G32:G56" si="1">ROUND((E32*F32),2)</f>
        <v>484.12</v>
      </c>
      <c r="H32" s="17"/>
      <c r="I32" s="22"/>
    </row>
    <row r="33" spans="1:21" ht="33" customHeight="1" x14ac:dyDescent="0.25">
      <c r="A33" s="37" t="s">
        <v>107</v>
      </c>
      <c r="B33" s="36" t="s">
        <v>109</v>
      </c>
      <c r="C33" s="38" t="s">
        <v>53</v>
      </c>
      <c r="D33" s="39" t="s">
        <v>7</v>
      </c>
      <c r="E33" s="39">
        <v>37</v>
      </c>
      <c r="F33" s="63">
        <v>59.95</v>
      </c>
      <c r="G33" s="33">
        <f t="shared" si="1"/>
        <v>2218.15</v>
      </c>
    </row>
    <row r="34" spans="1:21" ht="33" customHeight="1" x14ac:dyDescent="0.25">
      <c r="A34" s="37" t="s">
        <v>98</v>
      </c>
      <c r="B34" s="36" t="s">
        <v>105</v>
      </c>
      <c r="C34" s="38" t="s">
        <v>104</v>
      </c>
      <c r="D34" s="39" t="s">
        <v>7</v>
      </c>
      <c r="E34" s="39">
        <v>4</v>
      </c>
      <c r="F34" s="63">
        <v>15.42</v>
      </c>
      <c r="G34" s="33">
        <f t="shared" si="1"/>
        <v>61.68</v>
      </c>
      <c r="T34" s="17"/>
      <c r="U34" s="22"/>
    </row>
    <row r="35" spans="1:21" ht="33" customHeight="1" x14ac:dyDescent="0.25">
      <c r="A35" s="37" t="s">
        <v>98</v>
      </c>
      <c r="B35" s="36" t="s">
        <v>103</v>
      </c>
      <c r="C35" s="38" t="s">
        <v>48</v>
      </c>
      <c r="D35" s="39" t="s">
        <v>7</v>
      </c>
      <c r="E35" s="39">
        <v>14</v>
      </c>
      <c r="F35" s="63">
        <v>9.25</v>
      </c>
      <c r="G35" s="33">
        <f t="shared" si="1"/>
        <v>129.5</v>
      </c>
      <c r="H35" s="17"/>
      <c r="I35" s="22"/>
    </row>
    <row r="36" spans="1:21" ht="33" customHeight="1" x14ac:dyDescent="0.25">
      <c r="A36" s="37" t="s">
        <v>98</v>
      </c>
      <c r="B36" s="36" t="s">
        <v>102</v>
      </c>
      <c r="C36" s="38" t="s">
        <v>101</v>
      </c>
      <c r="D36" s="39" t="s">
        <v>26</v>
      </c>
      <c r="E36" s="39">
        <v>1</v>
      </c>
      <c r="F36" s="63">
        <v>22</v>
      </c>
      <c r="G36" s="33">
        <f t="shared" si="1"/>
        <v>22</v>
      </c>
      <c r="H36" s="17"/>
      <c r="I36" s="22"/>
      <c r="T36" s="17"/>
      <c r="U36" s="22"/>
    </row>
    <row r="37" spans="1:21" ht="33" customHeight="1" x14ac:dyDescent="0.25">
      <c r="A37" s="37" t="s">
        <v>98</v>
      </c>
      <c r="B37" s="36" t="s">
        <v>100</v>
      </c>
      <c r="C37" s="38" t="s">
        <v>99</v>
      </c>
      <c r="D37" s="39" t="s">
        <v>26</v>
      </c>
      <c r="E37" s="39">
        <v>4</v>
      </c>
      <c r="F37" s="63">
        <v>21</v>
      </c>
      <c r="G37" s="33">
        <f t="shared" si="1"/>
        <v>84</v>
      </c>
      <c r="H37" s="17"/>
      <c r="I37" s="22"/>
    </row>
    <row r="38" spans="1:21" ht="33" customHeight="1" x14ac:dyDescent="0.25">
      <c r="A38" s="37" t="s">
        <v>98</v>
      </c>
      <c r="B38" s="36" t="s">
        <v>97</v>
      </c>
      <c r="C38" s="38" t="s">
        <v>96</v>
      </c>
      <c r="D38" s="39" t="s">
        <v>26</v>
      </c>
      <c r="E38" s="39">
        <v>14</v>
      </c>
      <c r="F38" s="63">
        <v>14.74</v>
      </c>
      <c r="G38" s="33">
        <f t="shared" si="1"/>
        <v>206.36</v>
      </c>
      <c r="H38" s="32" t="s">
        <v>95</v>
      </c>
      <c r="I38" s="31">
        <f>ROUND(SUM(G34:G38),2)</f>
        <v>503.54</v>
      </c>
    </row>
    <row r="39" spans="1:21" ht="33" customHeight="1" x14ac:dyDescent="0.25">
      <c r="A39" s="37" t="s">
        <v>85</v>
      </c>
      <c r="B39" s="36" t="s">
        <v>94</v>
      </c>
      <c r="C39" s="38" t="s">
        <v>50</v>
      </c>
      <c r="D39" s="39" t="s">
        <v>34</v>
      </c>
      <c r="E39" s="39">
        <v>2</v>
      </c>
      <c r="F39" s="63">
        <v>13.38</v>
      </c>
      <c r="G39" s="33">
        <f t="shared" si="1"/>
        <v>26.76</v>
      </c>
      <c r="H39" s="17"/>
      <c r="I39" s="22"/>
    </row>
    <row r="40" spans="1:21" ht="33" customHeight="1" x14ac:dyDescent="0.25">
      <c r="A40" s="37" t="s">
        <v>85</v>
      </c>
      <c r="B40" s="36" t="s">
        <v>93</v>
      </c>
      <c r="C40" s="38" t="s">
        <v>92</v>
      </c>
      <c r="D40" s="34" t="s">
        <v>34</v>
      </c>
      <c r="E40" s="34">
        <v>1</v>
      </c>
      <c r="F40" s="63">
        <v>38.56</v>
      </c>
      <c r="G40" s="33">
        <f t="shared" si="1"/>
        <v>38.56</v>
      </c>
      <c r="H40" s="17"/>
      <c r="I40" s="22"/>
    </row>
    <row r="41" spans="1:21" ht="33" customHeight="1" x14ac:dyDescent="0.25">
      <c r="A41" s="37" t="s">
        <v>85</v>
      </c>
      <c r="B41" s="36" t="s">
        <v>91</v>
      </c>
      <c r="C41" s="38" t="s">
        <v>90</v>
      </c>
      <c r="D41" s="34" t="s">
        <v>34</v>
      </c>
      <c r="E41" s="34">
        <v>1</v>
      </c>
      <c r="F41" s="63">
        <v>33.15</v>
      </c>
      <c r="G41" s="33">
        <f t="shared" si="1"/>
        <v>33.15</v>
      </c>
      <c r="H41" s="17"/>
      <c r="I41" s="22"/>
    </row>
    <row r="42" spans="1:21" ht="33" customHeight="1" x14ac:dyDescent="0.25">
      <c r="A42" s="37" t="s">
        <v>85</v>
      </c>
      <c r="B42" s="36" t="s">
        <v>89</v>
      </c>
      <c r="C42" s="38" t="s">
        <v>88</v>
      </c>
      <c r="D42" s="34" t="s">
        <v>34</v>
      </c>
      <c r="E42" s="34">
        <v>1</v>
      </c>
      <c r="F42" s="63">
        <v>31.89</v>
      </c>
      <c r="G42" s="33">
        <f t="shared" si="1"/>
        <v>31.89</v>
      </c>
    </row>
    <row r="43" spans="1:21" ht="33" customHeight="1" x14ac:dyDescent="0.25">
      <c r="A43" s="37" t="s">
        <v>85</v>
      </c>
      <c r="B43" s="36" t="s">
        <v>87</v>
      </c>
      <c r="C43" s="38" t="s">
        <v>86</v>
      </c>
      <c r="D43" s="34" t="s">
        <v>26</v>
      </c>
      <c r="E43" s="34">
        <v>2</v>
      </c>
      <c r="F43" s="63">
        <v>4</v>
      </c>
      <c r="G43" s="33">
        <f t="shared" si="1"/>
        <v>8</v>
      </c>
      <c r="H43" s="17"/>
      <c r="I43" s="22"/>
    </row>
    <row r="44" spans="1:21" ht="33" customHeight="1" x14ac:dyDescent="0.25">
      <c r="A44" s="37" t="s">
        <v>85</v>
      </c>
      <c r="B44" s="36" t="s">
        <v>84</v>
      </c>
      <c r="C44" s="38" t="s">
        <v>83</v>
      </c>
      <c r="D44" s="34" t="s">
        <v>26</v>
      </c>
      <c r="E44" s="34">
        <v>5</v>
      </c>
      <c r="F44" s="63">
        <v>8.32</v>
      </c>
      <c r="G44" s="33">
        <f t="shared" si="1"/>
        <v>41.6</v>
      </c>
      <c r="H44" s="32" t="s">
        <v>82</v>
      </c>
      <c r="I44" s="31">
        <f>ROUND(SUM(G39:G44),2)</f>
        <v>179.96</v>
      </c>
    </row>
    <row r="45" spans="1:21" ht="33" customHeight="1" x14ac:dyDescent="0.25">
      <c r="A45" s="37" t="s">
        <v>78</v>
      </c>
      <c r="B45" s="36" t="s">
        <v>81</v>
      </c>
      <c r="C45" s="38" t="s">
        <v>35</v>
      </c>
      <c r="D45" s="34" t="s">
        <v>34</v>
      </c>
      <c r="E45" s="34">
        <v>1</v>
      </c>
      <c r="F45" s="63">
        <v>67.19</v>
      </c>
      <c r="G45" s="33">
        <f t="shared" si="1"/>
        <v>67.19</v>
      </c>
      <c r="H45" s="17"/>
      <c r="I45" s="22"/>
    </row>
    <row r="46" spans="1:21" ht="33" customHeight="1" x14ac:dyDescent="0.25">
      <c r="A46" s="37" t="s">
        <v>78</v>
      </c>
      <c r="B46" s="36" t="s">
        <v>80</v>
      </c>
      <c r="C46" s="38" t="s">
        <v>32</v>
      </c>
      <c r="D46" s="34" t="s">
        <v>26</v>
      </c>
      <c r="E46" s="34">
        <v>2</v>
      </c>
      <c r="F46" s="63">
        <v>34.630000000000003</v>
      </c>
      <c r="G46" s="33">
        <f t="shared" si="1"/>
        <v>69.260000000000005</v>
      </c>
      <c r="H46" s="17"/>
      <c r="I46" s="22"/>
    </row>
    <row r="47" spans="1:21" ht="33" customHeight="1" x14ac:dyDescent="0.25">
      <c r="A47" s="37" t="s">
        <v>78</v>
      </c>
      <c r="B47" s="36" t="s">
        <v>79</v>
      </c>
      <c r="C47" s="38" t="s">
        <v>30</v>
      </c>
      <c r="D47" s="34" t="s">
        <v>26</v>
      </c>
      <c r="E47" s="34">
        <v>2</v>
      </c>
      <c r="F47" s="63">
        <v>7.3</v>
      </c>
      <c r="G47" s="33">
        <f t="shared" si="1"/>
        <v>14.6</v>
      </c>
      <c r="H47" s="17"/>
      <c r="I47" s="22"/>
    </row>
    <row r="48" spans="1:21" ht="33" customHeight="1" x14ac:dyDescent="0.25">
      <c r="A48" s="37" t="s">
        <v>78</v>
      </c>
      <c r="B48" s="36" t="s">
        <v>77</v>
      </c>
      <c r="C48" s="38" t="s">
        <v>76</v>
      </c>
      <c r="D48" s="34" t="s">
        <v>26</v>
      </c>
      <c r="E48" s="34">
        <v>2</v>
      </c>
      <c r="F48" s="63">
        <v>37.81</v>
      </c>
      <c r="G48" s="33">
        <f t="shared" si="1"/>
        <v>75.62</v>
      </c>
      <c r="H48" s="32" t="s">
        <v>75</v>
      </c>
      <c r="I48" s="31">
        <f>ROUND(SUM(G45:G48),2)</f>
        <v>226.67</v>
      </c>
    </row>
    <row r="49" spans="1:9" ht="27.6" x14ac:dyDescent="0.25">
      <c r="A49" s="37" t="s">
        <v>67</v>
      </c>
      <c r="B49" s="36" t="s">
        <v>74</v>
      </c>
      <c r="C49" s="38" t="s">
        <v>35</v>
      </c>
      <c r="D49" s="34" t="s">
        <v>34</v>
      </c>
      <c r="E49" s="34">
        <v>0.5</v>
      </c>
      <c r="F49" s="63">
        <v>67.19</v>
      </c>
      <c r="G49" s="33">
        <f t="shared" si="1"/>
        <v>33.6</v>
      </c>
    </row>
    <row r="50" spans="1:9" ht="27.6" x14ac:dyDescent="0.25">
      <c r="A50" s="37" t="s">
        <v>67</v>
      </c>
      <c r="B50" s="36" t="s">
        <v>73</v>
      </c>
      <c r="C50" s="38" t="s">
        <v>32</v>
      </c>
      <c r="D50" s="34" t="s">
        <v>26</v>
      </c>
      <c r="E50" s="34">
        <v>2.5</v>
      </c>
      <c r="F50" s="63">
        <v>34.630000000000003</v>
      </c>
      <c r="G50" s="33">
        <f t="shared" si="1"/>
        <v>86.58</v>
      </c>
      <c r="H50" s="17"/>
      <c r="I50" s="22"/>
    </row>
    <row r="51" spans="1:9" ht="27.6" x14ac:dyDescent="0.25">
      <c r="A51" s="37" t="s">
        <v>67</v>
      </c>
      <c r="B51" s="36" t="s">
        <v>72</v>
      </c>
      <c r="C51" s="38" t="s">
        <v>30</v>
      </c>
      <c r="D51" s="34" t="s">
        <v>26</v>
      </c>
      <c r="E51" s="34">
        <v>2.5</v>
      </c>
      <c r="F51" s="63">
        <v>7.3</v>
      </c>
      <c r="G51" s="33">
        <f t="shared" si="1"/>
        <v>18.25</v>
      </c>
      <c r="H51" s="17"/>
      <c r="I51" s="22"/>
    </row>
    <row r="52" spans="1:9" ht="27.6" x14ac:dyDescent="0.25">
      <c r="A52" s="37" t="s">
        <v>67</v>
      </c>
      <c r="B52" s="36" t="s">
        <v>71</v>
      </c>
      <c r="C52" s="38" t="s">
        <v>70</v>
      </c>
      <c r="D52" s="34" t="s">
        <v>26</v>
      </c>
      <c r="E52" s="34">
        <v>1</v>
      </c>
      <c r="F52" s="63">
        <v>52.98</v>
      </c>
      <c r="G52" s="33">
        <f t="shared" si="1"/>
        <v>52.98</v>
      </c>
    </row>
    <row r="53" spans="1:9" ht="27.6" x14ac:dyDescent="0.25">
      <c r="A53" s="37" t="s">
        <v>67</v>
      </c>
      <c r="B53" s="36" t="s">
        <v>69</v>
      </c>
      <c r="C53" s="38" t="s">
        <v>68</v>
      </c>
      <c r="D53" s="34" t="s">
        <v>26</v>
      </c>
      <c r="E53" s="34">
        <v>0.5</v>
      </c>
      <c r="F53" s="63">
        <v>75</v>
      </c>
      <c r="G53" s="33">
        <f t="shared" si="1"/>
        <v>37.5</v>
      </c>
    </row>
    <row r="54" spans="1:9" ht="27.6" x14ac:dyDescent="0.25">
      <c r="A54" s="37" t="s">
        <v>67</v>
      </c>
      <c r="B54" s="36" t="s">
        <v>66</v>
      </c>
      <c r="C54" s="38" t="s">
        <v>57</v>
      </c>
      <c r="D54" s="34" t="s">
        <v>26</v>
      </c>
      <c r="E54" s="34">
        <v>1</v>
      </c>
      <c r="F54" s="63">
        <v>73</v>
      </c>
      <c r="G54" s="33">
        <f t="shared" si="1"/>
        <v>73</v>
      </c>
      <c r="H54" s="32" t="s">
        <v>65</v>
      </c>
      <c r="I54" s="31">
        <f>ROUND(SUM(G49:G54),2)</f>
        <v>301.91000000000003</v>
      </c>
    </row>
    <row r="55" spans="1:9" ht="41.4" x14ac:dyDescent="0.25">
      <c r="A55" s="37" t="s">
        <v>59</v>
      </c>
      <c r="B55" s="36" t="s">
        <v>64</v>
      </c>
      <c r="C55" s="38" t="s">
        <v>35</v>
      </c>
      <c r="D55" s="34" t="s">
        <v>34</v>
      </c>
      <c r="E55" s="34">
        <v>15</v>
      </c>
      <c r="F55" s="63">
        <v>67.19</v>
      </c>
      <c r="G55" s="33">
        <f t="shared" si="1"/>
        <v>1007.85</v>
      </c>
      <c r="H55" s="17"/>
      <c r="I55" s="22"/>
    </row>
    <row r="56" spans="1:9" ht="41.4" x14ac:dyDescent="0.25">
      <c r="A56" s="37" t="s">
        <v>59</v>
      </c>
      <c r="B56" s="36" t="s">
        <v>63</v>
      </c>
      <c r="C56" s="38" t="s">
        <v>32</v>
      </c>
      <c r="D56" s="34" t="s">
        <v>26</v>
      </c>
      <c r="E56" s="34">
        <v>14</v>
      </c>
      <c r="F56" s="63">
        <v>34.630000000000003</v>
      </c>
      <c r="G56" s="33">
        <f t="shared" si="1"/>
        <v>484.82</v>
      </c>
      <c r="H56" s="17"/>
      <c r="I56" s="22"/>
    </row>
    <row r="57" spans="1:9" ht="41.4" x14ac:dyDescent="0.25">
      <c r="A57" s="37" t="s">
        <v>59</v>
      </c>
      <c r="B57" s="36" t="s">
        <v>62</v>
      </c>
      <c r="C57" s="38" t="s">
        <v>30</v>
      </c>
      <c r="D57" s="34" t="s">
        <v>26</v>
      </c>
      <c r="E57" s="34">
        <v>14</v>
      </c>
      <c r="F57" s="63">
        <v>7.3</v>
      </c>
      <c r="G57" s="33">
        <f t="shared" ref="G57:G72" si="2">ROUND((E57*F57),2)</f>
        <v>102.2</v>
      </c>
      <c r="H57" s="17"/>
      <c r="I57" s="22"/>
    </row>
    <row r="58" spans="1:9" ht="41.4" x14ac:dyDescent="0.25">
      <c r="A58" s="37" t="s">
        <v>59</v>
      </c>
      <c r="B58" s="36" t="s">
        <v>61</v>
      </c>
      <c r="C58" s="35" t="s">
        <v>60</v>
      </c>
      <c r="D58" s="34" t="s">
        <v>26</v>
      </c>
      <c r="E58" s="34">
        <v>14</v>
      </c>
      <c r="F58" s="63">
        <v>38.700000000000003</v>
      </c>
      <c r="G58" s="33">
        <f t="shared" si="2"/>
        <v>541.79999999999995</v>
      </c>
      <c r="H58" s="17"/>
      <c r="I58" s="22"/>
    </row>
    <row r="59" spans="1:9" ht="41.4" x14ac:dyDescent="0.25">
      <c r="A59" s="37" t="s">
        <v>59</v>
      </c>
      <c r="B59" s="36" t="s">
        <v>58</v>
      </c>
      <c r="C59" s="38" t="s">
        <v>57</v>
      </c>
      <c r="D59" s="34" t="s">
        <v>26</v>
      </c>
      <c r="E59" s="34">
        <v>2</v>
      </c>
      <c r="F59" s="63">
        <v>74</v>
      </c>
      <c r="G59" s="33">
        <f t="shared" si="2"/>
        <v>148</v>
      </c>
      <c r="H59" s="32" t="s">
        <v>56</v>
      </c>
      <c r="I59" s="31">
        <f>ROUND(SUM(G55:G59),2)</f>
        <v>2284.67</v>
      </c>
    </row>
    <row r="60" spans="1:9" ht="33" customHeight="1" x14ac:dyDescent="0.25">
      <c r="A60" s="37" t="s">
        <v>52</v>
      </c>
      <c r="B60" s="36" t="s">
        <v>55</v>
      </c>
      <c r="C60" s="38" t="s">
        <v>37</v>
      </c>
      <c r="D60" s="34" t="s">
        <v>7</v>
      </c>
      <c r="E60" s="34">
        <v>16</v>
      </c>
      <c r="F60" s="63">
        <v>37.24</v>
      </c>
      <c r="G60" s="33">
        <f t="shared" si="2"/>
        <v>595.84</v>
      </c>
      <c r="H60" s="17"/>
      <c r="I60" s="22"/>
    </row>
    <row r="61" spans="1:9" ht="33" customHeight="1" x14ac:dyDescent="0.25">
      <c r="A61" s="37" t="s">
        <v>52</v>
      </c>
      <c r="B61" s="36" t="s">
        <v>54</v>
      </c>
      <c r="C61" s="38" t="s">
        <v>53</v>
      </c>
      <c r="D61" s="34" t="s">
        <v>7</v>
      </c>
      <c r="E61" s="34">
        <v>4</v>
      </c>
      <c r="F61" s="63">
        <v>59.95</v>
      </c>
      <c r="G61" s="33">
        <f t="shared" si="2"/>
        <v>239.8</v>
      </c>
      <c r="H61" s="17"/>
      <c r="I61" s="22"/>
    </row>
    <row r="62" spans="1:9" ht="33" customHeight="1" x14ac:dyDescent="0.25">
      <c r="A62" s="37" t="s">
        <v>41</v>
      </c>
      <c r="B62" s="36" t="s">
        <v>51</v>
      </c>
      <c r="C62" s="38" t="s">
        <v>50</v>
      </c>
      <c r="D62" s="34" t="s">
        <v>34</v>
      </c>
      <c r="E62" s="34">
        <v>3</v>
      </c>
      <c r="F62" s="63">
        <v>13.38</v>
      </c>
      <c r="G62" s="33">
        <f t="shared" si="2"/>
        <v>40.14</v>
      </c>
      <c r="H62" s="17"/>
      <c r="I62" s="22"/>
    </row>
    <row r="63" spans="1:9" ht="33" customHeight="1" x14ac:dyDescent="0.25">
      <c r="A63" s="37" t="s">
        <v>41</v>
      </c>
      <c r="B63" s="36" t="s">
        <v>49</v>
      </c>
      <c r="C63" s="38" t="s">
        <v>48</v>
      </c>
      <c r="D63" s="34" t="s">
        <v>7</v>
      </c>
      <c r="E63" s="34">
        <v>2</v>
      </c>
      <c r="F63" s="63">
        <v>9.25</v>
      </c>
      <c r="G63" s="33">
        <f t="shared" si="2"/>
        <v>18.5</v>
      </c>
      <c r="H63" s="17"/>
      <c r="I63" s="22"/>
    </row>
    <row r="64" spans="1:9" ht="33" customHeight="1" x14ac:dyDescent="0.25">
      <c r="A64" s="37" t="s">
        <v>41</v>
      </c>
      <c r="B64" s="36" t="s">
        <v>47</v>
      </c>
      <c r="C64" s="38" t="s">
        <v>46</v>
      </c>
      <c r="D64" s="34" t="s">
        <v>26</v>
      </c>
      <c r="E64" s="34">
        <v>2</v>
      </c>
      <c r="F64" s="63">
        <v>12.47</v>
      </c>
      <c r="G64" s="33">
        <f t="shared" si="2"/>
        <v>24.94</v>
      </c>
      <c r="H64" s="17"/>
      <c r="I64" s="22"/>
    </row>
    <row r="65" spans="1:9" ht="33" customHeight="1" x14ac:dyDescent="0.25">
      <c r="A65" s="37" t="s">
        <v>41</v>
      </c>
      <c r="B65" s="36" t="s">
        <v>45</v>
      </c>
      <c r="C65" s="38" t="s">
        <v>44</v>
      </c>
      <c r="D65" s="34" t="s">
        <v>34</v>
      </c>
      <c r="E65" s="34">
        <v>14</v>
      </c>
      <c r="F65" s="63">
        <v>32.659999999999997</v>
      </c>
      <c r="G65" s="33">
        <f t="shared" si="2"/>
        <v>457.24</v>
      </c>
      <c r="H65" s="17"/>
      <c r="I65" s="22"/>
    </row>
    <row r="66" spans="1:9" ht="33" customHeight="1" x14ac:dyDescent="0.25">
      <c r="A66" s="37" t="s">
        <v>41</v>
      </c>
      <c r="B66" s="36" t="s">
        <v>43</v>
      </c>
      <c r="C66" s="38" t="s">
        <v>42</v>
      </c>
      <c r="D66" s="34" t="s">
        <v>34</v>
      </c>
      <c r="E66" s="34">
        <v>16</v>
      </c>
      <c r="F66" s="63">
        <v>37.299999999999997</v>
      </c>
      <c r="G66" s="33">
        <f t="shared" si="2"/>
        <v>596.79999999999995</v>
      </c>
      <c r="H66" s="17"/>
      <c r="I66" s="22"/>
    </row>
    <row r="67" spans="1:9" ht="33" customHeight="1" x14ac:dyDescent="0.25">
      <c r="A67" s="37" t="s">
        <v>41</v>
      </c>
      <c r="B67" s="36" t="s">
        <v>40</v>
      </c>
      <c r="C67" s="38" t="s">
        <v>39</v>
      </c>
      <c r="D67" s="34" t="s">
        <v>26</v>
      </c>
      <c r="E67" s="34">
        <v>18</v>
      </c>
      <c r="F67" s="63">
        <v>8.32</v>
      </c>
      <c r="G67" s="33">
        <f t="shared" si="2"/>
        <v>149.76</v>
      </c>
      <c r="H67" s="17"/>
      <c r="I67" s="22"/>
    </row>
    <row r="68" spans="1:9" ht="41.4" x14ac:dyDescent="0.25">
      <c r="A68" s="37" t="s">
        <v>29</v>
      </c>
      <c r="B68" s="36" t="s">
        <v>38</v>
      </c>
      <c r="C68" s="38" t="s">
        <v>37</v>
      </c>
      <c r="D68" s="34" t="s">
        <v>7</v>
      </c>
      <c r="E68" s="34">
        <v>2</v>
      </c>
      <c r="F68" s="63">
        <v>37.24</v>
      </c>
      <c r="G68" s="33">
        <f t="shared" si="2"/>
        <v>74.48</v>
      </c>
      <c r="H68" s="17"/>
      <c r="I68" s="22"/>
    </row>
    <row r="69" spans="1:9" ht="41.4" x14ac:dyDescent="0.25">
      <c r="A69" s="37" t="s">
        <v>29</v>
      </c>
      <c r="B69" s="36" t="s">
        <v>36</v>
      </c>
      <c r="C69" s="38" t="s">
        <v>35</v>
      </c>
      <c r="D69" s="34" t="s">
        <v>34</v>
      </c>
      <c r="E69" s="34">
        <v>0.5</v>
      </c>
      <c r="F69" s="63">
        <v>67.19</v>
      </c>
      <c r="G69" s="33">
        <f t="shared" si="2"/>
        <v>33.6</v>
      </c>
      <c r="H69" s="17"/>
      <c r="I69" s="22"/>
    </row>
    <row r="70" spans="1:9" ht="41.4" x14ac:dyDescent="0.25">
      <c r="A70" s="37" t="s">
        <v>29</v>
      </c>
      <c r="B70" s="36" t="s">
        <v>33</v>
      </c>
      <c r="C70" s="38" t="s">
        <v>32</v>
      </c>
      <c r="D70" s="34" t="s">
        <v>26</v>
      </c>
      <c r="E70" s="34">
        <v>2</v>
      </c>
      <c r="F70" s="63">
        <v>34.630000000000003</v>
      </c>
      <c r="G70" s="33">
        <f t="shared" si="2"/>
        <v>69.260000000000005</v>
      </c>
      <c r="H70" s="17"/>
      <c r="I70" s="22"/>
    </row>
    <row r="71" spans="1:9" ht="41.4" x14ac:dyDescent="0.25">
      <c r="A71" s="37" t="s">
        <v>29</v>
      </c>
      <c r="B71" s="36" t="s">
        <v>31</v>
      </c>
      <c r="C71" s="38" t="s">
        <v>30</v>
      </c>
      <c r="D71" s="34" t="s">
        <v>26</v>
      </c>
      <c r="E71" s="34">
        <v>2</v>
      </c>
      <c r="F71" s="63">
        <v>7.3</v>
      </c>
      <c r="G71" s="33">
        <f t="shared" si="2"/>
        <v>14.6</v>
      </c>
      <c r="H71" s="17"/>
      <c r="I71" s="22"/>
    </row>
    <row r="72" spans="1:9" ht="41.4" x14ac:dyDescent="0.25">
      <c r="A72" s="37" t="s">
        <v>29</v>
      </c>
      <c r="B72" s="36" t="s">
        <v>28</v>
      </c>
      <c r="C72" s="35" t="s">
        <v>27</v>
      </c>
      <c r="D72" s="34" t="s">
        <v>26</v>
      </c>
      <c r="E72" s="34">
        <v>2</v>
      </c>
      <c r="F72" s="63">
        <v>21.34</v>
      </c>
      <c r="G72" s="33">
        <f t="shared" si="2"/>
        <v>42.68</v>
      </c>
      <c r="H72" s="32" t="s">
        <v>25</v>
      </c>
      <c r="I72" s="31">
        <f>ROUND(SUM(G62:G72),2)</f>
        <v>1522</v>
      </c>
    </row>
    <row r="73" spans="1:9" ht="63" customHeight="1" x14ac:dyDescent="0.25">
      <c r="A73" s="27"/>
      <c r="B73" s="30"/>
      <c r="C73" s="25"/>
      <c r="D73" s="24"/>
      <c r="E73" s="24"/>
      <c r="F73" s="29" t="s">
        <v>24</v>
      </c>
      <c r="G73" s="28">
        <f>SUM(G8:G72)</f>
        <v>12649.34</v>
      </c>
      <c r="H73" s="17"/>
      <c r="I73" s="22"/>
    </row>
    <row r="74" spans="1:9" ht="37.5" customHeight="1" x14ac:dyDescent="0.25">
      <c r="A74" s="27"/>
      <c r="B74" s="26"/>
      <c r="C74" s="25"/>
      <c r="D74" s="24"/>
      <c r="E74" s="24"/>
      <c r="F74" s="23"/>
      <c r="G74" s="17"/>
      <c r="H74" s="17"/>
      <c r="I74" s="22"/>
    </row>
    <row r="75" spans="1:9" ht="71.25" customHeight="1" x14ac:dyDescent="0.25">
      <c r="A75" s="20"/>
      <c r="B75" s="21"/>
      <c r="C75" s="20"/>
      <c r="D75" s="19"/>
      <c r="E75" s="19"/>
      <c r="F75" s="18"/>
      <c r="G75" s="17"/>
    </row>
  </sheetData>
  <mergeCells count="2">
    <mergeCell ref="A5:G5"/>
    <mergeCell ref="A6:G6"/>
  </mergeCells>
  <pageMargins left="0.7" right="0.7" top="0.75" bottom="0.75" header="0.3" footer="0.3"/>
  <pageSetup paperSize="9" scale="3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6F26F-2E9D-48F3-BF6B-39E5566F4CD1}">
  <sheetPr>
    <pageSetUpPr fitToPage="1"/>
  </sheetPr>
  <dimension ref="A1:U39"/>
  <sheetViews>
    <sheetView topLeftCell="A20" zoomScale="55" zoomScaleNormal="55" workbookViewId="0">
      <selection activeCell="G39" sqref="G39"/>
    </sheetView>
  </sheetViews>
  <sheetFormatPr defaultColWidth="9.21875" defaultRowHeight="33" customHeight="1" x14ac:dyDescent="0.25"/>
  <cols>
    <col min="1" max="1" width="39.5546875" style="16" customWidth="1"/>
    <col min="2" max="2" width="10.5546875" style="15" customWidth="1"/>
    <col min="3" max="3" width="71.5546875" style="14" customWidth="1"/>
    <col min="4" max="4" width="9.21875" style="3"/>
    <col min="5" max="5" width="16.44140625" style="3" customWidth="1"/>
    <col min="6" max="6" width="20.5546875" style="13" customWidth="1"/>
    <col min="7" max="7" width="14.5546875" style="3" customWidth="1"/>
    <col min="8" max="8" width="21.5546875" style="1" customWidth="1"/>
    <col min="9" max="9" width="16.21875" style="2" customWidth="1"/>
    <col min="10" max="16384" width="9.21875" style="2"/>
  </cols>
  <sheetData>
    <row r="1" spans="1:9" customFormat="1" ht="15.6" x14ac:dyDescent="0.3">
      <c r="A1" s="12" t="s">
        <v>20</v>
      </c>
    </row>
    <row r="2" spans="1:9" customFormat="1" ht="15.6" x14ac:dyDescent="0.3">
      <c r="A2" s="12" t="s">
        <v>21</v>
      </c>
    </row>
    <row r="3" spans="1:9" customFormat="1" ht="15.6" x14ac:dyDescent="0.3">
      <c r="A3" s="12" t="s">
        <v>22</v>
      </c>
    </row>
    <row r="4" spans="1:9" customFormat="1" ht="15.6" x14ac:dyDescent="0.3">
      <c r="A4" s="12"/>
    </row>
    <row r="5" spans="1:9" ht="33" customHeight="1" x14ac:dyDescent="0.25">
      <c r="A5" s="69" t="s">
        <v>189</v>
      </c>
      <c r="B5" s="69"/>
      <c r="C5" s="69"/>
      <c r="D5" s="69"/>
      <c r="E5" s="69"/>
      <c r="F5" s="69"/>
      <c r="G5" s="69"/>
    </row>
    <row r="6" spans="1:9" ht="33" customHeight="1" x14ac:dyDescent="0.25">
      <c r="A6" s="70" t="s">
        <v>146</v>
      </c>
      <c r="B6" s="70"/>
      <c r="C6" s="70"/>
      <c r="D6" s="70"/>
      <c r="E6" s="70"/>
      <c r="F6" s="70"/>
      <c r="G6" s="70"/>
      <c r="H6" s="51"/>
      <c r="I6" s="51"/>
    </row>
    <row r="7" spans="1:9" ht="51" customHeight="1" x14ac:dyDescent="0.25">
      <c r="A7" s="49" t="s">
        <v>0</v>
      </c>
      <c r="B7" s="49" t="s">
        <v>1</v>
      </c>
      <c r="C7" s="50" t="s">
        <v>2</v>
      </c>
      <c r="D7" s="49" t="s">
        <v>3</v>
      </c>
      <c r="E7" s="48" t="s">
        <v>4</v>
      </c>
      <c r="F7" s="47" t="s">
        <v>251</v>
      </c>
      <c r="G7" s="47" t="s">
        <v>5</v>
      </c>
      <c r="H7" s="42"/>
      <c r="I7" s="42"/>
    </row>
    <row r="8" spans="1:9" ht="41.25" customHeight="1" x14ac:dyDescent="0.25">
      <c r="A8" s="37" t="s">
        <v>6</v>
      </c>
      <c r="B8" s="46" t="s">
        <v>145</v>
      </c>
      <c r="C8" s="38" t="s">
        <v>8</v>
      </c>
      <c r="D8" s="34" t="s">
        <v>7</v>
      </c>
      <c r="E8" s="34">
        <v>7.5</v>
      </c>
      <c r="F8" s="63">
        <v>5</v>
      </c>
      <c r="G8" s="33">
        <f t="shared" ref="G8:G36" si="0">ROUND((E8*F8),2)</f>
        <v>37.5</v>
      </c>
      <c r="H8" s="42"/>
      <c r="I8" s="42"/>
    </row>
    <row r="9" spans="1:9" ht="41.25" customHeight="1" x14ac:dyDescent="0.25">
      <c r="A9" s="37" t="s">
        <v>6</v>
      </c>
      <c r="B9" s="46" t="s">
        <v>144</v>
      </c>
      <c r="C9" s="38" t="s">
        <v>188</v>
      </c>
      <c r="D9" s="34" t="s">
        <v>34</v>
      </c>
      <c r="E9" s="34">
        <v>0.18</v>
      </c>
      <c r="F9" s="63">
        <v>85</v>
      </c>
      <c r="G9" s="33">
        <f t="shared" si="0"/>
        <v>15.3</v>
      </c>
      <c r="H9" s="42"/>
      <c r="I9" s="42"/>
    </row>
    <row r="10" spans="1:9" ht="41.25" customHeight="1" x14ac:dyDescent="0.25">
      <c r="A10" s="37" t="s">
        <v>6</v>
      </c>
      <c r="B10" s="46" t="s">
        <v>143</v>
      </c>
      <c r="C10" s="38" t="s">
        <v>9</v>
      </c>
      <c r="D10" s="34" t="s">
        <v>10</v>
      </c>
      <c r="E10" s="34">
        <v>0.44</v>
      </c>
      <c r="F10" s="63">
        <v>26</v>
      </c>
      <c r="G10" s="33">
        <f t="shared" si="0"/>
        <v>11.44</v>
      </c>
      <c r="H10" s="42"/>
      <c r="I10" s="42"/>
    </row>
    <row r="11" spans="1:9" ht="41.25" customHeight="1" x14ac:dyDescent="0.25">
      <c r="A11" s="37" t="s">
        <v>6</v>
      </c>
      <c r="B11" s="46" t="s">
        <v>141</v>
      </c>
      <c r="C11" s="38" t="s">
        <v>187</v>
      </c>
      <c r="D11" s="34" t="s">
        <v>7</v>
      </c>
      <c r="E11" s="34">
        <v>9</v>
      </c>
      <c r="F11" s="63">
        <v>50</v>
      </c>
      <c r="G11" s="33">
        <f t="shared" si="0"/>
        <v>450</v>
      </c>
      <c r="H11" s="42"/>
      <c r="I11" s="42"/>
    </row>
    <row r="12" spans="1:9" ht="33" customHeight="1" x14ac:dyDescent="0.25">
      <c r="A12" s="37" t="s">
        <v>6</v>
      </c>
      <c r="B12" s="46" t="s">
        <v>140</v>
      </c>
      <c r="C12" s="38" t="s">
        <v>186</v>
      </c>
      <c r="D12" s="34" t="s">
        <v>10</v>
      </c>
      <c r="E12" s="34">
        <v>1.5</v>
      </c>
      <c r="F12" s="63">
        <v>80</v>
      </c>
      <c r="G12" s="33">
        <f t="shared" si="0"/>
        <v>120</v>
      </c>
      <c r="H12" s="32" t="s">
        <v>12</v>
      </c>
      <c r="I12" s="31">
        <f>ROUND(SUM(G8:G12),2)</f>
        <v>634.24</v>
      </c>
    </row>
    <row r="13" spans="1:9" ht="33" customHeight="1" x14ac:dyDescent="0.25">
      <c r="A13" s="37" t="s">
        <v>134</v>
      </c>
      <c r="B13" s="46" t="s">
        <v>139</v>
      </c>
      <c r="C13" s="38" t="s">
        <v>185</v>
      </c>
      <c r="D13" s="34" t="s">
        <v>26</v>
      </c>
      <c r="E13" s="34">
        <v>64</v>
      </c>
      <c r="F13" s="63">
        <v>9</v>
      </c>
      <c r="G13" s="33">
        <f t="shared" si="0"/>
        <v>576</v>
      </c>
      <c r="H13" s="42"/>
      <c r="I13" s="42"/>
    </row>
    <row r="14" spans="1:9" ht="33" customHeight="1" x14ac:dyDescent="0.25">
      <c r="A14" s="37" t="s">
        <v>134</v>
      </c>
      <c r="B14" s="46" t="s">
        <v>138</v>
      </c>
      <c r="C14" s="38" t="s">
        <v>184</v>
      </c>
      <c r="D14" s="34" t="s">
        <v>34</v>
      </c>
      <c r="E14" s="34">
        <v>19.2</v>
      </c>
      <c r="F14" s="63">
        <v>32.5</v>
      </c>
      <c r="G14" s="33">
        <f t="shared" si="0"/>
        <v>624</v>
      </c>
      <c r="H14" s="42"/>
      <c r="I14" s="42"/>
    </row>
    <row r="15" spans="1:9" ht="33" customHeight="1" x14ac:dyDescent="0.25">
      <c r="A15" s="37" t="s">
        <v>134</v>
      </c>
      <c r="B15" s="46" t="s">
        <v>137</v>
      </c>
      <c r="C15" s="38" t="s">
        <v>183</v>
      </c>
      <c r="D15" s="34" t="s">
        <v>34</v>
      </c>
      <c r="E15" s="34">
        <v>19.2</v>
      </c>
      <c r="F15" s="63">
        <v>32.5</v>
      </c>
      <c r="G15" s="33">
        <f t="shared" si="0"/>
        <v>624</v>
      </c>
      <c r="H15" s="42"/>
      <c r="I15" s="42"/>
    </row>
    <row r="16" spans="1:9" ht="33" customHeight="1" x14ac:dyDescent="0.25">
      <c r="A16" s="37" t="s">
        <v>134</v>
      </c>
      <c r="B16" s="46" t="s">
        <v>136</v>
      </c>
      <c r="C16" s="38" t="s">
        <v>182</v>
      </c>
      <c r="D16" s="34" t="s">
        <v>34</v>
      </c>
      <c r="E16" s="34">
        <v>8.1</v>
      </c>
      <c r="F16" s="63">
        <v>32.5</v>
      </c>
      <c r="G16" s="33">
        <f t="shared" si="0"/>
        <v>263.25</v>
      </c>
      <c r="H16" s="17"/>
      <c r="I16" s="22"/>
    </row>
    <row r="17" spans="1:9" ht="39.6" x14ac:dyDescent="0.25">
      <c r="A17" s="37" t="s">
        <v>134</v>
      </c>
      <c r="B17" s="46" t="s">
        <v>135</v>
      </c>
      <c r="C17" s="38" t="s">
        <v>181</v>
      </c>
      <c r="D17" s="34" t="s">
        <v>34</v>
      </c>
      <c r="E17" s="34">
        <v>8.1</v>
      </c>
      <c r="F17" s="63">
        <v>60</v>
      </c>
      <c r="G17" s="33">
        <f t="shared" si="0"/>
        <v>486</v>
      </c>
    </row>
    <row r="18" spans="1:9" ht="33" customHeight="1" x14ac:dyDescent="0.25">
      <c r="A18" s="37" t="s">
        <v>134</v>
      </c>
      <c r="B18" s="46" t="s">
        <v>133</v>
      </c>
      <c r="C18" s="38" t="s">
        <v>180</v>
      </c>
      <c r="D18" s="34" t="s">
        <v>34</v>
      </c>
      <c r="E18" s="34">
        <v>13.5</v>
      </c>
      <c r="F18" s="63">
        <v>4</v>
      </c>
      <c r="G18" s="33">
        <f t="shared" si="0"/>
        <v>54</v>
      </c>
    </row>
    <row r="19" spans="1:9" ht="33" customHeight="1" x14ac:dyDescent="0.25">
      <c r="A19" s="37" t="s">
        <v>134</v>
      </c>
      <c r="B19" s="46" t="s">
        <v>179</v>
      </c>
      <c r="C19" s="38" t="s">
        <v>178</v>
      </c>
      <c r="D19" s="34" t="s">
        <v>34</v>
      </c>
      <c r="E19" s="34">
        <v>13.5</v>
      </c>
      <c r="F19" s="63">
        <v>1.65</v>
      </c>
      <c r="G19" s="33">
        <f t="shared" si="0"/>
        <v>22.28</v>
      </c>
    </row>
    <row r="20" spans="1:9" ht="33" customHeight="1" x14ac:dyDescent="0.25">
      <c r="A20" s="37" t="s">
        <v>134</v>
      </c>
      <c r="B20" s="46" t="s">
        <v>177</v>
      </c>
      <c r="C20" s="38" t="s">
        <v>176</v>
      </c>
      <c r="D20" s="34" t="s">
        <v>26</v>
      </c>
      <c r="E20" s="34">
        <v>45</v>
      </c>
      <c r="F20" s="63">
        <v>2.9</v>
      </c>
      <c r="G20" s="33">
        <f t="shared" si="0"/>
        <v>130.5</v>
      </c>
    </row>
    <row r="21" spans="1:9" ht="33" customHeight="1" x14ac:dyDescent="0.25">
      <c r="A21" s="37" t="s">
        <v>134</v>
      </c>
      <c r="B21" s="36" t="s">
        <v>175</v>
      </c>
      <c r="C21" s="38" t="s">
        <v>174</v>
      </c>
      <c r="D21" s="34" t="s">
        <v>26</v>
      </c>
      <c r="E21" s="34">
        <v>50</v>
      </c>
      <c r="F21" s="63">
        <v>9.5</v>
      </c>
      <c r="G21" s="33">
        <f t="shared" si="0"/>
        <v>475</v>
      </c>
      <c r="H21" s="44" t="s">
        <v>13</v>
      </c>
      <c r="I21" s="31">
        <f>ROUND(SUM(G13:G21),2)</f>
        <v>3255.03</v>
      </c>
    </row>
    <row r="22" spans="1:9" ht="33" customHeight="1" x14ac:dyDescent="0.25">
      <c r="A22" s="37" t="s">
        <v>171</v>
      </c>
      <c r="B22" s="36" t="s">
        <v>132</v>
      </c>
      <c r="C22" s="38" t="s">
        <v>173</v>
      </c>
      <c r="D22" s="34" t="s">
        <v>7</v>
      </c>
      <c r="E22" s="34">
        <v>19</v>
      </c>
      <c r="F22" s="63">
        <v>40</v>
      </c>
      <c r="G22" s="33">
        <f t="shared" si="0"/>
        <v>760</v>
      </c>
      <c r="H22" s="17"/>
      <c r="I22" s="22"/>
    </row>
    <row r="23" spans="1:9" ht="33" customHeight="1" x14ac:dyDescent="0.25">
      <c r="A23" s="37" t="s">
        <v>171</v>
      </c>
      <c r="B23" s="36" t="s">
        <v>131</v>
      </c>
      <c r="C23" s="38" t="s">
        <v>172</v>
      </c>
      <c r="D23" s="34" t="s">
        <v>7</v>
      </c>
      <c r="E23" s="34">
        <v>3.7</v>
      </c>
      <c r="F23" s="63">
        <v>68</v>
      </c>
      <c r="G23" s="33">
        <f t="shared" si="0"/>
        <v>251.6</v>
      </c>
      <c r="H23" s="17"/>
      <c r="I23" s="22"/>
    </row>
    <row r="24" spans="1:9" ht="33" customHeight="1" x14ac:dyDescent="0.25">
      <c r="A24" s="37" t="s">
        <v>166</v>
      </c>
      <c r="B24" s="36" t="s">
        <v>125</v>
      </c>
      <c r="C24" s="38" t="s">
        <v>170</v>
      </c>
      <c r="D24" s="34" t="s">
        <v>7</v>
      </c>
      <c r="E24" s="34">
        <v>5.9</v>
      </c>
      <c r="F24" s="63">
        <v>90</v>
      </c>
      <c r="G24" s="33">
        <f t="shared" si="0"/>
        <v>531</v>
      </c>
      <c r="H24" s="17"/>
      <c r="I24" s="22"/>
    </row>
    <row r="25" spans="1:9" ht="33" customHeight="1" x14ac:dyDescent="0.25">
      <c r="A25" s="37" t="s">
        <v>166</v>
      </c>
      <c r="B25" s="36" t="s">
        <v>124</v>
      </c>
      <c r="C25" s="38" t="s">
        <v>169</v>
      </c>
      <c r="D25" s="34" t="s">
        <v>11</v>
      </c>
      <c r="E25" s="34">
        <v>2</v>
      </c>
      <c r="F25" s="63">
        <v>180</v>
      </c>
      <c r="G25" s="33">
        <f t="shared" si="0"/>
        <v>360</v>
      </c>
      <c r="H25" s="17"/>
      <c r="I25" s="22"/>
    </row>
    <row r="26" spans="1:9" ht="33" customHeight="1" x14ac:dyDescent="0.25">
      <c r="A26" s="37" t="s">
        <v>166</v>
      </c>
      <c r="B26" s="36" t="s">
        <v>123</v>
      </c>
      <c r="C26" s="38" t="s">
        <v>168</v>
      </c>
      <c r="D26" s="34" t="s">
        <v>34</v>
      </c>
      <c r="E26" s="34">
        <v>0.54</v>
      </c>
      <c r="F26" s="63">
        <v>34</v>
      </c>
      <c r="G26" s="33">
        <f t="shared" si="0"/>
        <v>18.36</v>
      </c>
      <c r="H26" s="17"/>
      <c r="I26" s="22"/>
    </row>
    <row r="27" spans="1:9" ht="33" customHeight="1" x14ac:dyDescent="0.25">
      <c r="A27" s="37" t="s">
        <v>166</v>
      </c>
      <c r="B27" s="36" t="s">
        <v>122</v>
      </c>
      <c r="C27" s="38" t="s">
        <v>167</v>
      </c>
      <c r="D27" s="34" t="s">
        <v>26</v>
      </c>
      <c r="E27" s="34">
        <v>9.8000000000000007</v>
      </c>
      <c r="F27" s="63">
        <v>160</v>
      </c>
      <c r="G27" s="33">
        <f t="shared" si="0"/>
        <v>1568</v>
      </c>
      <c r="H27" s="17"/>
      <c r="I27" s="22"/>
    </row>
    <row r="28" spans="1:9" ht="33" customHeight="1" x14ac:dyDescent="0.25">
      <c r="A28" s="37" t="s">
        <v>166</v>
      </c>
      <c r="B28" s="36" t="s">
        <v>120</v>
      </c>
      <c r="C28" s="35" t="s">
        <v>165</v>
      </c>
      <c r="D28" s="34" t="s">
        <v>34</v>
      </c>
      <c r="E28" s="34">
        <v>1</v>
      </c>
      <c r="F28" s="63">
        <v>91</v>
      </c>
      <c r="G28" s="33">
        <f t="shared" si="0"/>
        <v>91</v>
      </c>
      <c r="H28" s="32" t="s">
        <v>119</v>
      </c>
      <c r="I28" s="31">
        <f>ROUND(SUM(G24:G28),2)</f>
        <v>2568.36</v>
      </c>
    </row>
    <row r="29" spans="1:9" ht="33" customHeight="1" x14ac:dyDescent="0.25">
      <c r="A29" s="37" t="s">
        <v>158</v>
      </c>
      <c r="B29" s="36" t="s">
        <v>118</v>
      </c>
      <c r="C29" s="35" t="s">
        <v>164</v>
      </c>
      <c r="D29" s="34" t="s">
        <v>34</v>
      </c>
      <c r="E29" s="34">
        <v>42</v>
      </c>
      <c r="F29" s="63">
        <v>66</v>
      </c>
      <c r="G29" s="33">
        <f t="shared" si="0"/>
        <v>2772</v>
      </c>
      <c r="H29" s="56"/>
      <c r="I29" s="55"/>
    </row>
    <row r="30" spans="1:9" ht="33" customHeight="1" x14ac:dyDescent="0.25">
      <c r="A30" s="37" t="s">
        <v>158</v>
      </c>
      <c r="B30" s="36" t="s">
        <v>117</v>
      </c>
      <c r="C30" s="35" t="s">
        <v>163</v>
      </c>
      <c r="D30" s="34" t="s">
        <v>26</v>
      </c>
      <c r="E30" s="34">
        <v>23.5</v>
      </c>
      <c r="F30" s="63">
        <v>38</v>
      </c>
      <c r="G30" s="33">
        <f t="shared" si="0"/>
        <v>893</v>
      </c>
      <c r="H30" s="54"/>
      <c r="I30" s="22"/>
    </row>
    <row r="31" spans="1:9" ht="33" customHeight="1" x14ac:dyDescent="0.25">
      <c r="A31" s="37" t="s">
        <v>158</v>
      </c>
      <c r="B31" s="36" t="s">
        <v>162</v>
      </c>
      <c r="C31" s="35" t="s">
        <v>161</v>
      </c>
      <c r="D31" s="34" t="s">
        <v>26</v>
      </c>
      <c r="E31" s="34">
        <v>3</v>
      </c>
      <c r="F31" s="63">
        <v>7.5</v>
      </c>
      <c r="G31" s="33">
        <f t="shared" si="0"/>
        <v>22.5</v>
      </c>
      <c r="H31" s="54"/>
      <c r="I31" s="22"/>
    </row>
    <row r="32" spans="1:9" ht="33" customHeight="1" x14ac:dyDescent="0.25">
      <c r="A32" s="37" t="s">
        <v>158</v>
      </c>
      <c r="B32" s="36" t="s">
        <v>160</v>
      </c>
      <c r="C32" s="35" t="s">
        <v>159</v>
      </c>
      <c r="D32" s="34" t="s">
        <v>26</v>
      </c>
      <c r="E32" s="34">
        <v>3</v>
      </c>
      <c r="F32" s="63">
        <v>75</v>
      </c>
      <c r="G32" s="33">
        <f t="shared" si="0"/>
        <v>225</v>
      </c>
      <c r="H32" s="53"/>
      <c r="I32" s="52"/>
    </row>
    <row r="33" spans="1:21" ht="33" customHeight="1" x14ac:dyDescent="0.25">
      <c r="A33" s="37" t="s">
        <v>158</v>
      </c>
      <c r="B33" s="36" t="s">
        <v>157</v>
      </c>
      <c r="C33" s="35" t="s">
        <v>156</v>
      </c>
      <c r="D33" s="34" t="s">
        <v>26</v>
      </c>
      <c r="E33" s="34">
        <v>12.5</v>
      </c>
      <c r="F33" s="63">
        <v>20</v>
      </c>
      <c r="G33" s="33">
        <f t="shared" si="0"/>
        <v>250</v>
      </c>
      <c r="H33" s="32" t="s">
        <v>114</v>
      </c>
      <c r="I33" s="31">
        <f>ROUND(SUM(G29:G33),2)</f>
        <v>4162.5</v>
      </c>
    </row>
    <row r="34" spans="1:21" ht="33" customHeight="1" x14ac:dyDescent="0.25">
      <c r="A34" s="37" t="s">
        <v>153</v>
      </c>
      <c r="B34" s="36" t="s">
        <v>155</v>
      </c>
      <c r="C34" s="35" t="s">
        <v>154</v>
      </c>
      <c r="D34" s="34" t="s">
        <v>7</v>
      </c>
      <c r="E34" s="34">
        <v>9</v>
      </c>
      <c r="F34" s="63">
        <v>75</v>
      </c>
      <c r="G34" s="33">
        <f t="shared" si="0"/>
        <v>675</v>
      </c>
    </row>
    <row r="35" spans="1:21" ht="33" customHeight="1" x14ac:dyDescent="0.25">
      <c r="A35" s="37" t="s">
        <v>153</v>
      </c>
      <c r="B35" s="36" t="s">
        <v>152</v>
      </c>
      <c r="C35" s="35" t="s">
        <v>151</v>
      </c>
      <c r="D35" s="34" t="s">
        <v>7</v>
      </c>
      <c r="E35" s="34">
        <v>8.1999999999999993</v>
      </c>
      <c r="F35" s="63">
        <v>213</v>
      </c>
      <c r="G35" s="33">
        <f t="shared" si="0"/>
        <v>1746.6</v>
      </c>
      <c r="H35" s="32" t="s">
        <v>113</v>
      </c>
      <c r="I35" s="31">
        <f>ROUND(SUM(G34:G35),2)</f>
        <v>2421.6</v>
      </c>
      <c r="T35" s="17"/>
      <c r="U35" s="22"/>
    </row>
    <row r="36" spans="1:21" ht="33" customHeight="1" x14ac:dyDescent="0.25">
      <c r="A36" s="37" t="s">
        <v>148</v>
      </c>
      <c r="B36" s="36" t="s">
        <v>112</v>
      </c>
      <c r="C36" s="35" t="s">
        <v>150</v>
      </c>
      <c r="D36" s="34" t="s">
        <v>149</v>
      </c>
      <c r="E36" s="34">
        <v>1</v>
      </c>
      <c r="F36" s="63">
        <v>80</v>
      </c>
      <c r="G36" s="33">
        <f t="shared" si="0"/>
        <v>80</v>
      </c>
      <c r="H36" s="2"/>
    </row>
    <row r="37" spans="1:21" ht="63" customHeight="1" x14ac:dyDescent="0.25">
      <c r="A37" s="27"/>
      <c r="B37" s="30"/>
      <c r="C37" s="25"/>
      <c r="D37" s="24"/>
      <c r="E37" s="24"/>
      <c r="F37" s="29" t="s">
        <v>24</v>
      </c>
      <c r="G37" s="28">
        <f>SUM(G8:G36)</f>
        <v>14133.33</v>
      </c>
      <c r="H37" s="17"/>
      <c r="I37" s="22"/>
    </row>
    <row r="38" spans="1:21" ht="37.5" customHeight="1" x14ac:dyDescent="0.25">
      <c r="A38" s="27"/>
      <c r="B38" s="26"/>
      <c r="C38" s="25"/>
      <c r="D38" s="24"/>
      <c r="E38" s="24"/>
      <c r="F38" s="23"/>
      <c r="G38" s="17"/>
      <c r="H38" s="17"/>
      <c r="I38" s="22"/>
    </row>
    <row r="39" spans="1:21" ht="71.25" customHeight="1" x14ac:dyDescent="0.25">
      <c r="A39" s="20"/>
      <c r="B39" s="21"/>
      <c r="C39" s="20"/>
      <c r="D39" s="19"/>
      <c r="E39" s="19"/>
      <c r="F39" s="18"/>
      <c r="G39" s="17"/>
    </row>
  </sheetData>
  <mergeCells count="2">
    <mergeCell ref="A5:G5"/>
    <mergeCell ref="A6:G6"/>
  </mergeCells>
  <pageMargins left="0.7" right="0.7" top="0.75" bottom="0.75" header="0.3" footer="0.3"/>
  <pageSetup paperSize="9" scale="3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3794C-25AE-4C75-95D1-90C89C51778B}">
  <sheetPr>
    <pageSetUpPr fitToPage="1"/>
  </sheetPr>
  <dimension ref="A1:U70"/>
  <sheetViews>
    <sheetView topLeftCell="B53" zoomScale="50" zoomScaleNormal="50" workbookViewId="0">
      <selection activeCell="F70" sqref="F70"/>
    </sheetView>
  </sheetViews>
  <sheetFormatPr defaultColWidth="9.21875" defaultRowHeight="33" customHeight="1" x14ac:dyDescent="0.25"/>
  <cols>
    <col min="1" max="1" width="39.5546875" style="16" customWidth="1"/>
    <col min="2" max="2" width="10.5546875" style="15" customWidth="1"/>
    <col min="3" max="3" width="71.5546875" style="14" customWidth="1"/>
    <col min="4" max="4" width="9.21875" style="3"/>
    <col min="5" max="5" width="16.44140625" style="3" customWidth="1"/>
    <col min="6" max="6" width="20.5546875" style="13" customWidth="1"/>
    <col min="7" max="7" width="14.5546875" style="3" customWidth="1"/>
    <col min="8" max="8" width="21.5546875" style="1" customWidth="1"/>
    <col min="9" max="9" width="16.21875" style="2" customWidth="1"/>
    <col min="10" max="16384" width="9.21875" style="2"/>
  </cols>
  <sheetData>
    <row r="1" spans="1:9" customFormat="1" ht="15.6" x14ac:dyDescent="0.3">
      <c r="A1" s="12" t="s">
        <v>20</v>
      </c>
    </row>
    <row r="2" spans="1:9" customFormat="1" ht="15.6" x14ac:dyDescent="0.3">
      <c r="A2" s="12" t="s">
        <v>21</v>
      </c>
    </row>
    <row r="3" spans="1:9" customFormat="1" ht="15.6" x14ac:dyDescent="0.3">
      <c r="A3" s="12" t="s">
        <v>22</v>
      </c>
    </row>
    <row r="4" spans="1:9" customFormat="1" ht="15.6" x14ac:dyDescent="0.3">
      <c r="A4" s="12"/>
    </row>
    <row r="5" spans="1:9" ht="33" customHeight="1" x14ac:dyDescent="0.25">
      <c r="A5" s="69" t="s">
        <v>211</v>
      </c>
      <c r="B5" s="69"/>
      <c r="C5" s="69"/>
      <c r="D5" s="69"/>
      <c r="E5" s="69"/>
      <c r="F5" s="69"/>
      <c r="G5" s="69"/>
    </row>
    <row r="6" spans="1:9" ht="39.75" customHeight="1" x14ac:dyDescent="0.25">
      <c r="A6" s="70" t="s">
        <v>210</v>
      </c>
      <c r="B6" s="70"/>
      <c r="C6" s="70"/>
      <c r="D6" s="70"/>
      <c r="E6" s="70"/>
      <c r="F6" s="70"/>
      <c r="G6" s="70"/>
      <c r="H6" s="51"/>
      <c r="I6" s="51"/>
    </row>
    <row r="7" spans="1:9" ht="41.4" x14ac:dyDescent="0.25">
      <c r="A7" s="49" t="s">
        <v>0</v>
      </c>
      <c r="B7" s="49" t="s">
        <v>1</v>
      </c>
      <c r="C7" s="50" t="s">
        <v>2</v>
      </c>
      <c r="D7" s="49" t="s">
        <v>3</v>
      </c>
      <c r="E7" s="48" t="s">
        <v>4</v>
      </c>
      <c r="F7" s="47" t="s">
        <v>251</v>
      </c>
      <c r="G7" s="47" t="s">
        <v>5</v>
      </c>
      <c r="H7" s="42"/>
      <c r="I7" s="42"/>
    </row>
    <row r="8" spans="1:9" ht="33" customHeight="1" x14ac:dyDescent="0.25">
      <c r="A8" s="37" t="s">
        <v>134</v>
      </c>
      <c r="B8" s="46" t="s">
        <v>139</v>
      </c>
      <c r="C8" s="38" t="s">
        <v>90</v>
      </c>
      <c r="D8" s="39" t="s">
        <v>34</v>
      </c>
      <c r="E8" s="39">
        <v>38</v>
      </c>
      <c r="F8" s="63">
        <v>29</v>
      </c>
      <c r="G8" s="33">
        <f t="shared" ref="G8:G27" si="0">ROUND((E8*F8),2)</f>
        <v>1102</v>
      </c>
      <c r="H8" s="42"/>
      <c r="I8" s="42"/>
    </row>
    <row r="9" spans="1:9" ht="33" customHeight="1" x14ac:dyDescent="0.25">
      <c r="A9" s="37" t="s">
        <v>134</v>
      </c>
      <c r="B9" s="46" t="s">
        <v>138</v>
      </c>
      <c r="C9" s="38" t="s">
        <v>88</v>
      </c>
      <c r="D9" s="39" t="s">
        <v>34</v>
      </c>
      <c r="E9" s="39">
        <v>38</v>
      </c>
      <c r="F9" s="63">
        <v>29</v>
      </c>
      <c r="G9" s="33">
        <f t="shared" si="0"/>
        <v>1102</v>
      </c>
      <c r="H9" s="17"/>
      <c r="I9" s="22"/>
    </row>
    <row r="10" spans="1:9" ht="33" customHeight="1" x14ac:dyDescent="0.25">
      <c r="A10" s="37" t="s">
        <v>134</v>
      </c>
      <c r="B10" s="46" t="s">
        <v>137</v>
      </c>
      <c r="C10" s="38" t="s">
        <v>86</v>
      </c>
      <c r="D10" s="39" t="s">
        <v>26</v>
      </c>
      <c r="E10" s="39">
        <v>93</v>
      </c>
      <c r="F10" s="63">
        <v>3.7</v>
      </c>
      <c r="G10" s="33">
        <f t="shared" si="0"/>
        <v>344.1</v>
      </c>
    </row>
    <row r="11" spans="1:9" ht="33" customHeight="1" x14ac:dyDescent="0.25">
      <c r="A11" s="37" t="s">
        <v>134</v>
      </c>
      <c r="B11" s="36" t="s">
        <v>136</v>
      </c>
      <c r="C11" s="38" t="s">
        <v>83</v>
      </c>
      <c r="D11" s="39" t="s">
        <v>26</v>
      </c>
      <c r="E11" s="39">
        <v>55</v>
      </c>
      <c r="F11" s="63">
        <v>7.6</v>
      </c>
      <c r="G11" s="33">
        <f t="shared" si="0"/>
        <v>418</v>
      </c>
      <c r="H11" s="44" t="s">
        <v>13</v>
      </c>
      <c r="I11" s="31">
        <f>ROUND(SUM(G8:G11),2)</f>
        <v>2966.1</v>
      </c>
    </row>
    <row r="12" spans="1:9" ht="33" customHeight="1" x14ac:dyDescent="0.25">
      <c r="A12" s="37" t="s">
        <v>195</v>
      </c>
      <c r="B12" s="36" t="s">
        <v>132</v>
      </c>
      <c r="C12" s="38" t="s">
        <v>35</v>
      </c>
      <c r="D12" s="39" t="s">
        <v>34</v>
      </c>
      <c r="E12" s="39">
        <v>8</v>
      </c>
      <c r="F12" s="63">
        <v>63</v>
      </c>
      <c r="G12" s="33">
        <f t="shared" si="0"/>
        <v>504</v>
      </c>
      <c r="H12" s="17"/>
      <c r="I12" s="22"/>
    </row>
    <row r="13" spans="1:9" ht="33" customHeight="1" x14ac:dyDescent="0.25">
      <c r="A13" s="37" t="s">
        <v>195</v>
      </c>
      <c r="B13" s="36" t="s">
        <v>131</v>
      </c>
      <c r="C13" s="38" t="s">
        <v>193</v>
      </c>
      <c r="D13" s="39" t="s">
        <v>26</v>
      </c>
      <c r="E13" s="39">
        <v>36</v>
      </c>
      <c r="F13" s="63">
        <v>32</v>
      </c>
      <c r="G13" s="33">
        <f t="shared" si="0"/>
        <v>1152</v>
      </c>
      <c r="H13" s="17"/>
      <c r="I13" s="22"/>
    </row>
    <row r="14" spans="1:9" ht="33" customHeight="1" x14ac:dyDescent="0.25">
      <c r="A14" s="37" t="s">
        <v>195</v>
      </c>
      <c r="B14" s="36" t="s">
        <v>130</v>
      </c>
      <c r="C14" s="38" t="s">
        <v>30</v>
      </c>
      <c r="D14" s="39" t="s">
        <v>26</v>
      </c>
      <c r="E14" s="39">
        <v>36</v>
      </c>
      <c r="F14" s="63">
        <v>7</v>
      </c>
      <c r="G14" s="33">
        <f t="shared" si="0"/>
        <v>252</v>
      </c>
      <c r="H14" s="42"/>
      <c r="I14" s="42"/>
    </row>
    <row r="15" spans="1:9" ht="33" customHeight="1" x14ac:dyDescent="0.25">
      <c r="A15" s="37" t="s">
        <v>195</v>
      </c>
      <c r="B15" s="36" t="s">
        <v>129</v>
      </c>
      <c r="C15" s="38" t="s">
        <v>70</v>
      </c>
      <c r="D15" s="39" t="s">
        <v>26</v>
      </c>
      <c r="E15" s="39">
        <v>34</v>
      </c>
      <c r="F15" s="63">
        <v>50</v>
      </c>
      <c r="G15" s="33">
        <f t="shared" si="0"/>
        <v>1700</v>
      </c>
      <c r="H15" s="42"/>
      <c r="I15" s="42"/>
    </row>
    <row r="16" spans="1:9" ht="33" customHeight="1" x14ac:dyDescent="0.25">
      <c r="A16" s="37" t="s">
        <v>195</v>
      </c>
      <c r="B16" s="36" t="s">
        <v>128</v>
      </c>
      <c r="C16" s="38" t="s">
        <v>57</v>
      </c>
      <c r="D16" s="39" t="s">
        <v>26</v>
      </c>
      <c r="E16" s="39">
        <v>2</v>
      </c>
      <c r="F16" s="63">
        <v>70</v>
      </c>
      <c r="G16" s="33">
        <f t="shared" si="0"/>
        <v>140</v>
      </c>
      <c r="H16" s="32" t="s">
        <v>19</v>
      </c>
      <c r="I16" s="31">
        <f>ROUND(SUM(G12:G16),2)</f>
        <v>3748</v>
      </c>
    </row>
    <row r="17" spans="1:21" ht="33" customHeight="1" x14ac:dyDescent="0.25">
      <c r="A17" s="37" t="s">
        <v>192</v>
      </c>
      <c r="B17" s="36" t="s">
        <v>125</v>
      </c>
      <c r="C17" s="38" t="s">
        <v>35</v>
      </c>
      <c r="D17" s="39" t="s">
        <v>34</v>
      </c>
      <c r="E17" s="39">
        <v>12</v>
      </c>
      <c r="F17" s="63">
        <v>63</v>
      </c>
      <c r="G17" s="33">
        <f t="shared" si="0"/>
        <v>756</v>
      </c>
      <c r="H17" s="42"/>
      <c r="I17" s="42"/>
    </row>
    <row r="18" spans="1:21" ht="33" customHeight="1" x14ac:dyDescent="0.25">
      <c r="A18" s="37" t="s">
        <v>192</v>
      </c>
      <c r="B18" s="36" t="s">
        <v>124</v>
      </c>
      <c r="C18" s="38" t="s">
        <v>193</v>
      </c>
      <c r="D18" s="39" t="s">
        <v>26</v>
      </c>
      <c r="E18" s="39">
        <v>55</v>
      </c>
      <c r="F18" s="63">
        <v>30</v>
      </c>
      <c r="G18" s="33">
        <f t="shared" si="0"/>
        <v>1650</v>
      </c>
      <c r="H18" s="17"/>
      <c r="I18" s="22"/>
    </row>
    <row r="19" spans="1:21" ht="33" customHeight="1" x14ac:dyDescent="0.25">
      <c r="A19" s="37" t="s">
        <v>192</v>
      </c>
      <c r="B19" s="36" t="s">
        <v>123</v>
      </c>
      <c r="C19" s="38" t="s">
        <v>30</v>
      </c>
      <c r="D19" s="39" t="s">
        <v>26</v>
      </c>
      <c r="E19" s="39">
        <v>55</v>
      </c>
      <c r="F19" s="63">
        <v>7</v>
      </c>
      <c r="G19" s="33">
        <f t="shared" si="0"/>
        <v>385</v>
      </c>
      <c r="H19" s="17"/>
      <c r="I19" s="22"/>
    </row>
    <row r="20" spans="1:21" ht="33" customHeight="1" x14ac:dyDescent="0.25">
      <c r="A20" s="37" t="s">
        <v>192</v>
      </c>
      <c r="B20" s="36" t="s">
        <v>122</v>
      </c>
      <c r="C20" s="38" t="s">
        <v>191</v>
      </c>
      <c r="D20" s="39" t="s">
        <v>26</v>
      </c>
      <c r="E20" s="39">
        <v>53</v>
      </c>
      <c r="F20" s="63">
        <v>35</v>
      </c>
      <c r="G20" s="33">
        <f t="shared" si="0"/>
        <v>1855</v>
      </c>
      <c r="H20" s="17"/>
      <c r="I20" s="22"/>
    </row>
    <row r="21" spans="1:21" ht="33" customHeight="1" x14ac:dyDescent="0.25">
      <c r="A21" s="37" t="s">
        <v>192</v>
      </c>
      <c r="B21" s="36" t="s">
        <v>120</v>
      </c>
      <c r="C21" s="38" t="s">
        <v>57</v>
      </c>
      <c r="D21" s="39" t="s">
        <v>26</v>
      </c>
      <c r="E21" s="39">
        <v>2</v>
      </c>
      <c r="F21" s="63">
        <v>70</v>
      </c>
      <c r="G21" s="33">
        <f t="shared" si="0"/>
        <v>140</v>
      </c>
      <c r="H21" s="32" t="s">
        <v>119</v>
      </c>
      <c r="I21" s="31">
        <f>ROUND(SUM(G17:G21),2)</f>
        <v>4786</v>
      </c>
    </row>
    <row r="22" spans="1:21" ht="33" customHeight="1" x14ac:dyDescent="0.25">
      <c r="A22" s="37" t="s">
        <v>202</v>
      </c>
      <c r="B22" s="36" t="s">
        <v>118</v>
      </c>
      <c r="C22" s="38" t="s">
        <v>204</v>
      </c>
      <c r="D22" s="39" t="s">
        <v>26</v>
      </c>
      <c r="E22" s="39">
        <v>10</v>
      </c>
      <c r="F22" s="63">
        <v>35</v>
      </c>
      <c r="G22" s="33">
        <f t="shared" si="0"/>
        <v>350</v>
      </c>
      <c r="H22" s="17"/>
      <c r="I22" s="22"/>
    </row>
    <row r="23" spans="1:21" ht="33" customHeight="1" x14ac:dyDescent="0.25">
      <c r="A23" s="37" t="s">
        <v>202</v>
      </c>
      <c r="B23" s="36" t="s">
        <v>117</v>
      </c>
      <c r="C23" s="38" t="s">
        <v>203</v>
      </c>
      <c r="D23" s="39" t="s">
        <v>26</v>
      </c>
      <c r="E23" s="39">
        <v>10</v>
      </c>
      <c r="F23" s="63">
        <v>10</v>
      </c>
      <c r="G23" s="33">
        <f t="shared" si="0"/>
        <v>100</v>
      </c>
      <c r="H23" s="17"/>
      <c r="I23" s="22"/>
    </row>
    <row r="24" spans="1:21" ht="33" customHeight="1" x14ac:dyDescent="0.25">
      <c r="A24" s="37" t="s">
        <v>202</v>
      </c>
      <c r="B24" s="36" t="s">
        <v>115</v>
      </c>
      <c r="C24" s="38" t="s">
        <v>201</v>
      </c>
      <c r="D24" s="39" t="s">
        <v>26</v>
      </c>
      <c r="E24" s="39">
        <v>10</v>
      </c>
      <c r="F24" s="63">
        <v>100</v>
      </c>
      <c r="G24" s="33">
        <f t="shared" si="0"/>
        <v>1000</v>
      </c>
      <c r="H24" s="32" t="s">
        <v>114</v>
      </c>
      <c r="I24" s="31">
        <f>ROUND(SUM(G22:G24),2)</f>
        <v>1450</v>
      </c>
    </row>
    <row r="25" spans="1:21" ht="33" customHeight="1" x14ac:dyDescent="0.25">
      <c r="A25" s="37" t="s">
        <v>107</v>
      </c>
      <c r="B25" s="36" t="s">
        <v>110</v>
      </c>
      <c r="C25" s="38" t="s">
        <v>199</v>
      </c>
      <c r="D25" s="39" t="s">
        <v>7</v>
      </c>
      <c r="E25" s="39">
        <v>10</v>
      </c>
      <c r="F25" s="63">
        <v>95</v>
      </c>
      <c r="G25" s="33">
        <f t="shared" si="0"/>
        <v>950</v>
      </c>
      <c r="H25" s="17"/>
      <c r="I25" s="22"/>
    </row>
    <row r="26" spans="1:21" ht="33" customHeight="1" x14ac:dyDescent="0.25">
      <c r="A26" s="37" t="s">
        <v>107</v>
      </c>
      <c r="B26" s="36" t="s">
        <v>109</v>
      </c>
      <c r="C26" s="38" t="s">
        <v>53</v>
      </c>
      <c r="D26" s="39" t="s">
        <v>7</v>
      </c>
      <c r="E26" s="39">
        <v>29</v>
      </c>
      <c r="F26" s="63">
        <v>57</v>
      </c>
      <c r="G26" s="33">
        <f t="shared" si="0"/>
        <v>1653</v>
      </c>
    </row>
    <row r="27" spans="1:21" ht="33" customHeight="1" x14ac:dyDescent="0.25">
      <c r="A27" s="37" t="s">
        <v>107</v>
      </c>
      <c r="B27" s="36" t="s">
        <v>108</v>
      </c>
      <c r="C27" s="38" t="s">
        <v>37</v>
      </c>
      <c r="D27" s="39" t="s">
        <v>7</v>
      </c>
      <c r="E27" s="39">
        <v>20</v>
      </c>
      <c r="F27" s="63">
        <v>34</v>
      </c>
      <c r="G27" s="33">
        <f t="shared" si="0"/>
        <v>680</v>
      </c>
    </row>
    <row r="28" spans="1:21" ht="63" customHeight="1" x14ac:dyDescent="0.25">
      <c r="A28" s="27"/>
      <c r="B28" s="30"/>
      <c r="C28" s="25"/>
      <c r="D28" s="24"/>
      <c r="E28" s="24"/>
      <c r="F28" s="29" t="s">
        <v>209</v>
      </c>
      <c r="G28" s="28">
        <f>SUM(G8:G27)</f>
        <v>16233.1</v>
      </c>
      <c r="H28" s="17"/>
      <c r="I28" s="22"/>
    </row>
    <row r="29" spans="1:21" ht="37.5" customHeight="1" x14ac:dyDescent="0.25">
      <c r="A29" s="27"/>
      <c r="B29" s="26"/>
      <c r="C29" s="25"/>
      <c r="D29" s="24"/>
      <c r="E29" s="24"/>
      <c r="F29" s="23"/>
      <c r="G29" s="17"/>
      <c r="H29" s="17"/>
      <c r="I29" s="22"/>
    </row>
    <row r="30" spans="1:21" ht="33" customHeight="1" x14ac:dyDescent="0.25">
      <c r="A30" s="71" t="s">
        <v>208</v>
      </c>
      <c r="B30" s="70"/>
      <c r="C30" s="70"/>
      <c r="D30" s="70"/>
      <c r="E30" s="70"/>
      <c r="F30" s="70"/>
      <c r="G30" s="70"/>
      <c r="H30" s="51"/>
      <c r="I30" s="51"/>
    </row>
    <row r="31" spans="1:21" ht="48" customHeight="1" x14ac:dyDescent="0.25">
      <c r="A31" s="49" t="s">
        <v>0</v>
      </c>
      <c r="B31" s="49" t="s">
        <v>1</v>
      </c>
      <c r="C31" s="50" t="s">
        <v>2</v>
      </c>
      <c r="D31" s="49" t="s">
        <v>3</v>
      </c>
      <c r="E31" s="48" t="s">
        <v>4</v>
      </c>
      <c r="F31" s="47" t="s">
        <v>251</v>
      </c>
      <c r="G31" s="47" t="s">
        <v>5</v>
      </c>
      <c r="H31" s="42"/>
      <c r="I31" s="42"/>
    </row>
    <row r="32" spans="1:21" ht="33" customHeight="1" x14ac:dyDescent="0.25">
      <c r="A32" s="37" t="s">
        <v>134</v>
      </c>
      <c r="B32" s="57" t="s">
        <v>139</v>
      </c>
      <c r="C32" s="38" t="s">
        <v>90</v>
      </c>
      <c r="D32" s="34" t="s">
        <v>34</v>
      </c>
      <c r="E32" s="34">
        <v>5</v>
      </c>
      <c r="F32" s="64">
        <v>29</v>
      </c>
      <c r="G32" s="33">
        <f t="shared" ref="G32:G49" si="1">ROUND((E32*F32),2)</f>
        <v>145</v>
      </c>
      <c r="T32" s="17"/>
      <c r="U32" s="22"/>
    </row>
    <row r="33" spans="1:21" ht="33" customHeight="1" x14ac:dyDescent="0.25">
      <c r="A33" s="37" t="s">
        <v>134</v>
      </c>
      <c r="B33" s="57" t="s">
        <v>138</v>
      </c>
      <c r="C33" s="38" t="s">
        <v>88</v>
      </c>
      <c r="D33" s="34" t="s">
        <v>34</v>
      </c>
      <c r="E33" s="34">
        <v>5</v>
      </c>
      <c r="F33" s="64">
        <v>29</v>
      </c>
      <c r="G33" s="33">
        <f t="shared" si="1"/>
        <v>145</v>
      </c>
      <c r="H33" s="17"/>
      <c r="I33" s="22"/>
    </row>
    <row r="34" spans="1:21" ht="33" customHeight="1" x14ac:dyDescent="0.25">
      <c r="A34" s="37" t="s">
        <v>134</v>
      </c>
      <c r="B34" s="57" t="s">
        <v>137</v>
      </c>
      <c r="C34" s="38" t="s">
        <v>86</v>
      </c>
      <c r="D34" s="34" t="s">
        <v>26</v>
      </c>
      <c r="E34" s="34">
        <v>12</v>
      </c>
      <c r="F34" s="64">
        <v>3.7</v>
      </c>
      <c r="G34" s="33">
        <f t="shared" si="1"/>
        <v>44.4</v>
      </c>
      <c r="H34" s="17"/>
      <c r="I34" s="22"/>
    </row>
    <row r="35" spans="1:21" ht="33" customHeight="1" x14ac:dyDescent="0.25">
      <c r="A35" s="37" t="s">
        <v>134</v>
      </c>
      <c r="B35" s="57" t="s">
        <v>136</v>
      </c>
      <c r="C35" s="38" t="s">
        <v>83</v>
      </c>
      <c r="D35" s="34" t="s">
        <v>26</v>
      </c>
      <c r="E35" s="34">
        <v>13</v>
      </c>
      <c r="F35" s="64">
        <v>7.6</v>
      </c>
      <c r="G35" s="33">
        <f t="shared" si="1"/>
        <v>98.8</v>
      </c>
      <c r="H35" s="32" t="s">
        <v>207</v>
      </c>
      <c r="I35" s="31">
        <f>ROUND(SUM(G32:G35),2)</f>
        <v>433.2</v>
      </c>
    </row>
    <row r="36" spans="1:21" ht="33" customHeight="1" x14ac:dyDescent="0.25">
      <c r="A36" s="37" t="s">
        <v>195</v>
      </c>
      <c r="B36" s="57" t="s">
        <v>132</v>
      </c>
      <c r="C36" s="38" t="s">
        <v>35</v>
      </c>
      <c r="D36" s="34" t="s">
        <v>34</v>
      </c>
      <c r="E36" s="34">
        <v>2</v>
      </c>
      <c r="F36" s="64">
        <v>63</v>
      </c>
      <c r="G36" s="33">
        <f t="shared" si="1"/>
        <v>126</v>
      </c>
      <c r="H36" s="17"/>
      <c r="I36" s="22"/>
      <c r="T36" s="17"/>
      <c r="U36" s="22"/>
    </row>
    <row r="37" spans="1:21" ht="33" customHeight="1" x14ac:dyDescent="0.25">
      <c r="A37" s="37" t="s">
        <v>195</v>
      </c>
      <c r="B37" s="57" t="s">
        <v>131</v>
      </c>
      <c r="C37" s="38" t="s">
        <v>193</v>
      </c>
      <c r="D37" s="34" t="s">
        <v>26</v>
      </c>
      <c r="E37" s="34">
        <v>6</v>
      </c>
      <c r="F37" s="64">
        <v>32</v>
      </c>
      <c r="G37" s="33">
        <f t="shared" si="1"/>
        <v>192</v>
      </c>
    </row>
    <row r="38" spans="1:21" ht="33" customHeight="1" x14ac:dyDescent="0.25">
      <c r="A38" s="37" t="s">
        <v>195</v>
      </c>
      <c r="B38" s="57" t="s">
        <v>130</v>
      </c>
      <c r="C38" s="38" t="s">
        <v>30</v>
      </c>
      <c r="D38" s="34" t="s">
        <v>26</v>
      </c>
      <c r="E38" s="34">
        <v>6</v>
      </c>
      <c r="F38" s="64">
        <v>7</v>
      </c>
      <c r="G38" s="33">
        <f t="shared" si="1"/>
        <v>42</v>
      </c>
      <c r="H38" s="17"/>
      <c r="I38" s="22"/>
    </row>
    <row r="39" spans="1:21" ht="33" customHeight="1" x14ac:dyDescent="0.25">
      <c r="A39" s="37" t="s">
        <v>195</v>
      </c>
      <c r="B39" s="57" t="s">
        <v>129</v>
      </c>
      <c r="C39" s="38" t="s">
        <v>70</v>
      </c>
      <c r="D39" s="34" t="s">
        <v>26</v>
      </c>
      <c r="E39" s="34">
        <v>6</v>
      </c>
      <c r="F39" s="64">
        <v>51</v>
      </c>
      <c r="G39" s="33">
        <f t="shared" si="1"/>
        <v>306</v>
      </c>
      <c r="H39" s="32" t="s">
        <v>206</v>
      </c>
      <c r="I39" s="31">
        <f>ROUND(SUM(G36:G39),2)</f>
        <v>666</v>
      </c>
    </row>
    <row r="40" spans="1:21" ht="33" customHeight="1" x14ac:dyDescent="0.25">
      <c r="A40" s="37" t="s">
        <v>192</v>
      </c>
      <c r="B40" s="57" t="s">
        <v>125</v>
      </c>
      <c r="C40" s="38" t="s">
        <v>35</v>
      </c>
      <c r="D40" s="34" t="s">
        <v>34</v>
      </c>
      <c r="E40" s="34">
        <v>2</v>
      </c>
      <c r="F40" s="64">
        <v>63</v>
      </c>
      <c r="G40" s="33">
        <f t="shared" si="1"/>
        <v>126</v>
      </c>
      <c r="H40" s="17"/>
      <c r="I40" s="22"/>
    </row>
    <row r="41" spans="1:21" ht="33" customHeight="1" x14ac:dyDescent="0.25">
      <c r="A41" s="37" t="s">
        <v>192</v>
      </c>
      <c r="B41" s="57" t="s">
        <v>124</v>
      </c>
      <c r="C41" s="38" t="s">
        <v>193</v>
      </c>
      <c r="D41" s="34" t="s">
        <v>26</v>
      </c>
      <c r="E41" s="34">
        <v>6</v>
      </c>
      <c r="F41" s="64">
        <v>30</v>
      </c>
      <c r="G41" s="33">
        <f t="shared" si="1"/>
        <v>180</v>
      </c>
    </row>
    <row r="42" spans="1:21" ht="33" customHeight="1" x14ac:dyDescent="0.25">
      <c r="A42" s="37" t="s">
        <v>192</v>
      </c>
      <c r="B42" s="57" t="s">
        <v>123</v>
      </c>
      <c r="C42" s="38" t="s">
        <v>30</v>
      </c>
      <c r="D42" s="34" t="s">
        <v>26</v>
      </c>
      <c r="E42" s="34">
        <v>6</v>
      </c>
      <c r="F42" s="64">
        <v>7</v>
      </c>
      <c r="G42" s="33">
        <f t="shared" si="1"/>
        <v>42</v>
      </c>
      <c r="H42" s="17"/>
      <c r="I42" s="22"/>
    </row>
    <row r="43" spans="1:21" ht="33" customHeight="1" x14ac:dyDescent="0.25">
      <c r="A43" s="37" t="s">
        <v>192</v>
      </c>
      <c r="B43" s="57" t="s">
        <v>122</v>
      </c>
      <c r="C43" s="38" t="s">
        <v>191</v>
      </c>
      <c r="D43" s="34" t="s">
        <v>26</v>
      </c>
      <c r="E43" s="34">
        <v>6</v>
      </c>
      <c r="F43" s="64">
        <v>35</v>
      </c>
      <c r="G43" s="33">
        <f t="shared" si="1"/>
        <v>210</v>
      </c>
      <c r="H43" s="33" t="s">
        <v>205</v>
      </c>
      <c r="I43" s="31">
        <f>ROUND(SUM(G40:G43),2)</f>
        <v>558</v>
      </c>
    </row>
    <row r="44" spans="1:21" ht="33" customHeight="1" x14ac:dyDescent="0.25">
      <c r="A44" s="37" t="s">
        <v>202</v>
      </c>
      <c r="B44" s="57" t="s">
        <v>118</v>
      </c>
      <c r="C44" s="38" t="s">
        <v>204</v>
      </c>
      <c r="D44" s="34" t="s">
        <v>26</v>
      </c>
      <c r="E44" s="34">
        <v>11</v>
      </c>
      <c r="F44" s="64">
        <v>45</v>
      </c>
      <c r="G44" s="33">
        <f t="shared" si="1"/>
        <v>495</v>
      </c>
      <c r="H44" s="17"/>
      <c r="I44" s="22"/>
    </row>
    <row r="45" spans="1:21" ht="33" customHeight="1" x14ac:dyDescent="0.25">
      <c r="A45" s="37" t="s">
        <v>202</v>
      </c>
      <c r="B45" s="57" t="s">
        <v>117</v>
      </c>
      <c r="C45" s="38" t="s">
        <v>203</v>
      </c>
      <c r="D45" s="34" t="s">
        <v>26</v>
      </c>
      <c r="E45" s="34">
        <v>11</v>
      </c>
      <c r="F45" s="64">
        <v>9</v>
      </c>
      <c r="G45" s="33">
        <f t="shared" si="1"/>
        <v>99</v>
      </c>
      <c r="H45" s="17"/>
      <c r="I45" s="22"/>
    </row>
    <row r="46" spans="1:21" ht="33" customHeight="1" x14ac:dyDescent="0.25">
      <c r="A46" s="37" t="s">
        <v>202</v>
      </c>
      <c r="B46" s="57" t="s">
        <v>115</v>
      </c>
      <c r="C46" s="38" t="s">
        <v>201</v>
      </c>
      <c r="D46" s="34" t="s">
        <v>26</v>
      </c>
      <c r="E46" s="34">
        <v>11</v>
      </c>
      <c r="F46" s="64">
        <v>100</v>
      </c>
      <c r="G46" s="33">
        <f t="shared" si="1"/>
        <v>1100</v>
      </c>
      <c r="H46" s="59" t="s">
        <v>200</v>
      </c>
      <c r="I46" s="58">
        <f>ROUND(SUM(G44:G46),2)</f>
        <v>1694</v>
      </c>
    </row>
    <row r="47" spans="1:21" ht="33" customHeight="1" x14ac:dyDescent="0.25">
      <c r="A47" s="37" t="s">
        <v>107</v>
      </c>
      <c r="B47" s="57" t="s">
        <v>110</v>
      </c>
      <c r="C47" s="38" t="s">
        <v>199</v>
      </c>
      <c r="D47" s="34" t="s">
        <v>7</v>
      </c>
      <c r="E47" s="34">
        <v>12</v>
      </c>
      <c r="F47" s="64">
        <v>95</v>
      </c>
      <c r="G47" s="33">
        <f t="shared" si="1"/>
        <v>1140</v>
      </c>
      <c r="H47" s="17"/>
      <c r="I47" s="22"/>
    </row>
    <row r="48" spans="1:21" ht="33" customHeight="1" x14ac:dyDescent="0.25">
      <c r="A48" s="37" t="s">
        <v>107</v>
      </c>
      <c r="B48" s="57" t="s">
        <v>109</v>
      </c>
      <c r="C48" s="38" t="s">
        <v>53</v>
      </c>
      <c r="D48" s="34" t="s">
        <v>7</v>
      </c>
      <c r="E48" s="34">
        <v>26</v>
      </c>
      <c r="F48" s="64">
        <v>57</v>
      </c>
      <c r="G48" s="33">
        <f t="shared" si="1"/>
        <v>1482</v>
      </c>
      <c r="H48" s="17"/>
      <c r="I48" s="22"/>
    </row>
    <row r="49" spans="1:21" ht="33" customHeight="1" x14ac:dyDescent="0.25">
      <c r="A49" s="37" t="s">
        <v>107</v>
      </c>
      <c r="B49" s="57" t="s">
        <v>108</v>
      </c>
      <c r="C49" s="62" t="s">
        <v>37</v>
      </c>
      <c r="D49" s="34" t="s">
        <v>7</v>
      </c>
      <c r="E49" s="34">
        <v>4</v>
      </c>
      <c r="F49" s="64">
        <v>34</v>
      </c>
      <c r="G49" s="33">
        <f t="shared" si="1"/>
        <v>136</v>
      </c>
      <c r="H49" s="17"/>
      <c r="I49" s="22"/>
    </row>
    <row r="50" spans="1:21" ht="63" customHeight="1" x14ac:dyDescent="0.25">
      <c r="A50" s="27"/>
      <c r="B50" s="30"/>
      <c r="C50" s="25"/>
      <c r="D50" s="24"/>
      <c r="E50" s="24"/>
      <c r="F50" s="29" t="s">
        <v>198</v>
      </c>
      <c r="G50" s="28">
        <f>SUM(G32:G49)</f>
        <v>6109.2</v>
      </c>
      <c r="H50" s="17"/>
      <c r="I50" s="22"/>
    </row>
    <row r="52" spans="1:21" ht="33" customHeight="1" x14ac:dyDescent="0.25">
      <c r="A52" s="71" t="s">
        <v>197</v>
      </c>
      <c r="B52" s="70"/>
      <c r="C52" s="70"/>
      <c r="D52" s="70"/>
      <c r="E52" s="70"/>
      <c r="F52" s="70"/>
      <c r="G52" s="70"/>
      <c r="H52" s="51"/>
      <c r="I52" s="51"/>
    </row>
    <row r="53" spans="1:21" ht="51" customHeight="1" x14ac:dyDescent="0.25">
      <c r="A53" s="49" t="s">
        <v>0</v>
      </c>
      <c r="B53" s="49" t="s">
        <v>1</v>
      </c>
      <c r="C53" s="50" t="s">
        <v>2</v>
      </c>
      <c r="D53" s="49" t="s">
        <v>3</v>
      </c>
      <c r="E53" s="48" t="s">
        <v>4</v>
      </c>
      <c r="F53" s="66" t="s">
        <v>252</v>
      </c>
      <c r="G53" s="47" t="s">
        <v>5</v>
      </c>
      <c r="H53" s="42"/>
      <c r="I53" s="42"/>
    </row>
    <row r="54" spans="1:21" ht="33" customHeight="1" x14ac:dyDescent="0.25">
      <c r="A54" s="37" t="s">
        <v>6</v>
      </c>
      <c r="B54" s="57" t="s">
        <v>143</v>
      </c>
      <c r="C54" s="38" t="s">
        <v>104</v>
      </c>
      <c r="D54" s="34" t="s">
        <v>7</v>
      </c>
      <c r="E54" s="34">
        <v>78</v>
      </c>
      <c r="F54" s="64">
        <v>15</v>
      </c>
      <c r="G54" s="33">
        <f t="shared" ref="G54:G69" si="2">ROUND((E54*F54),2)</f>
        <v>1170</v>
      </c>
      <c r="H54" s="17"/>
      <c r="I54" s="22"/>
    </row>
    <row r="55" spans="1:21" ht="33" customHeight="1" x14ac:dyDescent="0.25">
      <c r="A55" s="37" t="s">
        <v>6</v>
      </c>
      <c r="B55" s="57" t="s">
        <v>142</v>
      </c>
      <c r="C55" s="38" t="s">
        <v>99</v>
      </c>
      <c r="D55" s="34" t="s">
        <v>26</v>
      </c>
      <c r="E55" s="34">
        <v>1</v>
      </c>
      <c r="F55" s="64">
        <v>20</v>
      </c>
      <c r="G55" s="33">
        <f t="shared" si="2"/>
        <v>20</v>
      </c>
      <c r="H55" s="17"/>
      <c r="I55" s="22"/>
    </row>
    <row r="56" spans="1:21" ht="33" customHeight="1" x14ac:dyDescent="0.25">
      <c r="A56" s="37" t="s">
        <v>6</v>
      </c>
      <c r="B56" s="57" t="s">
        <v>141</v>
      </c>
      <c r="C56" s="38" t="s">
        <v>101</v>
      </c>
      <c r="D56" s="34" t="s">
        <v>26</v>
      </c>
      <c r="E56" s="34">
        <v>48</v>
      </c>
      <c r="F56" s="64">
        <v>20</v>
      </c>
      <c r="G56" s="33">
        <f t="shared" si="2"/>
        <v>960</v>
      </c>
      <c r="H56" s="17"/>
      <c r="I56" s="22"/>
    </row>
    <row r="57" spans="1:21" ht="33" customHeight="1" x14ac:dyDescent="0.25">
      <c r="A57" s="37" t="s">
        <v>6</v>
      </c>
      <c r="B57" s="57" t="s">
        <v>140</v>
      </c>
      <c r="C57" s="38" t="s">
        <v>196</v>
      </c>
      <c r="D57" s="34" t="s">
        <v>26</v>
      </c>
      <c r="E57" s="34">
        <v>9</v>
      </c>
      <c r="F57" s="64">
        <v>10</v>
      </c>
      <c r="G57" s="33">
        <f t="shared" si="2"/>
        <v>90</v>
      </c>
      <c r="H57" s="17"/>
      <c r="I57" s="22"/>
      <c r="T57" s="17"/>
      <c r="U57" s="22"/>
    </row>
    <row r="58" spans="1:21" ht="33" customHeight="1" x14ac:dyDescent="0.25">
      <c r="A58" s="37" t="s">
        <v>134</v>
      </c>
      <c r="B58" s="57" t="s">
        <v>139</v>
      </c>
      <c r="C58" s="38" t="s">
        <v>90</v>
      </c>
      <c r="D58" s="34" t="s">
        <v>34</v>
      </c>
      <c r="E58" s="34">
        <v>26</v>
      </c>
      <c r="F58" s="64">
        <v>29</v>
      </c>
      <c r="G58" s="33">
        <f t="shared" si="2"/>
        <v>754</v>
      </c>
      <c r="H58" s="17"/>
      <c r="I58" s="22"/>
    </row>
    <row r="59" spans="1:21" ht="33" customHeight="1" x14ac:dyDescent="0.25">
      <c r="A59" s="37" t="s">
        <v>134</v>
      </c>
      <c r="B59" s="57" t="s">
        <v>138</v>
      </c>
      <c r="C59" s="38" t="s">
        <v>88</v>
      </c>
      <c r="D59" s="34" t="s">
        <v>34</v>
      </c>
      <c r="E59" s="34">
        <v>35</v>
      </c>
      <c r="F59" s="64">
        <v>29</v>
      </c>
      <c r="G59" s="33">
        <f t="shared" si="2"/>
        <v>1015</v>
      </c>
      <c r="H59" s="17"/>
      <c r="I59" s="22"/>
    </row>
    <row r="60" spans="1:21" ht="33" customHeight="1" x14ac:dyDescent="0.25">
      <c r="A60" s="37" t="s">
        <v>134</v>
      </c>
      <c r="B60" s="57" t="s">
        <v>137</v>
      </c>
      <c r="C60" s="38" t="s">
        <v>86</v>
      </c>
      <c r="D60" s="34" t="s">
        <v>26</v>
      </c>
      <c r="E60" s="34">
        <v>63</v>
      </c>
      <c r="F60" s="64">
        <v>3.7</v>
      </c>
      <c r="G60" s="33">
        <f t="shared" si="2"/>
        <v>233.1</v>
      </c>
      <c r="H60" s="17"/>
      <c r="I60" s="22"/>
    </row>
    <row r="61" spans="1:21" ht="33" customHeight="1" x14ac:dyDescent="0.25">
      <c r="A61" s="37" t="s">
        <v>195</v>
      </c>
      <c r="B61" s="57" t="s">
        <v>132</v>
      </c>
      <c r="C61" s="38" t="s">
        <v>35</v>
      </c>
      <c r="D61" s="34" t="s">
        <v>34</v>
      </c>
      <c r="E61" s="34">
        <v>2</v>
      </c>
      <c r="F61" s="64">
        <v>63</v>
      </c>
      <c r="G61" s="33">
        <f t="shared" si="2"/>
        <v>126</v>
      </c>
      <c r="H61" s="17"/>
      <c r="I61" s="22"/>
    </row>
    <row r="62" spans="1:21" ht="33" customHeight="1" x14ac:dyDescent="0.25">
      <c r="A62" s="37" t="s">
        <v>195</v>
      </c>
      <c r="B62" s="57" t="s">
        <v>131</v>
      </c>
      <c r="C62" s="38" t="s">
        <v>193</v>
      </c>
      <c r="D62" s="34" t="s">
        <v>26</v>
      </c>
      <c r="E62" s="34">
        <v>12</v>
      </c>
      <c r="F62" s="64">
        <v>30</v>
      </c>
      <c r="G62" s="33">
        <f t="shared" si="2"/>
        <v>360</v>
      </c>
      <c r="H62" s="17"/>
      <c r="I62" s="22"/>
    </row>
    <row r="63" spans="1:21" ht="33" customHeight="1" x14ac:dyDescent="0.25">
      <c r="A63" s="37" t="s">
        <v>195</v>
      </c>
      <c r="B63" s="57" t="s">
        <v>130</v>
      </c>
      <c r="C63" s="38" t="s">
        <v>30</v>
      </c>
      <c r="D63" s="34" t="s">
        <v>26</v>
      </c>
      <c r="E63" s="34">
        <v>12</v>
      </c>
      <c r="F63" s="64">
        <v>7</v>
      </c>
      <c r="G63" s="33">
        <f t="shared" si="2"/>
        <v>84</v>
      </c>
      <c r="H63" s="17"/>
      <c r="I63" s="22"/>
    </row>
    <row r="64" spans="1:21" ht="33" customHeight="1" x14ac:dyDescent="0.25">
      <c r="A64" s="37" t="s">
        <v>195</v>
      </c>
      <c r="B64" s="57" t="s">
        <v>129</v>
      </c>
      <c r="C64" s="38" t="s">
        <v>70</v>
      </c>
      <c r="D64" s="34" t="s">
        <v>26</v>
      </c>
      <c r="E64" s="34">
        <v>12</v>
      </c>
      <c r="F64" s="64">
        <v>51</v>
      </c>
      <c r="G64" s="33">
        <f t="shared" si="2"/>
        <v>612</v>
      </c>
      <c r="H64" s="17"/>
      <c r="I64" s="22"/>
    </row>
    <row r="65" spans="1:9" ht="33" customHeight="1" x14ac:dyDescent="0.25">
      <c r="A65" s="37" t="s">
        <v>195</v>
      </c>
      <c r="B65" s="57" t="s">
        <v>128</v>
      </c>
      <c r="C65" s="38" t="s">
        <v>194</v>
      </c>
      <c r="D65" s="34" t="s">
        <v>26</v>
      </c>
      <c r="E65" s="34">
        <v>9</v>
      </c>
      <c r="F65" s="64">
        <v>45</v>
      </c>
      <c r="G65" s="33">
        <f t="shared" si="2"/>
        <v>405</v>
      </c>
      <c r="H65" s="17"/>
      <c r="I65" s="22"/>
    </row>
    <row r="66" spans="1:9" ht="33" customHeight="1" x14ac:dyDescent="0.25">
      <c r="A66" s="37" t="s">
        <v>192</v>
      </c>
      <c r="B66" s="57" t="s">
        <v>125</v>
      </c>
      <c r="C66" s="38" t="s">
        <v>35</v>
      </c>
      <c r="D66" s="34" t="s">
        <v>34</v>
      </c>
      <c r="E66" s="34">
        <v>10</v>
      </c>
      <c r="F66" s="64">
        <v>63</v>
      </c>
      <c r="G66" s="33">
        <f t="shared" si="2"/>
        <v>630</v>
      </c>
      <c r="H66" s="17"/>
      <c r="I66" s="22"/>
    </row>
    <row r="67" spans="1:9" ht="33" customHeight="1" x14ac:dyDescent="0.25">
      <c r="A67" s="37" t="s">
        <v>192</v>
      </c>
      <c r="B67" s="57" t="s">
        <v>124</v>
      </c>
      <c r="C67" s="38" t="s">
        <v>193</v>
      </c>
      <c r="D67" s="34" t="s">
        <v>26</v>
      </c>
      <c r="E67" s="34">
        <v>50</v>
      </c>
      <c r="F67" s="64">
        <v>30</v>
      </c>
      <c r="G67" s="33">
        <f t="shared" si="2"/>
        <v>1500</v>
      </c>
      <c r="H67" s="17"/>
      <c r="I67" s="22"/>
    </row>
    <row r="68" spans="1:9" ht="33" customHeight="1" x14ac:dyDescent="0.25">
      <c r="A68" s="37" t="s">
        <v>192</v>
      </c>
      <c r="B68" s="57" t="s">
        <v>123</v>
      </c>
      <c r="C68" s="38" t="s">
        <v>30</v>
      </c>
      <c r="D68" s="34" t="s">
        <v>26</v>
      </c>
      <c r="E68" s="34">
        <v>50</v>
      </c>
      <c r="F68" s="64">
        <v>7</v>
      </c>
      <c r="G68" s="33">
        <f t="shared" si="2"/>
        <v>350</v>
      </c>
      <c r="H68" s="17"/>
      <c r="I68" s="22"/>
    </row>
    <row r="69" spans="1:9" ht="33" customHeight="1" x14ac:dyDescent="0.25">
      <c r="A69" s="37" t="s">
        <v>192</v>
      </c>
      <c r="B69" s="57" t="s">
        <v>122</v>
      </c>
      <c r="C69" s="38" t="s">
        <v>191</v>
      </c>
      <c r="D69" s="34" t="s">
        <v>26</v>
      </c>
      <c r="E69" s="34">
        <v>50</v>
      </c>
      <c r="F69" s="64">
        <v>35</v>
      </c>
      <c r="G69" s="33">
        <f t="shared" si="2"/>
        <v>1750</v>
      </c>
      <c r="H69" s="17"/>
      <c r="I69" s="22"/>
    </row>
    <row r="70" spans="1:9" ht="63" customHeight="1" x14ac:dyDescent="0.25">
      <c r="A70" s="27"/>
      <c r="B70" s="30"/>
      <c r="C70" s="25"/>
      <c r="D70" s="24"/>
      <c r="E70" s="24"/>
      <c r="F70" s="29" t="s">
        <v>190</v>
      </c>
      <c r="G70" s="28">
        <f>SUM(G54:G69)</f>
        <v>10059.1</v>
      </c>
      <c r="H70" s="17"/>
      <c r="I70" s="22"/>
    </row>
  </sheetData>
  <mergeCells count="4">
    <mergeCell ref="A5:G5"/>
    <mergeCell ref="A6:G6"/>
    <mergeCell ref="A30:G30"/>
    <mergeCell ref="A52:G52"/>
  </mergeCells>
  <pageMargins left="0.7" right="0.7" top="0.75" bottom="0.75" header="0.3" footer="0.3"/>
  <pageSetup paperSize="9" scale="3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06BC7-B4E3-414B-918D-93FDB4B9F22F}">
  <sheetPr>
    <pageSetUpPr fitToPage="1"/>
  </sheetPr>
  <dimension ref="A1:U52"/>
  <sheetViews>
    <sheetView topLeftCell="A23" zoomScale="40" zoomScaleNormal="40" workbookViewId="0">
      <selection activeCell="F50" sqref="F50"/>
    </sheetView>
  </sheetViews>
  <sheetFormatPr defaultColWidth="9.21875" defaultRowHeight="33" customHeight="1" x14ac:dyDescent="0.25"/>
  <cols>
    <col min="1" max="1" width="39.5546875" style="16" customWidth="1"/>
    <col min="2" max="2" width="10.5546875" style="15" customWidth="1"/>
    <col min="3" max="3" width="71.5546875" style="14" customWidth="1"/>
    <col min="4" max="4" width="9.21875" style="3"/>
    <col min="5" max="5" width="16.44140625" style="3" customWidth="1"/>
    <col min="6" max="6" width="20.5546875" style="13" customWidth="1"/>
    <col min="7" max="7" width="14.5546875" style="3" customWidth="1"/>
    <col min="8" max="8" width="21.5546875" style="1" customWidth="1"/>
    <col min="9" max="9" width="16.21875" style="2" customWidth="1"/>
    <col min="10" max="16384" width="9.21875" style="2"/>
  </cols>
  <sheetData>
    <row r="1" spans="1:9" customFormat="1" ht="15.6" x14ac:dyDescent="0.3">
      <c r="A1" s="12" t="s">
        <v>20</v>
      </c>
    </row>
    <row r="2" spans="1:9" customFormat="1" ht="15.6" x14ac:dyDescent="0.3">
      <c r="A2" s="12" t="s">
        <v>21</v>
      </c>
    </row>
    <row r="3" spans="1:9" customFormat="1" ht="15.6" x14ac:dyDescent="0.3">
      <c r="A3" s="12" t="s">
        <v>22</v>
      </c>
    </row>
    <row r="4" spans="1:9" customFormat="1" ht="15.6" x14ac:dyDescent="0.3">
      <c r="A4" s="12"/>
    </row>
    <row r="5" spans="1:9" ht="33" customHeight="1" x14ac:dyDescent="0.25">
      <c r="A5" s="69" t="s">
        <v>246</v>
      </c>
      <c r="B5" s="69"/>
      <c r="C5" s="69"/>
      <c r="D5" s="69"/>
      <c r="E5" s="69"/>
      <c r="F5" s="69"/>
      <c r="G5" s="69"/>
    </row>
    <row r="6" spans="1:9" ht="33" customHeight="1" x14ac:dyDescent="0.25">
      <c r="A6" s="70" t="s">
        <v>146</v>
      </c>
      <c r="B6" s="70"/>
      <c r="C6" s="70"/>
      <c r="D6" s="70"/>
      <c r="E6" s="70"/>
      <c r="F6" s="70"/>
      <c r="G6" s="70"/>
      <c r="H6" s="51"/>
      <c r="I6" s="51"/>
    </row>
    <row r="7" spans="1:9" ht="41.25" customHeight="1" x14ac:dyDescent="0.25">
      <c r="A7" s="49" t="s">
        <v>0</v>
      </c>
      <c r="B7" s="49" t="s">
        <v>1</v>
      </c>
      <c r="C7" s="49" t="s">
        <v>2</v>
      </c>
      <c r="D7" s="49" t="s">
        <v>3</v>
      </c>
      <c r="E7" s="48" t="s">
        <v>4</v>
      </c>
      <c r="F7" s="66" t="s">
        <v>252</v>
      </c>
      <c r="G7" s="47" t="s">
        <v>5</v>
      </c>
      <c r="H7" s="42"/>
      <c r="I7" s="42"/>
    </row>
    <row r="8" spans="1:9" ht="41.25" customHeight="1" x14ac:dyDescent="0.25">
      <c r="A8" s="37" t="s">
        <v>6</v>
      </c>
      <c r="B8" s="46" t="s">
        <v>145</v>
      </c>
      <c r="C8" s="38" t="s">
        <v>104</v>
      </c>
      <c r="D8" s="34" t="s">
        <v>7</v>
      </c>
      <c r="E8" s="34">
        <v>7</v>
      </c>
      <c r="F8" s="63">
        <v>17</v>
      </c>
      <c r="G8" s="33">
        <f t="shared" ref="G8:G32" si="0">ROUND((E8*F8),2)</f>
        <v>119</v>
      </c>
      <c r="H8" s="42"/>
      <c r="I8" s="42"/>
    </row>
    <row r="9" spans="1:9" ht="41.25" customHeight="1" x14ac:dyDescent="0.25">
      <c r="A9" s="37" t="s">
        <v>6</v>
      </c>
      <c r="B9" s="49" t="s">
        <v>144</v>
      </c>
      <c r="C9" s="38" t="s">
        <v>48</v>
      </c>
      <c r="D9" s="34" t="s">
        <v>7</v>
      </c>
      <c r="E9" s="34">
        <v>12</v>
      </c>
      <c r="F9" s="63">
        <v>10</v>
      </c>
      <c r="G9" s="33">
        <f t="shared" si="0"/>
        <v>120</v>
      </c>
      <c r="H9" s="42"/>
      <c r="I9" s="42"/>
    </row>
    <row r="10" spans="1:9" ht="41.25" customHeight="1" x14ac:dyDescent="0.25">
      <c r="A10" s="37" t="s">
        <v>6</v>
      </c>
      <c r="B10" s="49" t="s">
        <v>143</v>
      </c>
      <c r="C10" s="38" t="s">
        <v>99</v>
      </c>
      <c r="D10" s="34" t="s">
        <v>26</v>
      </c>
      <c r="E10" s="34">
        <v>6</v>
      </c>
      <c r="F10" s="63">
        <v>24</v>
      </c>
      <c r="G10" s="33">
        <f t="shared" si="0"/>
        <v>144</v>
      </c>
      <c r="H10" s="42"/>
      <c r="I10" s="42"/>
    </row>
    <row r="11" spans="1:9" ht="41.25" customHeight="1" x14ac:dyDescent="0.25">
      <c r="A11" s="37" t="s">
        <v>6</v>
      </c>
      <c r="B11" s="46" t="s">
        <v>142</v>
      </c>
      <c r="C11" s="38" t="s">
        <v>238</v>
      </c>
      <c r="D11" s="34" t="s">
        <v>26</v>
      </c>
      <c r="E11" s="34">
        <v>5</v>
      </c>
      <c r="F11" s="63">
        <v>15</v>
      </c>
      <c r="G11" s="33">
        <f t="shared" si="0"/>
        <v>75</v>
      </c>
      <c r="H11" s="42"/>
      <c r="I11" s="42"/>
    </row>
    <row r="12" spans="1:9" ht="33" customHeight="1" x14ac:dyDescent="0.25">
      <c r="A12" s="37" t="s">
        <v>6</v>
      </c>
      <c r="B12" s="46" t="s">
        <v>141</v>
      </c>
      <c r="C12" s="38" t="s">
        <v>245</v>
      </c>
      <c r="D12" s="34" t="s">
        <v>26</v>
      </c>
      <c r="E12" s="34">
        <v>2</v>
      </c>
      <c r="F12" s="63">
        <v>15</v>
      </c>
      <c r="G12" s="33">
        <f t="shared" si="0"/>
        <v>30</v>
      </c>
      <c r="H12" s="32" t="s">
        <v>12</v>
      </c>
      <c r="I12" s="31">
        <f>ROUND(SUM(G8:G12),2)</f>
        <v>488</v>
      </c>
    </row>
    <row r="13" spans="1:9" ht="33" customHeight="1" x14ac:dyDescent="0.25">
      <c r="A13" s="37" t="s">
        <v>134</v>
      </c>
      <c r="B13" s="46" t="s">
        <v>139</v>
      </c>
      <c r="C13" s="38" t="s">
        <v>50</v>
      </c>
      <c r="D13" s="34" t="s">
        <v>34</v>
      </c>
      <c r="E13" s="34">
        <v>2</v>
      </c>
      <c r="F13" s="63">
        <v>16</v>
      </c>
      <c r="G13" s="33">
        <f t="shared" si="0"/>
        <v>32</v>
      </c>
      <c r="H13" s="42"/>
      <c r="I13" s="42"/>
    </row>
    <row r="14" spans="1:9" ht="33" customHeight="1" x14ac:dyDescent="0.25">
      <c r="A14" s="37" t="s">
        <v>134</v>
      </c>
      <c r="B14" s="46" t="s">
        <v>138</v>
      </c>
      <c r="C14" s="38" t="s">
        <v>92</v>
      </c>
      <c r="D14" s="34" t="s">
        <v>34</v>
      </c>
      <c r="E14" s="34">
        <v>5</v>
      </c>
      <c r="F14" s="63">
        <v>46</v>
      </c>
      <c r="G14" s="33">
        <f t="shared" si="0"/>
        <v>230</v>
      </c>
      <c r="H14" s="42"/>
      <c r="I14" s="42"/>
    </row>
    <row r="15" spans="1:9" ht="33" customHeight="1" x14ac:dyDescent="0.25">
      <c r="A15" s="37" t="s">
        <v>134</v>
      </c>
      <c r="B15" s="46" t="s">
        <v>137</v>
      </c>
      <c r="C15" s="38" t="s">
        <v>90</v>
      </c>
      <c r="D15" s="34" t="s">
        <v>34</v>
      </c>
      <c r="E15" s="34">
        <v>5</v>
      </c>
      <c r="F15" s="63">
        <v>40</v>
      </c>
      <c r="G15" s="33">
        <f t="shared" si="0"/>
        <v>200</v>
      </c>
      <c r="H15" s="42"/>
      <c r="I15" s="42"/>
    </row>
    <row r="16" spans="1:9" ht="33" customHeight="1" x14ac:dyDescent="0.25">
      <c r="A16" s="37" t="s">
        <v>134</v>
      </c>
      <c r="B16" s="46" t="s">
        <v>136</v>
      </c>
      <c r="C16" s="38" t="s">
        <v>88</v>
      </c>
      <c r="D16" s="34" t="s">
        <v>34</v>
      </c>
      <c r="E16" s="34">
        <v>5</v>
      </c>
      <c r="F16" s="63">
        <v>40</v>
      </c>
      <c r="G16" s="33">
        <f t="shared" si="0"/>
        <v>200</v>
      </c>
      <c r="H16" s="17"/>
      <c r="I16" s="22"/>
    </row>
    <row r="17" spans="1:21" ht="33" customHeight="1" x14ac:dyDescent="0.25">
      <c r="A17" s="37" t="s">
        <v>134</v>
      </c>
      <c r="B17" s="46" t="s">
        <v>135</v>
      </c>
      <c r="C17" s="38" t="s">
        <v>86</v>
      </c>
      <c r="D17" s="34" t="s">
        <v>26</v>
      </c>
      <c r="E17" s="34">
        <v>12</v>
      </c>
      <c r="F17" s="63">
        <v>5</v>
      </c>
      <c r="G17" s="33">
        <f t="shared" si="0"/>
        <v>60</v>
      </c>
    </row>
    <row r="18" spans="1:21" ht="33" customHeight="1" x14ac:dyDescent="0.25">
      <c r="A18" s="37" t="s">
        <v>134</v>
      </c>
      <c r="B18" s="36" t="s">
        <v>133</v>
      </c>
      <c r="C18" s="38" t="s">
        <v>83</v>
      </c>
      <c r="D18" s="34" t="s">
        <v>26</v>
      </c>
      <c r="E18" s="34">
        <v>8</v>
      </c>
      <c r="F18" s="63">
        <v>8</v>
      </c>
      <c r="G18" s="33">
        <f t="shared" si="0"/>
        <v>64</v>
      </c>
      <c r="H18" s="44" t="s">
        <v>13</v>
      </c>
      <c r="I18" s="31">
        <f>ROUND(SUM(G13:G18),2)</f>
        <v>786</v>
      </c>
    </row>
    <row r="19" spans="1:21" ht="33" customHeight="1" x14ac:dyDescent="0.25">
      <c r="A19" s="37" t="s">
        <v>195</v>
      </c>
      <c r="B19" s="36" t="s">
        <v>132</v>
      </c>
      <c r="C19" s="38" t="s">
        <v>35</v>
      </c>
      <c r="D19" s="34" t="s">
        <v>34</v>
      </c>
      <c r="E19" s="34">
        <v>3</v>
      </c>
      <c r="F19" s="63">
        <v>75</v>
      </c>
      <c r="G19" s="33">
        <f t="shared" si="0"/>
        <v>225</v>
      </c>
      <c r="H19" s="17"/>
      <c r="I19" s="22"/>
    </row>
    <row r="20" spans="1:21" ht="33" customHeight="1" x14ac:dyDescent="0.25">
      <c r="A20" s="37" t="s">
        <v>195</v>
      </c>
      <c r="B20" s="36" t="s">
        <v>131</v>
      </c>
      <c r="C20" s="38" t="s">
        <v>193</v>
      </c>
      <c r="D20" s="34" t="s">
        <v>26</v>
      </c>
      <c r="E20" s="34">
        <v>13</v>
      </c>
      <c r="F20" s="63">
        <v>41</v>
      </c>
      <c r="G20" s="33">
        <f t="shared" si="0"/>
        <v>533</v>
      </c>
      <c r="H20" s="17"/>
      <c r="I20" s="22"/>
    </row>
    <row r="21" spans="1:21" ht="33" customHeight="1" x14ac:dyDescent="0.25">
      <c r="A21" s="37" t="s">
        <v>195</v>
      </c>
      <c r="B21" s="36" t="s">
        <v>130</v>
      </c>
      <c r="C21" s="38" t="s">
        <v>30</v>
      </c>
      <c r="D21" s="34" t="s">
        <v>26</v>
      </c>
      <c r="E21" s="34">
        <v>13</v>
      </c>
      <c r="F21" s="63">
        <v>8</v>
      </c>
      <c r="G21" s="33">
        <f t="shared" si="0"/>
        <v>104</v>
      </c>
      <c r="H21" s="17"/>
      <c r="I21" s="22"/>
    </row>
    <row r="22" spans="1:21" ht="33" customHeight="1" x14ac:dyDescent="0.25">
      <c r="A22" s="37" t="s">
        <v>195</v>
      </c>
      <c r="B22" s="36" t="s">
        <v>129</v>
      </c>
      <c r="C22" s="38" t="s">
        <v>70</v>
      </c>
      <c r="D22" s="34" t="s">
        <v>26</v>
      </c>
      <c r="E22" s="34">
        <v>6</v>
      </c>
      <c r="F22" s="63">
        <v>60</v>
      </c>
      <c r="G22" s="33">
        <f t="shared" si="0"/>
        <v>360</v>
      </c>
      <c r="H22" s="17"/>
      <c r="I22" s="22"/>
    </row>
    <row r="23" spans="1:21" ht="33" customHeight="1" x14ac:dyDescent="0.25">
      <c r="A23" s="37" t="s">
        <v>195</v>
      </c>
      <c r="B23" s="36" t="s">
        <v>128</v>
      </c>
      <c r="C23" s="38" t="s">
        <v>60</v>
      </c>
      <c r="D23" s="34" t="s">
        <v>26</v>
      </c>
      <c r="E23" s="34">
        <v>3</v>
      </c>
      <c r="F23" s="63">
        <v>50</v>
      </c>
      <c r="G23" s="33">
        <f t="shared" si="0"/>
        <v>150</v>
      </c>
      <c r="H23" s="17"/>
      <c r="I23" s="22"/>
    </row>
    <row r="24" spans="1:21" ht="33" customHeight="1" x14ac:dyDescent="0.25">
      <c r="A24" s="37" t="s">
        <v>195</v>
      </c>
      <c r="B24" s="36" t="s">
        <v>126</v>
      </c>
      <c r="C24" s="38" t="s">
        <v>68</v>
      </c>
      <c r="D24" s="34" t="s">
        <v>26</v>
      </c>
      <c r="E24" s="34">
        <v>1</v>
      </c>
      <c r="F24" s="63">
        <v>85</v>
      </c>
      <c r="G24" s="33">
        <f t="shared" si="0"/>
        <v>85</v>
      </c>
      <c r="H24" s="42"/>
      <c r="I24" s="42"/>
    </row>
    <row r="25" spans="1:21" ht="33" customHeight="1" x14ac:dyDescent="0.25">
      <c r="A25" s="37" t="s">
        <v>195</v>
      </c>
      <c r="B25" s="36" t="s">
        <v>244</v>
      </c>
      <c r="C25" s="35" t="s">
        <v>221</v>
      </c>
      <c r="D25" s="34" t="s">
        <v>26</v>
      </c>
      <c r="E25" s="34">
        <v>2</v>
      </c>
      <c r="F25" s="63">
        <v>63</v>
      </c>
      <c r="G25" s="33">
        <f t="shared" si="0"/>
        <v>126</v>
      </c>
      <c r="H25" s="42"/>
      <c r="I25" s="42"/>
    </row>
    <row r="26" spans="1:21" ht="33" customHeight="1" x14ac:dyDescent="0.25">
      <c r="A26" s="37" t="s">
        <v>195</v>
      </c>
      <c r="B26" s="36" t="s">
        <v>243</v>
      </c>
      <c r="C26" s="35" t="s">
        <v>57</v>
      </c>
      <c r="D26" s="34" t="s">
        <v>26</v>
      </c>
      <c r="E26" s="34">
        <v>1</v>
      </c>
      <c r="F26" s="63">
        <v>100</v>
      </c>
      <c r="G26" s="33">
        <f t="shared" si="0"/>
        <v>100</v>
      </c>
      <c r="H26" s="32" t="s">
        <v>19</v>
      </c>
      <c r="I26" s="31">
        <f>ROUND(SUM(G19:G26),2)</f>
        <v>1683</v>
      </c>
    </row>
    <row r="27" spans="1:21" ht="33" customHeight="1" x14ac:dyDescent="0.25">
      <c r="A27" s="37" t="s">
        <v>242</v>
      </c>
      <c r="B27" s="36" t="s">
        <v>112</v>
      </c>
      <c r="C27" s="35" t="s">
        <v>53</v>
      </c>
      <c r="D27" s="34" t="s">
        <v>7</v>
      </c>
      <c r="E27" s="34">
        <v>7</v>
      </c>
      <c r="F27" s="63">
        <v>65</v>
      </c>
      <c r="G27" s="33">
        <f t="shared" si="0"/>
        <v>455</v>
      </c>
      <c r="H27" s="17"/>
      <c r="I27" s="22"/>
    </row>
    <row r="28" spans="1:21" ht="33" customHeight="1" x14ac:dyDescent="0.25">
      <c r="A28" s="37" t="s">
        <v>242</v>
      </c>
      <c r="B28" s="36" t="s">
        <v>111</v>
      </c>
      <c r="C28" s="35" t="s">
        <v>215</v>
      </c>
      <c r="D28" s="34" t="s">
        <v>7</v>
      </c>
      <c r="E28" s="34">
        <v>11</v>
      </c>
      <c r="F28" s="63">
        <v>42</v>
      </c>
      <c r="G28" s="33">
        <f t="shared" si="0"/>
        <v>462</v>
      </c>
    </row>
    <row r="29" spans="1:21" ht="33" customHeight="1" x14ac:dyDescent="0.25">
      <c r="A29" s="37" t="s">
        <v>237</v>
      </c>
      <c r="B29" s="36" t="s">
        <v>241</v>
      </c>
      <c r="C29" s="35" t="s">
        <v>104</v>
      </c>
      <c r="D29" s="34" t="s">
        <v>7</v>
      </c>
      <c r="E29" s="34">
        <v>12</v>
      </c>
      <c r="F29" s="63">
        <v>17</v>
      </c>
      <c r="G29" s="33">
        <f t="shared" si="0"/>
        <v>204</v>
      </c>
    </row>
    <row r="30" spans="1:21" ht="33" customHeight="1" x14ac:dyDescent="0.25">
      <c r="A30" s="37" t="s">
        <v>237</v>
      </c>
      <c r="B30" s="36" t="s">
        <v>240</v>
      </c>
      <c r="C30" s="35" t="s">
        <v>99</v>
      </c>
      <c r="D30" s="34" t="s">
        <v>26</v>
      </c>
      <c r="E30" s="34">
        <v>3</v>
      </c>
      <c r="F30" s="63">
        <v>25</v>
      </c>
      <c r="G30" s="33">
        <f t="shared" si="0"/>
        <v>75</v>
      </c>
      <c r="T30" s="17"/>
      <c r="U30" s="22"/>
    </row>
    <row r="31" spans="1:21" ht="33" customHeight="1" x14ac:dyDescent="0.25">
      <c r="A31" s="37" t="s">
        <v>237</v>
      </c>
      <c r="B31" s="36" t="s">
        <v>239</v>
      </c>
      <c r="C31" s="35" t="s">
        <v>238</v>
      </c>
      <c r="D31" s="34" t="s">
        <v>26</v>
      </c>
      <c r="E31" s="34">
        <v>13</v>
      </c>
      <c r="F31" s="63">
        <v>18.5</v>
      </c>
      <c r="G31" s="33">
        <f t="shared" si="0"/>
        <v>240.5</v>
      </c>
      <c r="H31" s="17"/>
      <c r="I31" s="22"/>
    </row>
    <row r="32" spans="1:21" ht="33" customHeight="1" x14ac:dyDescent="0.25">
      <c r="A32" s="37" t="s">
        <v>237</v>
      </c>
      <c r="B32" s="36" t="s">
        <v>236</v>
      </c>
      <c r="C32" s="35" t="s">
        <v>235</v>
      </c>
      <c r="D32" s="34" t="s">
        <v>26</v>
      </c>
      <c r="E32" s="34">
        <v>3</v>
      </c>
      <c r="F32" s="63">
        <v>18.5</v>
      </c>
      <c r="G32" s="33">
        <f t="shared" si="0"/>
        <v>55.5</v>
      </c>
      <c r="H32" s="32" t="s">
        <v>234</v>
      </c>
      <c r="I32" s="31">
        <f>ROUND(SUM(G29:G32),2)</f>
        <v>575</v>
      </c>
    </row>
    <row r="33" spans="1:9" ht="33" customHeight="1" x14ac:dyDescent="0.25">
      <c r="A33" s="37" t="s">
        <v>229</v>
      </c>
      <c r="B33" s="36" t="s">
        <v>233</v>
      </c>
      <c r="C33" s="35" t="s">
        <v>50</v>
      </c>
      <c r="D33" s="34" t="s">
        <v>34</v>
      </c>
      <c r="E33" s="34">
        <v>3</v>
      </c>
      <c r="F33" s="63">
        <v>16</v>
      </c>
      <c r="G33" s="33">
        <f t="shared" ref="G33:G49" si="1">ROUND((E33*F33),2)</f>
        <v>48</v>
      </c>
      <c r="H33" s="17"/>
      <c r="I33" s="22"/>
    </row>
    <row r="34" spans="1:9" ht="33" customHeight="1" x14ac:dyDescent="0.25">
      <c r="A34" s="37" t="s">
        <v>229</v>
      </c>
      <c r="B34" s="36" t="s">
        <v>232</v>
      </c>
      <c r="C34" s="35" t="s">
        <v>92</v>
      </c>
      <c r="D34" s="34" t="s">
        <v>34</v>
      </c>
      <c r="E34" s="34">
        <v>3</v>
      </c>
      <c r="F34" s="63">
        <v>50</v>
      </c>
      <c r="G34" s="33">
        <f t="shared" si="1"/>
        <v>150</v>
      </c>
      <c r="H34" s="17"/>
      <c r="I34" s="22"/>
    </row>
    <row r="35" spans="1:9" ht="33" customHeight="1" x14ac:dyDescent="0.25">
      <c r="A35" s="37" t="s">
        <v>229</v>
      </c>
      <c r="B35" s="36" t="s">
        <v>231</v>
      </c>
      <c r="C35" s="35" t="s">
        <v>90</v>
      </c>
      <c r="D35" s="34" t="s">
        <v>34</v>
      </c>
      <c r="E35" s="34">
        <v>4</v>
      </c>
      <c r="F35" s="63">
        <v>40</v>
      </c>
      <c r="G35" s="33">
        <f t="shared" si="1"/>
        <v>160</v>
      </c>
      <c r="H35" s="17"/>
      <c r="I35" s="22"/>
    </row>
    <row r="36" spans="1:9" ht="33" customHeight="1" x14ac:dyDescent="0.25">
      <c r="A36" s="37" t="s">
        <v>229</v>
      </c>
      <c r="B36" s="36" t="s">
        <v>230</v>
      </c>
      <c r="C36" s="35" t="s">
        <v>88</v>
      </c>
      <c r="D36" s="34" t="s">
        <v>34</v>
      </c>
      <c r="E36" s="34">
        <v>4</v>
      </c>
      <c r="F36" s="63">
        <v>40</v>
      </c>
      <c r="G36" s="33">
        <f t="shared" si="1"/>
        <v>160</v>
      </c>
      <c r="H36" s="17"/>
      <c r="I36" s="22"/>
    </row>
    <row r="37" spans="1:9" ht="33" customHeight="1" x14ac:dyDescent="0.25">
      <c r="A37" s="37" t="s">
        <v>229</v>
      </c>
      <c r="B37" s="36" t="s">
        <v>228</v>
      </c>
      <c r="C37" s="35" t="s">
        <v>83</v>
      </c>
      <c r="D37" s="34" t="s">
        <v>26</v>
      </c>
      <c r="E37" s="34">
        <v>4</v>
      </c>
      <c r="F37" s="63">
        <v>9</v>
      </c>
      <c r="G37" s="33">
        <f t="shared" si="1"/>
        <v>36</v>
      </c>
      <c r="H37" s="32" t="s">
        <v>227</v>
      </c>
      <c r="I37" s="31">
        <f>ROUND(SUM(G33:G37),2)</f>
        <v>554</v>
      </c>
    </row>
    <row r="38" spans="1:9" ht="33" customHeight="1" x14ac:dyDescent="0.25">
      <c r="A38" s="37" t="s">
        <v>220</v>
      </c>
      <c r="B38" s="36" t="s">
        <v>226</v>
      </c>
      <c r="C38" s="35" t="s">
        <v>193</v>
      </c>
      <c r="D38" s="34" t="s">
        <v>26</v>
      </c>
      <c r="E38" s="34">
        <v>19</v>
      </c>
      <c r="F38" s="63">
        <v>41</v>
      </c>
      <c r="G38" s="33">
        <f t="shared" si="1"/>
        <v>779</v>
      </c>
      <c r="H38" s="17"/>
      <c r="I38" s="22"/>
    </row>
    <row r="39" spans="1:9" ht="33" customHeight="1" x14ac:dyDescent="0.25">
      <c r="A39" s="37" t="s">
        <v>220</v>
      </c>
      <c r="B39" s="36" t="s">
        <v>225</v>
      </c>
      <c r="C39" s="35" t="s">
        <v>30</v>
      </c>
      <c r="D39" s="34" t="s">
        <v>26</v>
      </c>
      <c r="E39" s="34">
        <v>19</v>
      </c>
      <c r="F39" s="63">
        <v>8.5</v>
      </c>
      <c r="G39" s="33">
        <f t="shared" si="1"/>
        <v>161.5</v>
      </c>
      <c r="H39" s="17"/>
      <c r="I39" s="22"/>
    </row>
    <row r="40" spans="1:9" ht="33" customHeight="1" x14ac:dyDescent="0.25">
      <c r="A40" s="37" t="s">
        <v>220</v>
      </c>
      <c r="B40" s="36" t="s">
        <v>224</v>
      </c>
      <c r="C40" s="35" t="s">
        <v>60</v>
      </c>
      <c r="D40" s="34" t="s">
        <v>26</v>
      </c>
      <c r="E40" s="34">
        <v>13</v>
      </c>
      <c r="F40" s="63">
        <v>48</v>
      </c>
      <c r="G40" s="33">
        <f t="shared" si="1"/>
        <v>624</v>
      </c>
      <c r="H40" s="17"/>
      <c r="I40" s="22"/>
    </row>
    <row r="41" spans="1:9" ht="33" customHeight="1" x14ac:dyDescent="0.25">
      <c r="A41" s="37" t="s">
        <v>220</v>
      </c>
      <c r="B41" s="36" t="s">
        <v>223</v>
      </c>
      <c r="C41" s="35" t="s">
        <v>68</v>
      </c>
      <c r="D41" s="34" t="s">
        <v>26</v>
      </c>
      <c r="E41" s="34">
        <v>2</v>
      </c>
      <c r="F41" s="63">
        <v>85</v>
      </c>
      <c r="G41" s="33">
        <f t="shared" si="1"/>
        <v>170</v>
      </c>
      <c r="H41" s="17"/>
      <c r="I41" s="22"/>
    </row>
    <row r="42" spans="1:9" ht="33" customHeight="1" x14ac:dyDescent="0.25">
      <c r="A42" s="37" t="s">
        <v>220</v>
      </c>
      <c r="B42" s="36" t="s">
        <v>222</v>
      </c>
      <c r="C42" s="35" t="s">
        <v>221</v>
      </c>
      <c r="D42" s="34" t="s">
        <v>26</v>
      </c>
      <c r="E42" s="34">
        <v>3</v>
      </c>
      <c r="F42" s="63">
        <v>63</v>
      </c>
      <c r="G42" s="33">
        <f t="shared" si="1"/>
        <v>189</v>
      </c>
      <c r="H42" s="17"/>
      <c r="I42" s="22"/>
    </row>
    <row r="43" spans="1:9" ht="33" customHeight="1" x14ac:dyDescent="0.25">
      <c r="A43" s="37" t="s">
        <v>220</v>
      </c>
      <c r="B43" s="36" t="s">
        <v>219</v>
      </c>
      <c r="C43" s="35" t="s">
        <v>57</v>
      </c>
      <c r="D43" s="34" t="s">
        <v>26</v>
      </c>
      <c r="E43" s="34">
        <v>1</v>
      </c>
      <c r="F43" s="63">
        <v>85</v>
      </c>
      <c r="G43" s="33">
        <f t="shared" si="1"/>
        <v>85</v>
      </c>
      <c r="H43" s="32" t="s">
        <v>218</v>
      </c>
      <c r="I43" s="31">
        <f>ROUND(SUM(G38:G43),2)</f>
        <v>2008.5</v>
      </c>
    </row>
    <row r="44" spans="1:9" ht="33" customHeight="1" x14ac:dyDescent="0.25">
      <c r="A44" s="37" t="s">
        <v>214</v>
      </c>
      <c r="B44" s="36" t="s">
        <v>217</v>
      </c>
      <c r="C44" s="35" t="s">
        <v>53</v>
      </c>
      <c r="D44" s="34" t="s">
        <v>7</v>
      </c>
      <c r="E44" s="60">
        <v>11</v>
      </c>
      <c r="F44" s="63">
        <v>65</v>
      </c>
      <c r="G44" s="33">
        <f t="shared" si="1"/>
        <v>715</v>
      </c>
      <c r="H44" s="17"/>
      <c r="I44" s="22"/>
    </row>
    <row r="45" spans="1:9" ht="33" customHeight="1" x14ac:dyDescent="0.25">
      <c r="A45" s="37" t="s">
        <v>214</v>
      </c>
      <c r="B45" s="36" t="s">
        <v>216</v>
      </c>
      <c r="C45" s="35" t="s">
        <v>215</v>
      </c>
      <c r="D45" s="34" t="s">
        <v>7</v>
      </c>
      <c r="E45" s="60">
        <v>8</v>
      </c>
      <c r="F45" s="63">
        <v>45</v>
      </c>
      <c r="G45" s="33">
        <f t="shared" si="1"/>
        <v>360</v>
      </c>
      <c r="H45" s="17"/>
      <c r="I45" s="22"/>
    </row>
    <row r="46" spans="1:9" ht="33" customHeight="1" x14ac:dyDescent="0.25">
      <c r="A46" s="37" t="s">
        <v>213</v>
      </c>
      <c r="B46" s="36" t="s">
        <v>110</v>
      </c>
      <c r="C46" s="35" t="s">
        <v>50</v>
      </c>
      <c r="D46" s="34" t="s">
        <v>34</v>
      </c>
      <c r="E46" s="60">
        <v>1</v>
      </c>
      <c r="F46" s="63">
        <v>16</v>
      </c>
      <c r="G46" s="33">
        <f t="shared" si="1"/>
        <v>16</v>
      </c>
      <c r="H46" s="17"/>
      <c r="I46" s="22"/>
    </row>
    <row r="47" spans="1:9" ht="33" customHeight="1" x14ac:dyDescent="0.25">
      <c r="A47" s="37" t="s">
        <v>213</v>
      </c>
      <c r="B47" s="36" t="s">
        <v>109</v>
      </c>
      <c r="C47" s="35" t="s">
        <v>44</v>
      </c>
      <c r="D47" s="34" t="s">
        <v>34</v>
      </c>
      <c r="E47" s="60">
        <v>3</v>
      </c>
      <c r="F47" s="63">
        <v>45</v>
      </c>
      <c r="G47" s="33">
        <f t="shared" si="1"/>
        <v>135</v>
      </c>
      <c r="H47" s="17"/>
      <c r="I47" s="22"/>
    </row>
    <row r="48" spans="1:9" ht="33" customHeight="1" x14ac:dyDescent="0.25">
      <c r="A48" s="37" t="s">
        <v>213</v>
      </c>
      <c r="B48" s="36" t="s">
        <v>108</v>
      </c>
      <c r="C48" s="35" t="s">
        <v>42</v>
      </c>
      <c r="D48" s="34" t="s">
        <v>34</v>
      </c>
      <c r="E48" s="60">
        <v>3</v>
      </c>
      <c r="F48" s="63">
        <v>42</v>
      </c>
      <c r="G48" s="33">
        <f t="shared" si="1"/>
        <v>126</v>
      </c>
      <c r="H48" s="17"/>
      <c r="I48" s="22"/>
    </row>
    <row r="49" spans="1:9" ht="33" customHeight="1" x14ac:dyDescent="0.25">
      <c r="A49" s="37" t="s">
        <v>213</v>
      </c>
      <c r="B49" s="36" t="s">
        <v>106</v>
      </c>
      <c r="C49" s="35" t="s">
        <v>39</v>
      </c>
      <c r="D49" s="34" t="s">
        <v>26</v>
      </c>
      <c r="E49" s="60">
        <v>3</v>
      </c>
      <c r="F49" s="63">
        <v>10</v>
      </c>
      <c r="G49" s="33">
        <f t="shared" si="1"/>
        <v>30</v>
      </c>
      <c r="H49" s="32" t="s">
        <v>212</v>
      </c>
      <c r="I49" s="31">
        <f>ROUND(SUM(G46:G49),2)</f>
        <v>307</v>
      </c>
    </row>
    <row r="50" spans="1:9" ht="63" customHeight="1" x14ac:dyDescent="0.25">
      <c r="A50" s="27"/>
      <c r="B50" s="30"/>
      <c r="C50" s="25"/>
      <c r="D50" s="24"/>
      <c r="E50" s="24"/>
      <c r="F50" s="29" t="s">
        <v>24</v>
      </c>
      <c r="G50" s="28">
        <f>SUM(G8:G49)</f>
        <v>8393.5</v>
      </c>
      <c r="H50" s="17"/>
      <c r="I50" s="22"/>
    </row>
    <row r="51" spans="1:9" ht="37.5" customHeight="1" x14ac:dyDescent="0.25">
      <c r="A51" s="27"/>
      <c r="B51" s="26"/>
      <c r="C51" s="25"/>
      <c r="D51" s="24"/>
      <c r="E51" s="24"/>
      <c r="F51" s="23"/>
      <c r="G51" s="17"/>
      <c r="H51" s="17"/>
      <c r="I51" s="22"/>
    </row>
    <row r="52" spans="1:9" ht="71.25" customHeight="1" x14ac:dyDescent="0.25">
      <c r="A52" s="20"/>
      <c r="B52" s="21"/>
      <c r="C52" s="20"/>
      <c r="D52" s="19"/>
      <c r="E52" s="19"/>
      <c r="F52" s="18"/>
      <c r="G52" s="17"/>
    </row>
  </sheetData>
  <mergeCells count="2">
    <mergeCell ref="A5:G5"/>
    <mergeCell ref="A6:G6"/>
  </mergeCells>
  <pageMargins left="0.7" right="0.7" top="0.75" bottom="0.75" header="0.3" footer="0.3"/>
  <pageSetup paperSize="9" scale="3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Santrauka</vt:lpstr>
      <vt:lpstr>1807 0,447km</vt:lpstr>
      <vt:lpstr>1808 0,406km</vt:lpstr>
      <vt:lpstr>1816 7,790km</vt:lpstr>
      <vt:lpstr>1827 2,224m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Vitalijus Taščenka</dc:creator>
  <cp:lastModifiedBy>Lina Končiuvienė</cp:lastModifiedBy>
  <cp:lastPrinted>2025-10-27T08:59:45Z</cp:lastPrinted>
  <dcterms:created xsi:type="dcterms:W3CDTF">2025-08-14T10:19:39Z</dcterms:created>
  <dcterms:modified xsi:type="dcterms:W3CDTF">2025-11-13T13:35:16Z</dcterms:modified>
</cp:coreProperties>
</file>