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ibarauskiene\Desktop\valymo sutartys\"/>
    </mc:Choice>
  </mc:AlternateContent>
  <xr:revisionPtr revIDLastSave="0" documentId="13_ncr:1_{F1044750-26A0-4F8B-AD79-DAB0C877F018}"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definedNames>
    <definedName name="_xlnm.Print_Area" localSheetId="0">Pasiūlymas!$A$1:$I$519</definedName>
    <definedName name="_xlnm.Print_Area" localSheetId="1">'Subtiekėjai ir priedai'!$A$1:$K$55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14" i="1" l="1"/>
  <c r="F511" i="1"/>
  <c r="G513" i="1" s="1"/>
  <c r="G501" i="1"/>
  <c r="F498" i="1"/>
  <c r="G500" i="1" s="1"/>
  <c r="G488" i="1"/>
  <c r="F487" i="1"/>
  <c r="F488" i="1" s="1"/>
  <c r="F489" i="1" s="1"/>
  <c r="G470" i="1"/>
  <c r="F467" i="1"/>
  <c r="G469" i="1" s="1"/>
  <c r="G457" i="1"/>
  <c r="F453" i="1"/>
  <c r="F456" i="1" s="1"/>
  <c r="F457" i="1" s="1"/>
  <c r="F458" i="1" s="1"/>
  <c r="G443" i="1"/>
  <c r="G442" i="1"/>
  <c r="F439" i="1"/>
  <c r="F442" i="1" s="1"/>
  <c r="F443" i="1" s="1"/>
  <c r="F444" i="1" s="1"/>
  <c r="G429" i="1"/>
  <c r="F427" i="1"/>
  <c r="F428" i="1" s="1"/>
  <c r="F429" i="1" s="1"/>
  <c r="F430" i="1" s="1"/>
  <c r="G417" i="1"/>
  <c r="F412" i="1"/>
  <c r="F416" i="1" s="1"/>
  <c r="F417" i="1" s="1"/>
  <c r="F418" i="1" s="1"/>
  <c r="G402" i="1"/>
  <c r="F399" i="1"/>
  <c r="F397" i="1"/>
  <c r="F395" i="1"/>
  <c r="F393" i="1"/>
  <c r="F391" i="1"/>
  <c r="F389" i="1"/>
  <c r="F388" i="1"/>
  <c r="G378" i="1"/>
  <c r="F375" i="1"/>
  <c r="F377" i="1" s="1"/>
  <c r="F378" i="1" s="1"/>
  <c r="F379" i="1" s="1"/>
  <c r="G365" i="1"/>
  <c r="F362" i="1"/>
  <c r="F364" i="1" s="1"/>
  <c r="F365" i="1" s="1"/>
  <c r="F366" i="1" s="1"/>
  <c r="G352" i="1"/>
  <c r="F349" i="1"/>
  <c r="F351" i="1" s="1"/>
  <c r="F352" i="1" s="1"/>
  <c r="F353" i="1" s="1"/>
  <c r="G339" i="1"/>
  <c r="G338" i="1"/>
  <c r="F336" i="1"/>
  <c r="F338" i="1" s="1"/>
  <c r="F339" i="1" s="1"/>
  <c r="F340" i="1" s="1"/>
  <c r="G326" i="1"/>
  <c r="F322" i="1"/>
  <c r="F325" i="1" s="1"/>
  <c r="F326" i="1" s="1"/>
  <c r="F327" i="1" s="1"/>
  <c r="G312" i="1"/>
  <c r="F309" i="1"/>
  <c r="F311" i="1" s="1"/>
  <c r="F312" i="1" s="1"/>
  <c r="F313" i="1" s="1"/>
  <c r="G299" i="1"/>
  <c r="F292" i="1"/>
  <c r="F298" i="1" s="1"/>
  <c r="F299" i="1" s="1"/>
  <c r="F300" i="1" s="1"/>
  <c r="G282" i="1"/>
  <c r="F279" i="1"/>
  <c r="F281" i="1" s="1"/>
  <c r="F282" i="1" s="1"/>
  <c r="F283" i="1" s="1"/>
  <c r="G269" i="1"/>
  <c r="F262" i="1"/>
  <c r="F268" i="1" s="1"/>
  <c r="F269" i="1" s="1"/>
  <c r="F270" i="1" s="1"/>
  <c r="G252" i="1"/>
  <c r="F244" i="1"/>
  <c r="F251" i="1" s="1"/>
  <c r="F252" i="1" s="1"/>
  <c r="F253" i="1" s="1"/>
  <c r="G234" i="1"/>
  <c r="F230" i="1"/>
  <c r="F233" i="1" s="1"/>
  <c r="F234" i="1" s="1"/>
  <c r="F235" i="1" s="1"/>
  <c r="G220" i="1"/>
  <c r="F217" i="1"/>
  <c r="F219" i="1" s="1"/>
  <c r="F220" i="1" s="1"/>
  <c r="F221" i="1" s="1"/>
  <c r="G207" i="1"/>
  <c r="F204" i="1"/>
  <c r="F206" i="1" s="1"/>
  <c r="F207" i="1" s="1"/>
  <c r="F208" i="1" s="1"/>
  <c r="G194" i="1"/>
  <c r="G193" i="1"/>
  <c r="F191" i="1"/>
  <c r="F193" i="1" s="1"/>
  <c r="F194" i="1" s="1"/>
  <c r="F195" i="1" s="1"/>
  <c r="G181" i="1"/>
  <c r="F178" i="1"/>
  <c r="F180" i="1" s="1"/>
  <c r="F181" i="1" s="1"/>
  <c r="F182" i="1" s="1"/>
  <c r="G168" i="1"/>
  <c r="F165" i="1"/>
  <c r="F167" i="1" s="1"/>
  <c r="F168" i="1" s="1"/>
  <c r="F169" i="1" s="1"/>
  <c r="G155" i="1"/>
  <c r="F151" i="1"/>
  <c r="F154" i="1" s="1"/>
  <c r="F155" i="1" s="1"/>
  <c r="F156" i="1" s="1"/>
  <c r="G141" i="1"/>
  <c r="F137" i="1"/>
  <c r="F140" i="1" s="1"/>
  <c r="F141" i="1" s="1"/>
  <c r="F142" i="1" s="1"/>
  <c r="G127" i="1"/>
  <c r="F121" i="1"/>
  <c r="F126" i="1" s="1"/>
  <c r="F127" i="1" s="1"/>
  <c r="F128" i="1" s="1"/>
  <c r="G111" i="1"/>
  <c r="F110" i="1"/>
  <c r="F111" i="1" s="1"/>
  <c r="F112" i="1" s="1"/>
  <c r="G98" i="1"/>
  <c r="F94" i="1"/>
  <c r="F97" i="1" s="1"/>
  <c r="F98" i="1" s="1"/>
  <c r="F99" i="1" s="1"/>
  <c r="G84" i="1"/>
  <c r="F70" i="1"/>
  <c r="F57" i="1"/>
  <c r="G83" i="1" s="1"/>
  <c r="G47" i="1"/>
  <c r="F42" i="1"/>
  <c r="F38" i="1"/>
  <c r="G21" i="1"/>
  <c r="F46" i="1" l="1"/>
  <c r="F47" i="1" s="1"/>
  <c r="F48" i="1" s="1"/>
  <c r="G219" i="1"/>
  <c r="G311" i="1"/>
  <c r="F83" i="1"/>
  <c r="F84" i="1" s="1"/>
  <c r="F85" i="1" s="1"/>
  <c r="G110" i="1"/>
  <c r="G46" i="1"/>
  <c r="G140" i="1"/>
  <c r="G251" i="1"/>
  <c r="G364" i="1"/>
  <c r="F401" i="1"/>
  <c r="F402" i="1" s="1"/>
  <c r="F403" i="1" s="1"/>
  <c r="G167" i="1"/>
  <c r="G281" i="1"/>
  <c r="G416" i="1"/>
  <c r="F513" i="1"/>
  <c r="F514" i="1" s="1"/>
  <c r="F515" i="1" s="1"/>
  <c r="G97" i="1"/>
  <c r="G126" i="1"/>
  <c r="G154" i="1"/>
  <c r="G180" i="1"/>
  <c r="G206" i="1"/>
  <c r="G233" i="1"/>
  <c r="G268" i="1"/>
  <c r="G298" i="1"/>
  <c r="G325" i="1"/>
  <c r="G351" i="1"/>
  <c r="G377" i="1"/>
  <c r="G401" i="1"/>
  <c r="G428" i="1"/>
  <c r="G456" i="1"/>
  <c r="G487" i="1"/>
  <c r="F469" i="1"/>
  <c r="F470" i="1" s="1"/>
  <c r="F471" i="1" s="1"/>
  <c r="F500" i="1"/>
  <c r="F501" i="1" s="1"/>
  <c r="F502" i="1" s="1"/>
</calcChain>
</file>

<file path=xl/sharedStrings.xml><?xml version="1.0" encoding="utf-8"?>
<sst xmlns="http://schemas.openxmlformats.org/spreadsheetml/2006/main" count="1009" uniqueCount="492">
  <si>
    <t>PIRKIMO SĄLYGŲ PRIEDAS "PASIŪLYMO FORMA"</t>
  </si>
  <si>
    <t>VALYMO PRIEMONĖS IR REIKMENYS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</si>
  <si>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</si>
  <si>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</si>
  <si>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</si>
  <si>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</si>
  <si>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</si>
  <si>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</si>
  <si>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</si>
  <si>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</si>
  <si>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</si>
  <si>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</si>
  <si>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</si>
  <si>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</si>
  <si>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</si>
  <si>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</si>
  <si>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</si>
  <si>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</si>
  <si>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</si>
  <si>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</si>
  <si>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</si>
  <si>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</si>
  <si>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</si>
  <si>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</si>
  <si>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6. Tiekėjas kainas pateikia, nurodydamas ne daugiau skaičių po kablelio, nei leidžiama pirkimo dokumentuose.</t>
  </si>
  <si>
    <t>1. DALIS</t>
  </si>
  <si>
    <t xml:space="preserve">MUILO PUTŲ RANKOMS RINKINYS  </t>
  </si>
  <si>
    <t>Tiekėjo pasiūlymas:</t>
  </si>
  <si>
    <t>Nr.</t>
  </si>
  <si>
    <t>Pavadinimas</t>
  </si>
  <si>
    <t>Kiekis</t>
  </si>
  <si>
    <t>Mato vienetas</t>
  </si>
  <si>
    <t>Kaina be PVM, Eur</t>
  </si>
  <si>
    <t>Suma be PVM, Eur</t>
  </si>
  <si>
    <t>Gamintojas, modelis, prekės kodas (jeigu turi)</t>
  </si>
  <si>
    <t>Konkreti siūlomo parametro reikšmė</t>
  </si>
  <si>
    <t xml:space="preserve">Dokumentas, kuriame yra nurodyta parametro reikšmė, pavadinimas ir puslapio Nr. </t>
  </si>
  <si>
    <t>1.</t>
  </si>
  <si>
    <t xml:space="preserve">Muilo putų rankoms rinkinys  </t>
  </si>
  <si>
    <t>1.1.</t>
  </si>
  <si>
    <t>Muilo putos rankoms</t>
  </si>
  <si>
    <t>ltr</t>
  </si>
  <si>
    <t>1.1.1.</t>
  </si>
  <si>
    <t xml:space="preserve">Pakuotė – vienkartinis, minkštas plastikinis maišelis. Muilo putų spalva – bespalvės, kvapas – bekvapės. Kiekviena talpa turi atskirą pompą, kuri apsaugo dozatorių nuo muilo ištekėjimo. Paspaudimų skaičius ne mažiau 2500 vnt.  </t>
  </si>
  <si>
    <t>1.1.2.</t>
  </si>
  <si>
    <t xml:space="preserve">Fasuotė 800-1000 ml.  </t>
  </si>
  <si>
    <t>1.1.3.</t>
  </si>
  <si>
    <t xml:space="preserve">Kartu su pasiūlymu pateikti naudojimo instrukciją, saugos duomenų lapus.  </t>
  </si>
  <si>
    <t>1.2.</t>
  </si>
  <si>
    <t xml:space="preserve">Muilo putų ir skysto muilo dozatorius  </t>
  </si>
  <si>
    <t>vnt.</t>
  </si>
  <si>
    <t>1.2.1.</t>
  </si>
  <si>
    <t xml:space="preserve">Tinkantis muilo putų ir skysto muilo vienkartinių plastikinių maišelių, nurodytų 1.1. punkte naudojimui.  </t>
  </si>
  <si>
    <t>1.2.2.</t>
  </si>
  <si>
    <t xml:space="preserve">Baltos arba šviesios pastelinės spalvos ABS plastikas. Rakinamas su fiksacija nuo įsilaužimo viršuje ir apačioje. Užraktas (spyna) dozatoriaus apačioje.  </t>
  </si>
  <si>
    <t>1.2.3.</t>
  </si>
  <si>
    <t xml:space="preserve">Metalinis dozatoriaus paspaudimo mechanizmas užtikrinantis veikimo ilgaamžiškumą. Langeliai esantys dozatoriaus abiejuose šonuose galimybei matyti putų likutį jame. Dozatoriaus matmenys: aukštis 290 mm ±10 mm, plotis 150 mm ±10 mm, gylis 110 mm ±10 mm.  </t>
  </si>
  <si>
    <t>Suma be PVM</t>
  </si>
  <si>
    <t>Taikomas PVM dydis (%)</t>
  </si>
  <si>
    <t>PVM suma</t>
  </si>
  <si>
    <t>Suma su PVM</t>
  </si>
  <si>
    <t>2. DALIS</t>
  </si>
  <si>
    <t xml:space="preserve">PRIEMONĖS AUTOMATINĖMS INDŲ PLOVIMO MAŠINOMS  </t>
  </si>
  <si>
    <t>2.</t>
  </si>
  <si>
    <t xml:space="preserve">Priemonės automatinėms indų plovimo mašinoms  </t>
  </si>
  <si>
    <t>2.1.</t>
  </si>
  <si>
    <t xml:space="preserve">Indų skalavimo priemonė  </t>
  </si>
  <si>
    <t>kg</t>
  </si>
  <si>
    <t>2.1.1.</t>
  </si>
  <si>
    <t xml:space="preserve">1.      Suteikia indams blizgesio ir pagreitina jų džiūvimą.  </t>
  </si>
  <si>
    <t>2.1.2.</t>
  </si>
  <si>
    <t xml:space="preserve">2.      Dozavimas 0,4-2 gramai 10-čiai litrų vandens.  </t>
  </si>
  <si>
    <t>2.1.3.</t>
  </si>
  <si>
    <t xml:space="preserve">3.      Saugo įrangą nuo kalkėjimo.  </t>
  </si>
  <si>
    <t>2.1.4.</t>
  </si>
  <si>
    <t xml:space="preserve">4.      Veiklioji medžiaga citrinos rūgštis ir etanolis. Sudėtis: PAM (5-15%), alkoholis (15-30%), citrinos rūgštis (apie 5 %).  </t>
  </si>
  <si>
    <t>2.1.5.</t>
  </si>
  <si>
    <t xml:space="preserve">5.      Koncentrato pH ne daugiau 3.  </t>
  </si>
  <si>
    <t>2.1.6.</t>
  </si>
  <si>
    <t xml:space="preserve">6.      Santykinis priemonės tankis ne mažiau 1 kg/l  </t>
  </si>
  <si>
    <t>2.1.7.</t>
  </si>
  <si>
    <t xml:space="preserve">7.      Ekologiška priemonė. Pateikti kiekvieno produkto ekologiškumo sertifikatą originalo kalba ir vertimą į lietuvių kalbą. Taip pat pateikti tikslią nuorodą internete apie siūlomo produkto ekologiškumą.  </t>
  </si>
  <si>
    <t>2.1.8.</t>
  </si>
  <si>
    <t xml:space="preserve">8.      Pateikti kiekvienos dalies specifikacijų reikalavimams atitikimą įrodančius gamintojo dokumentus originalo kalba bei vertimus į lietuvių kalbą.  </t>
  </si>
  <si>
    <t>2.1.9.</t>
  </si>
  <si>
    <t xml:space="preserve">9.      Pateiktuose dokumentuose (kataloguose) būtina pažymėti atitikimą kiekvienos pozicijos punktui (pvz. Nr.1; Nr.2; Nr.7 ir t.t.).  </t>
  </si>
  <si>
    <t>2.1.10.</t>
  </si>
  <si>
    <t xml:space="preserve">10.  Kartu su pasiūlymu pateikti kiekvieno produkto naudojimo instrukciją, saugos duomenų lapus, pasirašytus įmonės vadovo ar įgalioto asmens „Kopija tikra“.  </t>
  </si>
  <si>
    <t>2.1.11.</t>
  </si>
  <si>
    <t xml:space="preserve">11.  Fasuotė 10-15 kg  </t>
  </si>
  <si>
    <t>2.1.12.</t>
  </si>
  <si>
    <t xml:space="preserve">12.  Kartu pateikiama dozavimo įranga turimoms indų plovimo mašinoms, kuri sujungiama, sureguliuotjama ir nuolat prižiūrima.  </t>
  </si>
  <si>
    <t>2.2.</t>
  </si>
  <si>
    <t xml:space="preserve">Indų ploviklis automatinėms mašinoms  </t>
  </si>
  <si>
    <t>2.2.1.</t>
  </si>
  <si>
    <t xml:space="preserve">1.      Automatinim indų plovimui kietame (pvz. 12-20 dH) ir daug geležies turinčiame vandenyje, apsaugo indaplovę nuo kalkėjimo.  </t>
  </si>
  <si>
    <t>2.2.2.</t>
  </si>
  <si>
    <t xml:space="preserve">2.      Dozavimas 0,5-2 gramai vienam litrui vandens.  </t>
  </si>
  <si>
    <t>2.2.3.</t>
  </si>
  <si>
    <t xml:space="preserve">3.      Plovimo priemonė neturi turėti NTA ir EDTA junginių.  </t>
  </si>
  <si>
    <t>2.2.4.</t>
  </si>
  <si>
    <t xml:space="preserve">4.      Priemonė turi būti be analogiškų rizikos frazių: R40 arba H350, H351, priklausomai nuo priemonės pagaminimo datos, pagal CLP reglamento pakeitimus  </t>
  </si>
  <si>
    <t>2.2.5.</t>
  </si>
  <si>
    <t xml:space="preserve">5.      Koncentrato pH ne mažiau 13,5.  </t>
  </si>
  <si>
    <t>2.2.6.</t>
  </si>
  <si>
    <t xml:space="preserve">6.      Santykinis priemonės tankis ne mažiau 1,3 kg/l  </t>
  </si>
  <si>
    <t>2.2.7.</t>
  </si>
  <si>
    <t>2.2.8.</t>
  </si>
  <si>
    <t>2.2.9.</t>
  </si>
  <si>
    <t>2.2.10.</t>
  </si>
  <si>
    <t>2.2.11.</t>
  </si>
  <si>
    <t xml:space="preserve">11.  Fasuotė 13-15 kg  </t>
  </si>
  <si>
    <t>2.2.12.</t>
  </si>
  <si>
    <t>3. DALIS</t>
  </si>
  <si>
    <t xml:space="preserve">VALYMO PRIEMONĖ SKIRTA GRINDŲ PLOVIMO MAŠINAI IR RANKINIU BŪDU  </t>
  </si>
  <si>
    <t>3.</t>
  </si>
  <si>
    <t xml:space="preserve">Valymo priemonė skirta grindų plovimo mašinai ir rankiniu būdu  </t>
  </si>
  <si>
    <t>3.1.</t>
  </si>
  <si>
    <t>3.1.1.</t>
  </si>
  <si>
    <t xml:space="preserve">Tinka visiems vandeniui ir šarmams atspariems paviršiams, grindų plytelių paviršiams su lygiu ir šiurkščiu paviršiumi. Sudėtis: &lt;5% nejoninių ir anijoninių paviršiaus aktyviųjų medžiagų, alkoholis &lt;1%, muilas, darbinio tirpalo pH ne mažiau 9,5, ant paviršiaus neturi palikti plėvelės. Turi tikti parketo, tarketo, laminato, plytelių, akmens plokščių ir kitų grindų paviršių valymui tiek rankiniu, tiek mechanizuotu būdu. Fasuotė 5 ltr  </t>
  </si>
  <si>
    <t>3.1.2.</t>
  </si>
  <si>
    <t>4. DALIS</t>
  </si>
  <si>
    <t xml:space="preserve"> PAVIRŠIŲ (PLYTELIŲ, LINOLEUMO, GLAZŪRUOTŲ PLYTELIŲ, MEDŽIO, PLASTMASĖS, AKMENS IR KITŲ GRINDŲ, SIENŲ IR PAN. PAVIRŠIŲ VALYMUI (STALŲ, SPINTELIŲ IR T.T.) PLOVIMO PRIEMONĖ  </t>
  </si>
  <si>
    <t>4.</t>
  </si>
  <si>
    <t xml:space="preserve"> Paviršių (plytelių, linoleumo, glazūruotų plytelių, medžio, plastmasės, akmens ir kitų grindų, sienų ir pan. paviršių valymui (stalų, spintelių ir t.t.) plovimo priemonė  </t>
  </si>
  <si>
    <t>4.1.</t>
  </si>
  <si>
    <t>4.1.1.</t>
  </si>
  <si>
    <t xml:space="preserve">Malonaus kvapo, nepaliekanti ruožų, tinkanti naudoti ligoninėje, koncentratas. Skirtas plytelių, linoleumo, glazūruotų plytelių, medžio, plastmasės, akmens ir kitų grindų, sienų ir pan. paviršių valymui. Gali būti plaunami visi paviršiai nebijantys vandens. Sudėtis: &lt;5%. anijoninės, nejoninės PAM, sodium chloride, sodium carbonate, citric acid, tetrasodium EDTA, konservantai. Kartu su pasiūlymu pateikti naudojimo instrukciją, saugos duomenų lapus. Fasuotė 1,5 ltr  </t>
  </si>
  <si>
    <t>5. DALIS</t>
  </si>
  <si>
    <t>KILIMŲ DĖMIŲ VALIKLIS (RANKINIU BŪDU)</t>
  </si>
  <si>
    <t>5.</t>
  </si>
  <si>
    <t>Kilimų dėmių valiklis (rankiniu būdu)</t>
  </si>
  <si>
    <t>5.1.</t>
  </si>
  <si>
    <t xml:space="preserve">Kilimų dėmių valiklis (rankiniu būdu)  </t>
  </si>
  <si>
    <t>5.1.1.</t>
  </si>
  <si>
    <t xml:space="preserve">Tinka visų neblunkančių spalvų ir drėgmei atsparių kilimų bei tekstilinių apmušalų valymui. Greitai ir veiksmingai šalina įvairios kilmės dėmes nuo kilimų, kiliminės dangos ir tekstilinių apmušalų. Sudėtis: anijoninės paviršiaus aktyviosios medžiagos &lt;5℅, vandenyje tirpūs tirpikliai, koncentrato pH 9,5 (±0,2).  </t>
  </si>
  <si>
    <t>5.1.2.</t>
  </si>
  <si>
    <t xml:space="preserve">Kartu su pasiūlymu pateikti naudojimo instrukciją, saugos duomenų lapus. Fasuotė ne mažiau 750 ml.  </t>
  </si>
  <si>
    <t>5.1.3.</t>
  </si>
  <si>
    <t xml:space="preserve">Eilė bus sudaroma pagal litro kainą  </t>
  </si>
  <si>
    <t>5.1.4.</t>
  </si>
  <si>
    <t>6. DALIS</t>
  </si>
  <si>
    <t xml:space="preserve">VALYMO PRIEMONĖ SU PURKŠTUKU  </t>
  </si>
  <si>
    <t>6.</t>
  </si>
  <si>
    <t xml:space="preserve">Valymo priemonė su purkštuku  </t>
  </si>
  <si>
    <t>6.1.</t>
  </si>
  <si>
    <t>6.1.1.</t>
  </si>
  <si>
    <t xml:space="preserve">Riebalų nešvarumų valiklis, skirtas valyti kalkių nuosėdas, muilo apnašas, rūdis ir nešvarumus. Valiklis skirtas praustuvėms, nerūdijančio plieno maišytuvams, vonioms, unitazams, dušams sienų plytelėms, keramikinei grindų dangai, akrilo paviršiams, stiklui. Sudėtis: &lt;5 % nejoninės aktyviosios paviršiaus medžiagos, organinė rugštis, kvapnioji medžiaga Linool, alkoholis C 12-14 etoksilinti ir 2 -hidroksipropano rūgšties.  </t>
  </si>
  <si>
    <t>6.1.2.</t>
  </si>
  <si>
    <t xml:space="preserve">Kartu su pasiūlymu pateikti naudojimo instrukciją, saugos duomenų lapus. Fasuotė ne mažiau 750 ml  </t>
  </si>
  <si>
    <t>7. DALIS</t>
  </si>
  <si>
    <t xml:space="preserve">DEZINFEKAVIMO IR BALINIMO PRIEMONĖ  </t>
  </si>
  <si>
    <t>7.</t>
  </si>
  <si>
    <t xml:space="preserve">Dezinfekavimo ir balinimo priemonė  </t>
  </si>
  <si>
    <t>7.1.</t>
  </si>
  <si>
    <t>7.1.1.</t>
  </si>
  <si>
    <t xml:space="preserve">Balina ir dezinfekuoja valomus paviršius, naikina blogą kvapą. Naudojama plastmasinių paviršių, šiukšlių kibirų, unitazų valymui ir dezinfekavimui. Naudojama vandens nutekėjimų ant sienų bei lubų ir pelėsių pašalinimui. Gali būti naudojama medinių paviršių balinimui. Sudėtis: 5% chloro pagrindo balinimo priemonės, mažiau kaip 5% Na OH, mažiau kaip 5% EDTA ir jos druskų.  </t>
  </si>
  <si>
    <t>7.1.2.</t>
  </si>
  <si>
    <t xml:space="preserve">Kartu su pasiūlymu pateikti naudojimo instrukciją, saugos duomenų lapus. Fasuotė ne mažiau 1 ltr ir ne daugiau 1500 ml  </t>
  </si>
  <si>
    <t>8. DALIS</t>
  </si>
  <si>
    <t xml:space="preserve">DICHLOFOSAS  </t>
  </si>
  <si>
    <t>8.</t>
  </si>
  <si>
    <t xml:space="preserve">Dichlofosas  </t>
  </si>
  <si>
    <t>8.1.</t>
  </si>
  <si>
    <t>8.1.1.</t>
  </si>
  <si>
    <t xml:space="preserve">Ropojantiems bei skraidantiems vabzdžiams naikinti. Fizikinės savybės: degus aerozolis, insekticidas. Veikliosios medžiagos: tetrametrinas, 0,08 % fenotrinas, sudėtyje yra butano, izobutano ir propano. Kartu su pasiūlymu pateikti naudojimo instrukciją, saugos duomenų lapus. Fasuotė ne mažiau 400 ml  </t>
  </si>
  <si>
    <t>9. DALIS</t>
  </si>
  <si>
    <t xml:space="preserve">ŠEPEČIAI INDAMS ŠVEISTI  </t>
  </si>
  <si>
    <t>9.</t>
  </si>
  <si>
    <t xml:space="preserve">Šepečiai indams šveisti  </t>
  </si>
  <si>
    <t>9.1.</t>
  </si>
  <si>
    <t>9.1.1.</t>
  </si>
  <si>
    <t xml:space="preserve">Rankena su skyle viršuje, ilgis 215 mm ±10 mm.  </t>
  </si>
  <si>
    <t>10. DALIS</t>
  </si>
  <si>
    <t xml:space="preserve">ŠEPEČIAI GRINDŲ ŠVEITIMUI  </t>
  </si>
  <si>
    <t>10.</t>
  </si>
  <si>
    <t xml:space="preserve">Šepečiai grindų šveitimui  </t>
  </si>
  <si>
    <t>10.1.</t>
  </si>
  <si>
    <t>10.1.1.</t>
  </si>
  <si>
    <t xml:space="preserve">Medinis su ilgu kotu 120 cm ±5 cm. Šepečio plotis 10 cm ±2 cm, ilgis 20 cm ±2 cm, su kietais šeriais kurių ilgis 25 mm ±5 mm.  </t>
  </si>
  <si>
    <t>11. DALIS</t>
  </si>
  <si>
    <t xml:space="preserve">ŠEPEČIAI BUTELIAMS PLAUTI  </t>
  </si>
  <si>
    <t>11.</t>
  </si>
  <si>
    <t xml:space="preserve">Šepečiai buteliams plauti  </t>
  </si>
  <si>
    <t>11.1.</t>
  </si>
  <si>
    <t>11.1.1.</t>
  </si>
  <si>
    <t xml:space="preserve">Ilgis 460 mm ±10 mm, šerio ilgis 120 mm ±10 mm  </t>
  </si>
  <si>
    <t>12. DALIS</t>
  </si>
  <si>
    <t xml:space="preserve">SEMTUVĖLIS SU ŠEPEČIU DULKĖMS, ŠIUKŠLĖMS SURINKTI  </t>
  </si>
  <si>
    <t>12.</t>
  </si>
  <si>
    <t xml:space="preserve">Semtuvėlis su šepečiu dulkėms, šiukšlėms surinkti  </t>
  </si>
  <si>
    <t>12.1.</t>
  </si>
  <si>
    <t>12.1.1.</t>
  </si>
  <si>
    <t xml:space="preserve">Išmatavimai: aukštis 100-120 cm, semtuvėlio plotis 30 cm ±5 cm, semtuvėlio gylis 15 cm ±3 cm. Šepečio rankenėlės ilgis 11-13 cm, šepečio ilgis 23-25 cm, šerio aukštis 4-6 cm. Semtuvėlis ir šepetėlis turi susikabinti.  </t>
  </si>
  <si>
    <t>13. DALIS</t>
  </si>
  <si>
    <t xml:space="preserve">VIENKARTINĖS ŠLUOSTĖS PAVIRŠIŲ VALYMUI  </t>
  </si>
  <si>
    <t>13.</t>
  </si>
  <si>
    <t xml:space="preserve">Vienkartinės šluostės paviršių valymui  </t>
  </si>
  <si>
    <t>13.1.</t>
  </si>
  <si>
    <t>13.1.1.</t>
  </si>
  <si>
    <t xml:space="preserve">Iš neaustinės medžiagos, tvirtos, žemo vėlimosi, atsparios tirpiklių MEK (etilmetilketonui), izopropilo alkoholio ir kt. poveikiui, tinka naudoti tiek šlapios, tiek sausos (blizginti veidrodžius, langus), sugeria keturis kartus didesnį vandens kiekį nei sveria pati, sugeria alyvas ir tirpiklius. Nepalieka pūkų.  </t>
  </si>
  <si>
    <t>13.1.2.</t>
  </si>
  <si>
    <t xml:space="preserve">Šluosčių matmenys 500 x 380 mm (+/- 20 mm).  </t>
  </si>
  <si>
    <t>14. DALIS</t>
  </si>
  <si>
    <t xml:space="preserve">DULKIŲ VALYTUVAS  </t>
  </si>
  <si>
    <t>14.</t>
  </si>
  <si>
    <t xml:space="preserve">Dulkių valytuvas  </t>
  </si>
  <si>
    <t>14.1.</t>
  </si>
  <si>
    <t>14.1.1.</t>
  </si>
  <si>
    <t xml:space="preserve">Valytuvas su rankena ir šluoste.  </t>
  </si>
  <si>
    <t>14.1.2.</t>
  </si>
  <si>
    <t xml:space="preserve">Valytuvas sudarytas iš dviejų dalių: apatinė dalis iš plastiko, viršutinė dalis – iš metalinio užapvalinto lankstaus karkaso, apmauto medvilnine šluoste.  </t>
  </si>
  <si>
    <t>14.1.3.</t>
  </si>
  <si>
    <t xml:space="preserve">Valytuvas yra siauros, pailgos kardo formos. Valytuvas su ertme, per kurią galima jį pakabinti.  </t>
  </si>
  <si>
    <t>14.1.4.</t>
  </si>
  <si>
    <t xml:space="preserve">Valytuvo išmatavimai (matuojant su šluoste):  </t>
  </si>
  <si>
    <t>14.1.5.</t>
  </si>
  <si>
    <t xml:space="preserve">ilgis ne mažiau kaip 55 cm (+/- 2 cm), plotis ne mažiau kaip 7 cm (+/- 2 cm).  </t>
  </si>
  <si>
    <t>14.1.6.</t>
  </si>
  <si>
    <t xml:space="preserve">Šluostės sudėtis: medvilnė. Šluostė nusiima nuo karkaso -skalbimui ir dezinfekcijai. Šluostė atspari dezinfekcinėms medžiagoms. Skalbiama iki 90°C temperatūros vandenyje. Tinka dezinfekciniam, drėgnam valymui.  </t>
  </si>
  <si>
    <t>15. DALIS</t>
  </si>
  <si>
    <t xml:space="preserve">ŠLUOSTĖ  </t>
  </si>
  <si>
    <t>15.</t>
  </si>
  <si>
    <t xml:space="preserve">Šluostė  </t>
  </si>
  <si>
    <t>15.1.</t>
  </si>
  <si>
    <t>15.1.1.</t>
  </si>
  <si>
    <t xml:space="preserve">Universali grindų valymo šluostė pagaminta iš aukštos kokybės 100% poliesterio/ mikropluošto mišinio. Su pamušalu. Tinka visų tipų grindų valymui.Gali būti įvairių spalvų  </t>
  </si>
  <si>
    <t>15.1.2.</t>
  </si>
  <si>
    <t xml:space="preserve">Mikropluoštas puikiai surenka nešvarumus ir gerai sugeria drėgmę.  </t>
  </si>
  <si>
    <t>15.1.3.</t>
  </si>
  <si>
    <t xml:space="preserve">Šluostė pasižymi itin aukštu vandens sugeriamumu ir lengvai išgręžiama.  </t>
  </si>
  <si>
    <t>15.1.4.</t>
  </si>
  <si>
    <t xml:space="preserve">Kirptas pluoštas. Tinka drėgnam ir pusiau drėgnam paviršių valymui. Tinka sienų valymui.  </t>
  </si>
  <si>
    <t>15.1.5.</t>
  </si>
  <si>
    <t xml:space="preserve">Tinka struktūrinių paviršių drėgnam valymui. Idealiai tinka keraminių plytelių valymui. Atsparios chemikalų poveikiui. Išmatavimai turi atitikti laikiklį. Tarnavimo laikas iki 500 skalbimų. Galima skalbti max. 95 laipsnių. Išmatavimai:ilgis 50 cm (±1 cm), plotis 16 cm (±1 cm). Kišenės ilgis: 6 cm, plotis 16,4 cm (±1 cm), Mopas turi turėti pasą. Turi tikti 21 dalyje nurodytiems laikikliams.  </t>
  </si>
  <si>
    <t>16. DALIS</t>
  </si>
  <si>
    <t>16.</t>
  </si>
  <si>
    <t>16.1.</t>
  </si>
  <si>
    <t>16.1.1.</t>
  </si>
  <si>
    <t xml:space="preserve">Centrinė dalis – kilpinė, mikrofibrinė, išorinė – karpyti kuteliai. Skirta įvairių paviršių valymui. Šoniniai mikropluošto kuteliai surenka purvo daleles, plaukus kampuose ir nišose,spalvotos poliesterio kilpelio juostos plauna,o vidinė medvilnės pluošto dalis šveičia. Atsparios chemikalų poveikiui, todėl tinka naudoti operacinėse. Sudėtis: 22% (±1 %) medvilnė, 78% (±1 %) poliesteris, mikropluoštas. Išmatavimai turi atitikti laikiklį. Tarnavimo laikas iki 500 skalbimų. Galima skalbti max. 95 laipsnių. Išmatavimai: ilgis 50 cm (±1 cm), plotis 16 cm (±1 cm). Kišenės ilgis: 6 cm, plotis 16,4 cm (±1 cm). Prisiūtos tvirtinimo juostelės ilgis 17 cm (±1 cm), plotis 5 cm (±0,5 cm). Turi tikti 21 dalyje nurodytiems laikikliams. Mopas turi turėti gamintojo pasą.Gali būti įvairių spalvų  </t>
  </si>
  <si>
    <t>17. DALIS</t>
  </si>
  <si>
    <t>ŠLUOSTĖ</t>
  </si>
  <si>
    <t>17.</t>
  </si>
  <si>
    <t>Šluostė</t>
  </si>
  <si>
    <t>17.1.</t>
  </si>
  <si>
    <t>17.1.1.</t>
  </si>
  <si>
    <t xml:space="preserve">Šio mopo sudėtyje yra 35% (±1%), medvilnės ir 65% (±1%) poliesterio. Atsparūs valikliams. Valant drėgnai mopui būdingas nedidelis svoris ir geras slidimas paviršiumi. Puikiai sugeria drėgmę. Centrinė šluostės dalis – kilpinė, išorinė – karpyti kuteliai. Dėl unikalios suaudimo technologijos šluostės kilpos yra itin patvariosir neišsitampo. Tarnavimo laikas iki 500 skalbimų. Galima skalbti max. 95 laipsnių. Tinka dezinfekciniam valymui.  </t>
  </si>
  <si>
    <t>17.1.2.</t>
  </si>
  <si>
    <t xml:space="preserve">Mopas turi turėti gamintojo pasą.Gali būti įvairių spalvų  </t>
  </si>
  <si>
    <t>17.1.3.</t>
  </si>
  <si>
    <t xml:space="preserve">Mopo ilgis: 50 cm (±1 cm), plotis: 16,4 cm (±1 cm)  </t>
  </si>
  <si>
    <t>17.1.4.</t>
  </si>
  <si>
    <t xml:space="preserve">Kišenės ilgis: 6 cm (±1 cm) , plotis: 16,4 cm (±1 cm)  </t>
  </si>
  <si>
    <t>17.1.5.</t>
  </si>
  <si>
    <t xml:space="preserve">Prisiūtos tvirtinimo juostelės ilgis 17 cm (±1 cm), plotis 5 cm (±0,5 cm). Turi tikti 21 dalyje nurodytiems laikikliams.  </t>
  </si>
  <si>
    <t>18. DALIS</t>
  </si>
  <si>
    <t xml:space="preserve">NUGRĘŽĖJAS  </t>
  </si>
  <si>
    <t>18.</t>
  </si>
  <si>
    <t xml:space="preserve">Nugręžėjas  </t>
  </si>
  <si>
    <t>18.1.</t>
  </si>
  <si>
    <t>18.1.1.</t>
  </si>
  <si>
    <t xml:space="preserve">VK 3 arba VK 4 tipo nugręžėjas (su galimybe nugręžti dviem būdais; reguliuojamas nugręžimo stiprumas). Nugręžėjas turi būti su keičiamomis dalimis. Pateikti nugręžėjo keičiamų detalių planą.  </t>
  </si>
  <si>
    <t>19. DALIS</t>
  </si>
  <si>
    <t xml:space="preserve">NUGRĘŽĖJO ĮDĖKLAS  </t>
  </si>
  <si>
    <t>19.</t>
  </si>
  <si>
    <t xml:space="preserve">Nugręžėjo įdėklas  </t>
  </si>
  <si>
    <t>19.1.</t>
  </si>
  <si>
    <t>19.1.1.</t>
  </si>
  <si>
    <t xml:space="preserve">Pagrindinė funkcija - pagerinti grindų šluosčių išgręžimą, padidinant nugręžėjo prispaudimo jėgą. Pagamintas iš neopreno (porėtos gumos), juodos spalvos su tolygiai išdėstytomis kiaurymėmis.  </t>
  </si>
  <si>
    <t>19.1.2.</t>
  </si>
  <si>
    <t xml:space="preserve">Išmatavimai: plotis - 10 cm ±1 cm, ilgis - 17 cm ±1 cm, storis - 2 cm ±0,5 cm. Turi tikti 18 dalyje nurodytam nugręžėjui.  </t>
  </si>
  <si>
    <t>20. DALIS</t>
  </si>
  <si>
    <t xml:space="preserve">KOTAS  </t>
  </si>
  <si>
    <t>20.</t>
  </si>
  <si>
    <t xml:space="preserve">Kotas  </t>
  </si>
  <si>
    <t>20.1.</t>
  </si>
  <si>
    <t>Kotas</t>
  </si>
  <si>
    <t>20.1.1.</t>
  </si>
  <si>
    <t xml:space="preserve">Patvaraus, atsparaus smūgiams, įbrėžimams anoduoto aliuminio, ištisinis, ilgis 140 cm ± 5 cm, diametras 23,5 mm ±3 mm. Rankena pagaminta iš patvaraus, neslystančio plastiko. Pakabinamas, tinka derinyje su 21 dalyje laikikliu.  </t>
  </si>
  <si>
    <t>21. DALIS</t>
  </si>
  <si>
    <t>LAIKIKLIS</t>
  </si>
  <si>
    <t>21.</t>
  </si>
  <si>
    <t>Laikiklis</t>
  </si>
  <si>
    <t>21.1.</t>
  </si>
  <si>
    <t xml:space="preserve">Laikiklis  </t>
  </si>
  <si>
    <t>21.1.1.</t>
  </si>
  <si>
    <t xml:space="preserve">Pagamintas iš aukštos kokybės plastmasės. Ilgis 50 cm (±1 cm). Skylėtas padas, kuriame yra 2 angos mopo pritvirtimui (ir iš vienos, ir iš kitos pado pusės). Laikiklio pade, darbuotojui koja paspaudus specialų mygtuką, padas atsilaisvina, lenkdamasis per pusę, taip palengvindamas šluostės skalavimo procesą. Galima naudoti tiek grindų, tiek sienų valymui. Tinkantis derinyje su 20 dalyje kotu.  </t>
  </si>
  <si>
    <t>22. DALIS</t>
  </si>
  <si>
    <t>ŠVEITIMO PADUKAS</t>
  </si>
  <si>
    <t>22.</t>
  </si>
  <si>
    <t>Šveitimo padukas</t>
  </si>
  <si>
    <t>22.1.</t>
  </si>
  <si>
    <t xml:space="preserve">Šveitimo padukas  </t>
  </si>
  <si>
    <t>22.1.1.</t>
  </si>
  <si>
    <t xml:space="preserve">Tinka stipriai užterštų kraštų ir plintusų šveitimui. Pado spalva ruda, 2 cm ±0,5 cm storio, 25 cm ±3 cm ilgio ir 12 cm ±2 cm pločio. Padukas priklijuojamas prie 23 dalyje pado laikiklio.  </t>
  </si>
  <si>
    <t>23. DALIS</t>
  </si>
  <si>
    <t>PADO LAIKIKLIS SU KOTU</t>
  </si>
  <si>
    <t>23.</t>
  </si>
  <si>
    <t>Pado laikiklis su kotu</t>
  </si>
  <si>
    <t>23.1.</t>
  </si>
  <si>
    <t xml:space="preserve">Pado laikiklis su kotu  </t>
  </si>
  <si>
    <t>23.1.1.</t>
  </si>
  <si>
    <t xml:space="preserve">Tinka stipriai užterštų kraštų ir plintusų šveitimui. Padlaikiklio rankenėlė juda įvairiomis kryptimis, o tai pagreitina ir palengvina darbą. Ilgis 23 cm ±2 cm, plotis 9,5 cm ±1 cm. Ant padlaikiklio fiksuojamas aliuminis 1,40 m ±5 cm, 23,5 mm ±1 mm diametro kotas. Kotas pagamintas iš patvaraus, atsparaus smūgiams, įbrėžimams anoduoto aliuminio. Koto rankena pagaminta iš patvaraus plastiko. Turi tikti 22 dalyje šveitimo padukui.  </t>
  </si>
  <si>
    <t>24. DALIS</t>
  </si>
  <si>
    <t>LANGŲ VALYMO KOMPLEKTAS (KOTAS, ŠLUOSTĖ, ŠLUOSTĖS LAIKIKLIS, SAUSINTUVAS, GUMA, KIBIRAS)</t>
  </si>
  <si>
    <t>24.</t>
  </si>
  <si>
    <t>Langų valymo komplektas (kotas, šluostė, šluostės laikiklis, sausintuvas, guma, kibiras)</t>
  </si>
  <si>
    <t>24.1.</t>
  </si>
  <si>
    <t xml:space="preserve">Langų valymo komplektas (kotas, šluostė, šluostės laikiklis, sausintuvas, guma, kibiras)  </t>
  </si>
  <si>
    <t>24.2.</t>
  </si>
  <si>
    <t>24.2.1.</t>
  </si>
  <si>
    <t xml:space="preserve">Teleskopinis, 2,5-3 m. Pagamintas iš aukštos kokybės profiliuoto aliuminio, gofruotas. Tinka 24.3 naudojamam šluostės laikikliui ir 24.4 naudojamam sausintuvui. Teleskopinis kotas turi turėti fiksavimo mechanizmą. Fiksuotis ant teleskopinio koto įrankiai turi mygtuku.  </t>
  </si>
  <si>
    <t>24.3.</t>
  </si>
  <si>
    <t>24.3.1.</t>
  </si>
  <si>
    <t xml:space="preserve">Pagaminta iš sintetinio plaušo ir mikropluošto medžiagos. Ilgis 45 cm (± 2). Nepalieka ruožų, tinka langų ir sienų valymui. Dėka tankaus pluošto suaudimo sulaiko iki 20℅ daugiau vandens, atspari išsitrynimui. Valant drėgnai šluostei būdingas nedidelis svoris ir geras slydimas paviršiumi. Skalbiant 60°C temperatūroje šluostė nepraranda savo išvaizdos ir neapsipūkuoja. Tinka 24.3 šluostės laikikliui. Šluostė turi turėti abrazyvinį kraštą pašveitimui.  </t>
  </si>
  <si>
    <t>24.4.</t>
  </si>
  <si>
    <t xml:space="preserve">Šluostės laikiklis  </t>
  </si>
  <si>
    <t>24.4.1.</t>
  </si>
  <si>
    <t xml:space="preserve">Pagamintas iš profiliuoto aliuminio. Ilga rankenėlė pagaminta iš aukštos kokybės plastiko, sustiprinto stiklo pluoštu. Dėl guma aptrauktos laikiklio rankenos saugus ir patogus naudojimas dirbant šlapiomis rankomis. Laikiklio ilgis – 45 cm (± 2). Tinka 24.1 kotui. Turi turėti angą teleskopinio koto fiksavimui.  </t>
  </si>
  <si>
    <t>24.5.</t>
  </si>
  <si>
    <t xml:space="preserve">Sausintuvas  </t>
  </si>
  <si>
    <t>24.5.1.</t>
  </si>
  <si>
    <t xml:space="preserve">Pagamintas iš aukštos kokybės nerūdijančio plieno ir neslystančio plastiko, neturi aštrių kraštų. Ilgis 45 cm (± 2). Gumos lengvai keičiamos. Sausintuvas idealiai tinka įvairių ilgių kotams, o tai leidžia dirbti bet kokiame aukštyje. Tinka 24.1 kotui. Turi turėti angą teleskopinio koto fiksavimui.  </t>
  </si>
  <si>
    <t>24.6.</t>
  </si>
  <si>
    <t xml:space="preserve">Guma  </t>
  </si>
  <si>
    <t>24.6.1.</t>
  </si>
  <si>
    <t xml:space="preserve">Lengvai keičiama, elastinga. Sudėtis - patvarios kietos ir minkštos gumos mišinys, kuris užtikrina stiklo sausinimą be dryžių. Tinka 24.4 naudojamam sausintuvui. Ilgis 45 cm (± 2).  </t>
  </si>
  <si>
    <t>24.7.</t>
  </si>
  <si>
    <t>Kibiras</t>
  </si>
  <si>
    <t>vnt</t>
  </si>
  <si>
    <t>24.7.1.</t>
  </si>
  <si>
    <t xml:space="preserve">Pagamintas iš pastiprinto plastiko. Iš vidaus viena sienelė su skysčio matavimo skale. 4 pakabinami ant kibiro laikikliai skirti 24.4 sausintuvui ir 24.3 šluostės laikikliui sudėti. Talpa 22 (± 2) ltr.  </t>
  </si>
  <si>
    <t>25. DALIS</t>
  </si>
  <si>
    <t xml:space="preserve">SIENINIAI LAIKIKLIAI TUALETINIAM POPIERIUI  </t>
  </si>
  <si>
    <t>25.</t>
  </si>
  <si>
    <t xml:space="preserve">Sieniniai laikikliai tualetiniam popieriui  </t>
  </si>
  <si>
    <t>25.1.</t>
  </si>
  <si>
    <t>25.1.1.</t>
  </si>
  <si>
    <t xml:space="preserve">Sieniniai, sandariai uždaromi, lygaus paviršiaus (lengvai valomi, dezinfekuojami), baltos spalvos, pagaminti iš atsparios plastmasės, korpuso apačios kraštuose turi būti popieriaus nukirpimo dantukai, kurių pagalba popierius lengvai nusiplėšiamas nuo rulono.  </t>
  </si>
  <si>
    <t>25.1.2.</t>
  </si>
  <si>
    <t xml:space="preserve">Talpinamo rulono matmenys turi atitikti: ritinio plotį 100 mm + 3 mm; skersmenį 180 mm + 3 mm;tūtos skersmenį 60 mm.  </t>
  </si>
  <si>
    <t>25.1.3.</t>
  </si>
  <si>
    <t xml:space="preserve">Prašomo laikiklio išmatavimai:Aukštis: 27 cm + 1 cm;Gylis: 12,6 cm + 1 cm;Plotis: 27 cm + 1 cm;Ritinio gilzė 4,5 cm + 1 cm Viso 25 dalies suma  </t>
  </si>
  <si>
    <t>26. DALIS</t>
  </si>
  <si>
    <t xml:space="preserve">NATRIO BIKARBONATAS (GERIAMOJI SODA)  </t>
  </si>
  <si>
    <t>26.</t>
  </si>
  <si>
    <t xml:space="preserve">Natrio bikarbonatas (geriamoji soda)  </t>
  </si>
  <si>
    <t>26.1.</t>
  </si>
  <si>
    <t>27. DALIS</t>
  </si>
  <si>
    <t>NERŪDIJANČIO PLIENO PAVIRŠIŲ, LIFTŲ ALIEJINIS VALIKLIS SU PURKŠTUKU</t>
  </si>
  <si>
    <t>27.</t>
  </si>
  <si>
    <t>Nerūdijančio plieno paviršių, liftų aliejinis valiklis su purkštuku</t>
  </si>
  <si>
    <t>27.1.</t>
  </si>
  <si>
    <t xml:space="preserve">Nerūdijančio plieno paviršių, liftų aliejinis valiklis su purkštuku  </t>
  </si>
  <si>
    <t>27.1.1.</t>
  </si>
  <si>
    <t xml:space="preserve">Apsaugo nuo purvo kaupimosi, pirštų antspaudų, sudėtis &gt; 30 alifatinis angliavandenilis.  </t>
  </si>
  <si>
    <t>27.1.2.</t>
  </si>
  <si>
    <t xml:space="preserve">Kartu su pasiūlymu pateikti naudojimo instrukciją, saugos duomenų lapus. Fasuotė ne mažiau kaip 750 ml.  </t>
  </si>
  <si>
    <t>28. DALIS</t>
  </si>
  <si>
    <t xml:space="preserve">NERŪDIJANČIO PLIENO IR KERAMIKINIŲ PAVIRŠIŲ VALYMO PRIEMONĖ  </t>
  </si>
  <si>
    <t>28.</t>
  </si>
  <si>
    <t xml:space="preserve">Nerūdijančio plieno ir keramikinių paviršių valymo priemonė  </t>
  </si>
  <si>
    <t>28.1.</t>
  </si>
  <si>
    <t>28.1.1.</t>
  </si>
  <si>
    <t xml:space="preserve">Gerai valo riebalus, degėsius ir kalkių apnašas. Suteikia ilgalaikį spindesį. Priemonė pašalina nešvarumus bei apsaugo nerūdijančio plieno paviršius, tokius kaip kriauklės, puodai, kaitlentės, garų surinkėjų gaubtai, skrudintuvai.  </t>
  </si>
  <si>
    <t>28.1.2.</t>
  </si>
  <si>
    <t xml:space="preserve">Kartu su pasiūlymu pateikti naudojimo instrukciją, saugos duomenų lapus. Fasuotė ne mažiau kaip 500 ml. Pateikti 1 litro kainą.  </t>
  </si>
  <si>
    <t>29. DALIS</t>
  </si>
  <si>
    <t xml:space="preserve">INDŲ PLOVIKLIS SU DEZINFEKUOJANČIOMIS SAVYBĖMIS  </t>
  </si>
  <si>
    <t>29.</t>
  </si>
  <si>
    <t xml:space="preserve">Indų ploviklis su dezinfekuojančiomis savybėmis  </t>
  </si>
  <si>
    <t>29.1.</t>
  </si>
  <si>
    <t>29.1.1.</t>
  </si>
  <si>
    <t xml:space="preserve">Indų ploviklis su dezinfekuojančiais priedais skirtas plauti ir dezinfekuoti maisto ruošimo, transportavimo, laikymo ir naudojimo įrangai, talpykloms, naudojimo priemonėms ir paviršiams (indams, įrenginiams iš nerūdijančio plieno, plastikiniams ir keraminiams) viešojo maitinimo objektuose rankiniu būdu.Su biocidais.Baktericidiškas veikimas(Pseudomonas aeruginosa, Escheria coli, Enterecoccus hirae, Staphylococcus aureus, fungicidiškai (Candida albicans ir A.brasiliensis).  </t>
  </si>
  <si>
    <t>30. DALIS</t>
  </si>
  <si>
    <t>NUKALKINIMO DRUSKA</t>
  </si>
  <si>
    <t>30.</t>
  </si>
  <si>
    <t>Nukalkinimo druska</t>
  </si>
  <si>
    <t>30.1.</t>
  </si>
  <si>
    <t xml:space="preserve">Nukalkinimo druska  </t>
  </si>
  <si>
    <t>30.1.1.</t>
  </si>
  <si>
    <t xml:space="preserve">Šalina kalkių nuosėdas, užtikrina vandens minkštumą.  </t>
  </si>
  <si>
    <t>30.1.2.</t>
  </si>
  <si>
    <t xml:space="preserve">Apvalios tabletės baltos spalvos, be kvapo, ištirpsta vandenyje tolygiai be nuosėdų, nesubyrėdamos. Pagamintos iš smulkios garinimo būdu išgrynintos druskos nenaudojant jokių cheminių priedų.  </t>
  </si>
  <si>
    <t>30.1.3.</t>
  </si>
  <si>
    <t xml:space="preserve">Svoris ne mažiau 13,3 gr, diametras ne mažiau 25,1 mm, aukštis ne mažiau 15,4 mm.  </t>
  </si>
  <si>
    <t>30.1.4.</t>
  </si>
  <si>
    <t xml:space="preserve">Sudėtis: natrio chlorido (NaCl) koncentracija ne mažiau kaip 99,5 % produkto masės.  </t>
  </si>
  <si>
    <t>30.1.5.</t>
  </si>
  <si>
    <t xml:space="preserve">Ilgalaikio poveikio ribinė vertė (IPRV) – 5 mg/m3  </t>
  </si>
  <si>
    <t>30.1.6.</t>
  </si>
  <si>
    <t xml:space="preserve">Pakuotė - plastikinis, neperšlampamas maišas po 25±1 kg. Su pasiūlymu būtina pateikti naudojimo instrukciją ir saugos duomenų lapus.  </t>
  </si>
  <si>
    <t>31. DALIS</t>
  </si>
  <si>
    <t>GRINDŲ NUBRAUKĖJAS</t>
  </si>
  <si>
    <t>31.</t>
  </si>
  <si>
    <t>Grindų nubraukėjas</t>
  </si>
  <si>
    <t>31.1.</t>
  </si>
  <si>
    <t>31.1.1.</t>
  </si>
  <si>
    <t xml:space="preserve">Pagamintas iš nerūdijančio plieno. Su dviguba guma padedančia lengvai nubraukti vandenį nuo valomų paviršių Dydis - 75 cm  </t>
  </si>
  <si>
    <t>32. DALIS</t>
  </si>
  <si>
    <t xml:space="preserve">KOTAS GRINDŲ NUBRAUKĖJUI  </t>
  </si>
  <si>
    <t>32.</t>
  </si>
  <si>
    <t xml:space="preserve">Kotas grindų nubraukėjui  </t>
  </si>
  <si>
    <t>32.1.</t>
  </si>
  <si>
    <t xml:space="preserve">Aliuminis. Diametras - 23,5 mm. Storis - 1 mm. lgis - 140 cm  </t>
  </si>
  <si>
    <t>32.1.1.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</si>
  <si>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</si>
  <si>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</si>
  <si>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</si>
  <si>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</si>
  <si>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</si>
  <si>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</si>
  <si>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</si>
  <si>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</si>
  <si>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</si>
  <si>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</si>
  <si>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</si>
  <si>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</si>
  <si>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</si>
  <si>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</si>
  <si>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</si>
  <si>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</si>
  <si>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</si>
  <si>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</si>
  <si>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</si>
  <si>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</si>
  <si>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</si>
  <si>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</si>
  <si>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2455-1 2025-07-02 15:12:59</t>
  </si>
  <si>
    <t>jis nurodo priežastis, dėl kurių PVM nemoka:</t>
  </si>
  <si>
    <t>5. Tais atvejais, kai pagal galiojančius teisės aktus tiekėjui nereikia mokėti PVM,</t>
  </si>
  <si>
    <t>Prekės turi būti paženklintos - I tipo ekologiniu ženklu arba kitu tiekėjo pateiktu lygiaverčiu įrodymu (pvz., EU Ecolabel, Nordic Swan, Blue Angel, arba kita).</t>
  </si>
  <si>
    <t>Aplinkos apsaugos atitikties kriterijai bus tikrinami prekių pristatymo metu.</t>
  </si>
  <si>
    <t>Pastaba: Tiekėjas, laimėjęs konkursą 2 pirkimo dalies konkursą, panaudai turės pateikti 40 vnt. dozatorių, kurie bus naudojami dešimčiai automatinių indų plovimo mašinų. Pateikiama turima įranga, kuriai bus naudojami dozatoriai:</t>
  </si>
  <si>
    <t>1)       INDAPLOVĖ ECO50 3 vnt. – esanti adresu: Liepojos g. 45, Klaipėda;</t>
  </si>
  <si>
    <t>2)      INDAPLOVĖ ECO50 1 vnt. -esanti adresu: Klaipėdos pl. 76 Palanga;</t>
  </si>
  <si>
    <t>3)      INDŲ PLOVIMO MAŠINA AQUA 50,XP,TS,3F koml.su apiplovimo dušu - esanti adresu: Liepojos g. 45, Klaipėda;</t>
  </si>
  <si>
    <t>4)      PRAMONINĖ POBARINĖ DWASH50 su ištraukimo siurbliu  2 vnt. - esanti adresu: Liepojos g. 45, Klaipėda;</t>
  </si>
  <si>
    <t>5)      INDAPLOVĖ BE50 su drenažo siurbliu,  - esanti adresu: Liepojos g. 45, Klaipėda;</t>
  </si>
  <si>
    <t>6)      KATILŲ INDAPLOVĖ SU PRIEDAIS MEIKO,  - esanti adresu: Liepojos g. 45, Klaipėda;</t>
  </si>
  <si>
    <t>7)      PRAMONINĖ INDAPLOVĖ COMPACK DH120- esanti adresu:  Aušros g.27, Švėkšna.</t>
  </si>
  <si>
    <t>8)     Indaplovė  DIHR 1vnt. -      esanti adresu: Liepojos g.43,Klaipėda;</t>
  </si>
  <si>
    <t xml:space="preserve">9). Indaplovė GS50T 1  vnt. - esanti adresu: Liepojos g.43,Klaipėda
10. Indaplovė Electron 500 Optima 1vnt. - esanti adresu: Liepojos g.43,Klaipėda
11. Indaplovė Electron 500 Optima 7vnt.- esanti adresu: Liepojos g.41,Klaipėda
12. Indaplovė Electron 500 Optima 3vnt.- esanti adresu: Liepojos g.39,Klaipėda
13. Indaplovė GC50T     3vnt.- esanti adresu: Liepojos g.39,Klaipėda
14. Indaplovė  DIHR 1vnt.- esanti adresu: Liepojos g.43,Klaipėda
15. Indaplovė  DIHR 1vnt.- esanti adresu: Liepojos g.39,Klaipėda
16. Indaplovė   DIHR 5vnt.- esanti adresu: Liepojos g.41,Klaipėda
17. Indaplovė DIHR 1vnt. - esanti adresu: Liepojos g.41,Klaipėda
18. Indaplovė Electron 500 Optima 1vnt. - esanti adresu: Liepojos g.49,Klaipėda
19. Indaplovė  DIHR 1vnt.- esanti adresu: Liepojos g.49,Klaipėda
</t>
  </si>
  <si>
    <t>10)     Indaplovė Electron 500 Optima 1vnt. - esanti adresu: Liepojos g.43,Klaipėda</t>
  </si>
  <si>
    <t>11)      Indaplovė Electron 500 Optima 7vnt.- esanti adresu: Liepojos g.41,Klaipėda</t>
  </si>
  <si>
    <t>12)      Indaplovė Electron 500 Optima 3vnt.- esanti adresu: Liepojos g.45,Klaipėda</t>
  </si>
  <si>
    <t>13)      Indaplovė GC50T     3vnt.- esanti adresu: Liepojos g.45,Klaipėda</t>
  </si>
  <si>
    <t>14)     Indaplovė  DIHR 1vnt.- esanti adresu: Liepojos g.43,Klaipėda</t>
  </si>
  <si>
    <t>15)     Indaplovė  DIHR 1vnt.- esanti adresu: Liepojos g.45,Klaipėda</t>
  </si>
  <si>
    <t>16)      Indaplovė   DIHR 5vnt.- esanti adresu: Liepojos g.41,Klaipėda</t>
  </si>
  <si>
    <t>17)     Indaplovė DIHR 1vnt. - esanti adresu: Liepojos g.41,Klaipėda</t>
  </si>
  <si>
    <t>18)    Indaplovė Electron 500 Optima 1vnt. - esanti adresu: Liepojos g.49,Klaipėda</t>
  </si>
  <si>
    <t>19)     Indaplovė  DIHR 1vnt.- esanti adresu: Liepojos g.49,Klaipėda</t>
  </si>
  <si>
    <t>Reikalavimai įrangai, reikalingai pagal panaudą 2 pirkimo dalis:  Reikalingas suderinamumas dozatoriaus su indų plovimo mašinomis, nurodytomis aukščiau pateiktame sąraše. Panaudai tiekėjas turės pateikti 40 dozavimo stotelių su išeinama anga su vamzdeliais, kurie paduoda priemonę iš talpos. Padavimas nustatytas automatiškai. Talpų tūris iki 10 LTR/KG.</t>
  </si>
  <si>
    <t>Prekes tiekėjas turės nemokamai pristatyti ne vėliau kaip per penkias darbo dienas, po užsakymo pateikimo, pagal poreikį šiuo adresu (perkančiosios organizacijos darbo laiku): VšĮ Klaipėdos universiteto ligoninė filialas „Banga“   Liepojos g. 49, Klaipėda.</t>
  </si>
  <si>
    <t>Alytus</t>
  </si>
  <si>
    <t>Melanija Ignatavičiūtė</t>
  </si>
  <si>
    <t>Pievų g. 9, LT-2175 Alytus</t>
  </si>
  <si>
    <t>Koslita, UAB</t>
  </si>
  <si>
    <t>LT495627811</t>
  </si>
  <si>
    <t>LT827044060001919319, AB SEB bankas, b/k 70440</t>
  </si>
  <si>
    <t>Neringa Kupčiūnė, tel.: +370 610 36427, el.p.: neringa.kupciune@koslita.lt</t>
  </si>
  <si>
    <t>2025 08 07</t>
  </si>
  <si>
    <t>2025/08/07-1</t>
  </si>
  <si>
    <t>0 315 77339, melanija.ignataviciute@koslita.lt</t>
  </si>
  <si>
    <t>UAB "Koslita", ŪLA, 4770248348139</t>
  </si>
  <si>
    <t>UAB "Koslita", Belyzna, 4770248342038</t>
  </si>
  <si>
    <t>Ropojantiems bei skraidantiems vabzdžiams naikinti. Fizikinės savybės: degus aerozolis, insekticidas. Veikliosios medžiagos: tetrametrinas, 0,08 % fenotrinas, sudėtyje yra butano, izobutano ir propano. Kartu su pasiūlymu pateikti naudojimo instrukciją, saugos duomenų lapus. Fasuotė 400 ml.</t>
  </si>
  <si>
    <t>McBride, Super Cobra, 3179630006762</t>
  </si>
  <si>
    <t>Konex Sp.z.o.o., Rectang, 5900849411720</t>
  </si>
  <si>
    <t xml:space="preserve">Šepečiai indams šveisti. Rankena su skyle viršuje, ilgis 220 mm.  </t>
  </si>
  <si>
    <t>Konex Sp.z.o.o., Malgosia, 5900849411751</t>
  </si>
  <si>
    <t xml:space="preserve">Šepečiai buteliams plauti. Ilgis 450 mm, šerio ilgis 130 mm   </t>
  </si>
  <si>
    <t>UAB "Koslita", Su dezinfekuojančiais priedais, 4770248342823</t>
  </si>
  <si>
    <t>Indų ploviklis su dezinfekuojančiais priedais skirtas plauti ir dezinfekuoti maisto ruošimo, transportavimo, laikymo ir naudojimo įrangai, talpykloms, naudojimo priemonėms ir paviršiams (indams, įrenginiams iš nerūdijančio plieno, plastikiniams ir keraminiams) viešojo maitinimo objektuose rankiniu būdu.Su biocidais.Baktericidiškas veikimas(Pseudomonas aeruginosa, Escheria coli, Enterecoccus hirae, Staphylococcus aureus, fungicidiškai (Candida albicans ir A.brasiliensis).  Fasuotė 5 L.</t>
  </si>
  <si>
    <t xml:space="preserve">Fasuotė 1 ltr  </t>
  </si>
  <si>
    <t>6_dalis_Aprašymas; 6_dalis_SDL</t>
  </si>
  <si>
    <t>7_dalis_Aprašymas; 7_dalis_SDL</t>
  </si>
  <si>
    <t>6_dalis_Aprašymas</t>
  </si>
  <si>
    <t>7_dalis_Aprašymas</t>
  </si>
  <si>
    <t>9_dalis_Aprašymas</t>
  </si>
  <si>
    <t>11_dalis_Aprašymas</t>
  </si>
  <si>
    <t>29_dalis_Autorizacijos_liudijimas; 29_Dalis_Etiketė; 29_dalis_Naudojimo_instrukcija; 29_dalis_SDL</t>
  </si>
  <si>
    <t>8_dalis_Autorizacijos_liudijimas_Etiketė_Naudojimo_instrukcija; 8_dalis_SDL</t>
  </si>
  <si>
    <t>Pardavimų vadybininkė</t>
  </si>
  <si>
    <t>-</t>
  </si>
  <si>
    <t>Ne</t>
  </si>
  <si>
    <t>Įgaliojimas-konfidencialu</t>
  </si>
  <si>
    <t>Taip</t>
  </si>
  <si>
    <t>Tiekėjo deklaracija</t>
  </si>
  <si>
    <t>Deklaracija dėl tiekėjo atsakingų asmenų</t>
  </si>
  <si>
    <t>Fasuotė 750 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</si>
</sst>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2"/>
      <name val="Times New Roman"/>
      <family val="1"/>
    </font>
    <font>
      <sz val="12"/>
      <color theme="1"/>
      <name val="Times New Roman"/>
      <family val="1"/>
    </font>
    <font>
      <sz val="12"/>
      <name val="Times New Roman"/>
      <family val="1"/>
      <charset val="186"/>
    </font>
    <font>
      <sz val="11"/>
      <name val="Calibri"/>
      <family val="2"/>
      <charset val="186"/>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3">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2" borderId="0" xfId="0" applyFont="1" applyFill="1" applyAlignment="1">
      <alignment horizontal="center"/>
    </xf>
    <xf numFmtId="0" fontId="2" fillId="4" borderId="23" xfId="0" applyFont="1" applyFill="1" applyBorder="1" applyAlignment="1">
      <alignment horizontal="center"/>
    </xf>
    <xf numFmtId="0" fontId="1" fillId="4" borderId="23" xfId="0" applyFont="1" applyFill="1" applyBorder="1" applyAlignment="1">
      <alignment horizontal="center"/>
    </xf>
    <xf numFmtId="0" fontId="1" fillId="4" borderId="0" xfId="0" applyFont="1" applyFill="1" applyAlignment="1">
      <alignment wrapText="1"/>
    </xf>
    <xf numFmtId="0" fontId="1" fillId="5" borderId="23" xfId="0" applyFont="1" applyFill="1" applyBorder="1" applyAlignment="1" applyProtection="1">
      <alignment wrapText="1"/>
      <protection locked="0"/>
    </xf>
    <xf numFmtId="0" fontId="1" fillId="2" borderId="0" xfId="0" applyFont="1" applyFill="1" applyAlignment="1">
      <alignment horizontal="center" wrapText="1"/>
    </xf>
    <xf numFmtId="0" fontId="2" fillId="4" borderId="23" xfId="0" applyFont="1" applyFill="1" applyBorder="1" applyAlignment="1">
      <alignment horizontal="center" wrapText="1"/>
    </xf>
    <xf numFmtId="0" fontId="1" fillId="4" borderId="23" xfId="0" applyFont="1" applyFill="1" applyBorder="1" applyAlignment="1">
      <alignment horizontal="center" wrapText="1"/>
    </xf>
    <xf numFmtId="0" fontId="1" fillId="5" borderId="23" xfId="0" applyFont="1" applyFill="1" applyBorder="1" applyAlignment="1" applyProtection="1">
      <alignment horizontal="center" wrapText="1"/>
      <protection locked="0"/>
    </xf>
    <xf numFmtId="0" fontId="1" fillId="5" borderId="0" xfId="0" applyFont="1" applyFill="1" applyAlignment="1" applyProtection="1">
      <alignment horizontal="center"/>
      <protection locked="0"/>
    </xf>
    <xf numFmtId="0" fontId="1" fillId="5" borderId="23" xfId="0" applyFont="1" applyFill="1" applyBorder="1" applyAlignment="1" applyProtection="1">
      <alignment horizontal="center"/>
      <protection locked="0"/>
    </xf>
    <xf numFmtId="0" fontId="5" fillId="0" borderId="0" xfId="0" applyFont="1"/>
    <xf numFmtId="0" fontId="5" fillId="0" borderId="0" xfId="0" applyFont="1" applyAlignment="1">
      <alignment horizontal="center"/>
    </xf>
    <xf numFmtId="0" fontId="5" fillId="0" borderId="0" xfId="0" applyFont="1" applyAlignment="1">
      <alignment wrapText="1"/>
    </xf>
    <xf numFmtId="0" fontId="6" fillId="0" borderId="0" xfId="0" applyFont="1" applyAlignment="1">
      <alignment wrapText="1"/>
    </xf>
    <xf numFmtId="0" fontId="7" fillId="0" borderId="0" xfId="0" applyFont="1"/>
    <xf numFmtId="0" fontId="8" fillId="0" borderId="0" xfId="0" applyFont="1"/>
    <xf numFmtId="0" fontId="8" fillId="0" borderId="0" xfId="0" applyFont="1" applyAlignment="1">
      <alignment horizontal="center"/>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5" fillId="0" borderId="0" xfId="0" applyFont="1" applyAlignment="1">
      <alignment wrapText="1"/>
    </xf>
    <xf numFmtId="0" fontId="6" fillId="0" borderId="0" xfId="0" applyFont="1" applyAlignment="1">
      <alignment wrapText="1"/>
    </xf>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2" borderId="4" xfId="0" applyFont="1" applyFill="1" applyBorder="1" applyAlignment="1">
      <alignment horizontal="center" vertical="center" wrapText="1"/>
    </xf>
    <xf numFmtId="0" fontId="2" fillId="2" borderId="0" xfId="0" applyFont="1" applyFill="1" applyAlignment="1">
      <alignment horizontal="left"/>
    </xf>
    <xf numFmtId="0" fontId="1" fillId="3" borderId="0" xfId="0" applyFont="1" applyFill="1" applyProtection="1">
      <protection locked="0"/>
    </xf>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2" fillId="2" borderId="0" xfId="0" applyFont="1" applyFill="1" applyAlignment="1">
      <alignment horizontal="left" vertical="center" wrapText="1"/>
    </xf>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L545"/>
  <sheetViews>
    <sheetView tabSelected="1" topLeftCell="A499" workbookViewId="0">
      <selection activeCell="E480" sqref="E480:I486"/>
    </sheetView>
  </sheetViews>
  <sheetFormatPr defaultColWidth="10.75" defaultRowHeight="15" x14ac:dyDescent="0.25"/>
  <cols>
    <col min="1" max="1" width="9.25" style="1" customWidth="1"/>
    <col min="2" max="2" width="47" style="11" customWidth="1"/>
    <col min="3" max="3" width="11.75" style="28" customWidth="1"/>
    <col min="4" max="4" width="12.25" style="28" customWidth="1"/>
    <col min="5" max="5" width="16.25" style="1" customWidth="1"/>
    <col min="6" max="6" width="16.875" style="1" customWidth="1"/>
    <col min="7" max="7" width="20.5" style="11" customWidth="1"/>
    <col min="8" max="8" width="26.5" style="33" customWidth="1"/>
    <col min="9" max="9" width="25" style="11" customWidth="1"/>
    <col min="10" max="15" width="25" style="1" customWidth="1"/>
    <col min="16" max="16" width="10.75" style="1" customWidth="1"/>
    <col min="17" max="16384" width="10.75" style="1"/>
  </cols>
  <sheetData>
    <row r="2" spans="1:6" x14ac:dyDescent="0.25">
      <c r="A2" s="12" t="s">
        <v>0</v>
      </c>
      <c r="B2" s="22"/>
    </row>
    <row r="3" spans="1:6" x14ac:dyDescent="0.25">
      <c r="B3" s="23"/>
    </row>
    <row r="4" spans="1:6" x14ac:dyDescent="0.25">
      <c r="A4" s="12" t="s">
        <v>1</v>
      </c>
      <c r="B4" s="22"/>
    </row>
    <row r="5" spans="1:6" x14ac:dyDescent="0.25">
      <c r="A5" s="2"/>
      <c r="B5" s="22"/>
    </row>
    <row r="6" spans="1:6" x14ac:dyDescent="0.25">
      <c r="A6" s="1" t="s">
        <v>2</v>
      </c>
      <c r="B6" s="24" t="s">
        <v>3</v>
      </c>
    </row>
    <row r="7" spans="1:6" x14ac:dyDescent="0.25">
      <c r="B7" s="22"/>
    </row>
    <row r="8" spans="1:6" x14ac:dyDescent="0.25">
      <c r="A8" s="3" t="s">
        <v>4</v>
      </c>
      <c r="B8" s="25" t="s">
        <v>462</v>
      </c>
    </row>
    <row r="9" spans="1:6" x14ac:dyDescent="0.25">
      <c r="A9" s="3" t="s">
        <v>5</v>
      </c>
      <c r="B9" s="25" t="s">
        <v>463</v>
      </c>
    </row>
    <row r="10" spans="1:6" x14ac:dyDescent="0.25">
      <c r="A10" s="3" t="s">
        <v>6</v>
      </c>
      <c r="B10" s="25" t="s">
        <v>455</v>
      </c>
    </row>
    <row r="12" spans="1:6" ht="15.75" x14ac:dyDescent="0.25">
      <c r="A12" s="53" t="s">
        <v>7</v>
      </c>
      <c r="B12" s="54"/>
      <c r="C12" s="47" t="s">
        <v>458</v>
      </c>
      <c r="D12" s="48"/>
      <c r="E12" s="48"/>
      <c r="F12" s="49"/>
    </row>
    <row r="13" spans="1:6" ht="16.149999999999999" customHeight="1" x14ac:dyDescent="0.25">
      <c r="A13" s="60" t="s">
        <v>8</v>
      </c>
      <c r="B13" s="51"/>
      <c r="C13" s="47">
        <v>149562782</v>
      </c>
      <c r="D13" s="48"/>
      <c r="E13" s="48"/>
      <c r="F13" s="49"/>
    </row>
    <row r="14" spans="1:6" ht="16.149999999999999" customHeight="1" x14ac:dyDescent="0.25">
      <c r="A14" s="60" t="s">
        <v>9</v>
      </c>
      <c r="B14" s="51"/>
      <c r="C14" s="47" t="s">
        <v>457</v>
      </c>
      <c r="D14" s="48"/>
      <c r="E14" s="48"/>
      <c r="F14" s="49"/>
    </row>
    <row r="15" spans="1:6" ht="16.149999999999999" customHeight="1" x14ac:dyDescent="0.25">
      <c r="A15" s="53" t="s">
        <v>10</v>
      </c>
      <c r="B15" s="54"/>
      <c r="C15" s="47" t="s">
        <v>459</v>
      </c>
      <c r="D15" s="48"/>
      <c r="E15" s="48"/>
      <c r="F15" s="49"/>
    </row>
    <row r="16" spans="1:6" ht="63" customHeight="1" x14ac:dyDescent="0.25">
      <c r="A16" s="50" t="s">
        <v>11</v>
      </c>
      <c r="B16" s="51"/>
      <c r="C16" s="47" t="s">
        <v>460</v>
      </c>
      <c r="D16" s="48"/>
      <c r="E16" s="48"/>
      <c r="F16" s="49"/>
    </row>
    <row r="17" spans="1:7" ht="16.149999999999999" customHeight="1" x14ac:dyDescent="0.25">
      <c r="A17" s="53" t="s">
        <v>12</v>
      </c>
      <c r="B17" s="54"/>
      <c r="C17" s="47" t="s">
        <v>456</v>
      </c>
      <c r="D17" s="48"/>
      <c r="E17" s="48"/>
      <c r="F17" s="49"/>
    </row>
    <row r="18" spans="1:7" ht="16.149999999999999" customHeight="1" x14ac:dyDescent="0.25">
      <c r="A18" s="53" t="s">
        <v>13</v>
      </c>
      <c r="B18" s="54"/>
      <c r="C18" s="47" t="s">
        <v>464</v>
      </c>
      <c r="D18" s="48"/>
      <c r="E18" s="48"/>
      <c r="F18" s="49"/>
    </row>
    <row r="19" spans="1:7" ht="48" customHeight="1" x14ac:dyDescent="0.25">
      <c r="A19" s="53" t="s">
        <v>14</v>
      </c>
      <c r="B19" s="54"/>
      <c r="C19" s="47"/>
      <c r="D19" s="48"/>
      <c r="E19" s="48"/>
      <c r="F19" s="49"/>
    </row>
    <row r="20" spans="1:7" ht="55.15" customHeight="1" x14ac:dyDescent="0.25">
      <c r="A20" s="53" t="s">
        <v>15</v>
      </c>
      <c r="B20" s="54"/>
      <c r="C20" s="47" t="s">
        <v>461</v>
      </c>
      <c r="D20" s="48"/>
      <c r="E20" s="48"/>
      <c r="F20" s="49"/>
    </row>
    <row r="21" spans="1:7" ht="70.900000000000006" customHeight="1" x14ac:dyDescent="0.25">
      <c r="A21" s="57" t="s">
        <v>16</v>
      </c>
      <c r="B21" s="58"/>
      <c r="C21" s="61"/>
      <c r="D21" s="62"/>
      <c r="E21" s="62"/>
      <c r="F21" s="62"/>
      <c r="G21" s="31" t="str">
        <f>IF((SUMPRODUCT(--(C21=""))&gt;0), "Privaloma užpildyti, kai taikomi pašalinimo pagrindai", "")</f>
        <v>Privaloma užpildyti, kai taikomi pašalinimo pagrindai</v>
      </c>
    </row>
    <row r="22" spans="1:7" ht="18" customHeight="1" x14ac:dyDescent="0.25">
      <c r="A22" s="4"/>
      <c r="B22" s="4"/>
      <c r="C22" s="5"/>
      <c r="D22" s="5"/>
      <c r="E22" s="5"/>
      <c r="F22" s="5"/>
    </row>
    <row r="23" spans="1:7" x14ac:dyDescent="0.25">
      <c r="A23" s="52" t="s">
        <v>17</v>
      </c>
      <c r="B23" s="46"/>
      <c r="C23" s="46"/>
      <c r="D23" s="46"/>
      <c r="E23" s="46"/>
      <c r="F23" s="46"/>
    </row>
    <row r="24" spans="1:7" x14ac:dyDescent="0.25">
      <c r="A24" s="46" t="s">
        <v>18</v>
      </c>
      <c r="B24" s="46"/>
      <c r="C24" s="46"/>
      <c r="D24" s="46"/>
      <c r="E24" s="46"/>
      <c r="F24" s="46"/>
    </row>
    <row r="25" spans="1:7" x14ac:dyDescent="0.25">
      <c r="A25" s="46" t="s">
        <v>19</v>
      </c>
      <c r="B25" s="46"/>
      <c r="C25" s="46"/>
      <c r="D25" s="46"/>
      <c r="E25" s="46"/>
      <c r="F25" s="46"/>
    </row>
    <row r="26" spans="1:7" x14ac:dyDescent="0.25">
      <c r="A26" s="46" t="s">
        <v>20</v>
      </c>
      <c r="B26" s="46"/>
      <c r="C26" s="46"/>
      <c r="D26" s="46"/>
      <c r="E26" s="46"/>
      <c r="F26" s="46"/>
    </row>
    <row r="27" spans="1:7" x14ac:dyDescent="0.25">
      <c r="A27" s="46" t="s">
        <v>21</v>
      </c>
      <c r="B27" s="46"/>
      <c r="C27" s="46"/>
      <c r="D27" s="46"/>
      <c r="E27" s="46"/>
      <c r="F27" s="46"/>
    </row>
    <row r="28" spans="1:7" ht="31.9" customHeight="1" x14ac:dyDescent="0.25">
      <c r="A28" s="59" t="s">
        <v>22</v>
      </c>
      <c r="B28" s="46"/>
      <c r="C28" s="46"/>
      <c r="D28" s="46"/>
      <c r="E28" s="46"/>
      <c r="F28" s="46"/>
    </row>
    <row r="29" spans="1:7" x14ac:dyDescent="0.25">
      <c r="A29" s="46" t="s">
        <v>23</v>
      </c>
      <c r="B29" s="46"/>
      <c r="C29" s="46"/>
      <c r="D29" s="46"/>
      <c r="E29" s="46"/>
      <c r="F29" s="46"/>
    </row>
    <row r="30" spans="1:7" x14ac:dyDescent="0.25">
      <c r="A30" s="13" t="s">
        <v>430</v>
      </c>
      <c r="D30" s="37"/>
    </row>
    <row r="31" spans="1:7" x14ac:dyDescent="0.25">
      <c r="A31" s="13" t="s">
        <v>429</v>
      </c>
      <c r="D31" s="37"/>
    </row>
    <row r="32" spans="1:7" x14ac:dyDescent="0.25">
      <c r="A32" s="13" t="s">
        <v>24</v>
      </c>
    </row>
    <row r="33" spans="1:9" x14ac:dyDescent="0.25">
      <c r="A33" s="12" t="s">
        <v>25</v>
      </c>
      <c r="B33" s="24" t="s">
        <v>26</v>
      </c>
    </row>
    <row r="35" spans="1:9" x14ac:dyDescent="0.25">
      <c r="A35" s="12" t="s">
        <v>27</v>
      </c>
    </row>
    <row r="36" spans="1:9" ht="45" x14ac:dyDescent="0.25">
      <c r="A36" s="14" t="s">
        <v>28</v>
      </c>
      <c r="B36" s="26" t="s">
        <v>29</v>
      </c>
      <c r="C36" s="29" t="s">
        <v>30</v>
      </c>
      <c r="D36" s="29" t="s">
        <v>31</v>
      </c>
      <c r="E36" s="14" t="s">
        <v>32</v>
      </c>
      <c r="F36" s="14" t="s">
        <v>33</v>
      </c>
      <c r="G36" s="26" t="s">
        <v>34</v>
      </c>
      <c r="H36" s="34" t="s">
        <v>35</v>
      </c>
      <c r="I36" s="26" t="s">
        <v>36</v>
      </c>
    </row>
    <row r="37" spans="1:9" x14ac:dyDescent="0.25">
      <c r="A37" s="14" t="s">
        <v>37</v>
      </c>
      <c r="B37" s="26" t="s">
        <v>38</v>
      </c>
      <c r="C37" s="30"/>
      <c r="D37" s="30"/>
      <c r="E37" s="15"/>
      <c r="F37" s="15"/>
      <c r="G37" s="27"/>
      <c r="H37" s="35"/>
      <c r="I37" s="27"/>
    </row>
    <row r="38" spans="1:9" x14ac:dyDescent="0.25">
      <c r="A38" s="15" t="s">
        <v>39</v>
      </c>
      <c r="B38" s="27" t="s">
        <v>40</v>
      </c>
      <c r="C38" s="30">
        <v>10</v>
      </c>
      <c r="D38" s="30" t="s">
        <v>41</v>
      </c>
      <c r="E38" s="16"/>
      <c r="F38" s="15" t="str">
        <f>IF(ISBLANK(E38),"", PRODUCT(C38,E38))</f>
        <v/>
      </c>
      <c r="G38" s="32"/>
      <c r="H38" s="35"/>
      <c r="I38" s="27"/>
    </row>
    <row r="39" spans="1:9" ht="75" x14ac:dyDescent="0.25">
      <c r="A39" s="15" t="s">
        <v>42</v>
      </c>
      <c r="B39" s="27" t="s">
        <v>43</v>
      </c>
      <c r="C39" s="30"/>
      <c r="D39" s="30"/>
      <c r="E39" s="15"/>
      <c r="F39" s="15"/>
      <c r="G39" s="27"/>
      <c r="H39" s="36"/>
      <c r="I39" s="32"/>
    </row>
    <row r="40" spans="1:9" x14ac:dyDescent="0.25">
      <c r="A40" s="15" t="s">
        <v>44</v>
      </c>
      <c r="B40" s="27" t="s">
        <v>45</v>
      </c>
      <c r="C40" s="30"/>
      <c r="D40" s="30"/>
      <c r="E40" s="15"/>
      <c r="F40" s="15"/>
      <c r="G40" s="27"/>
      <c r="H40" s="36"/>
      <c r="I40" s="32"/>
    </row>
    <row r="41" spans="1:9" ht="30" x14ac:dyDescent="0.25">
      <c r="A41" s="15" t="s">
        <v>46</v>
      </c>
      <c r="B41" s="27" t="s">
        <v>47</v>
      </c>
      <c r="C41" s="30"/>
      <c r="D41" s="30"/>
      <c r="E41" s="15"/>
      <c r="F41" s="15"/>
      <c r="G41" s="27"/>
      <c r="H41" s="36"/>
      <c r="I41" s="32"/>
    </row>
    <row r="42" spans="1:9" x14ac:dyDescent="0.25">
      <c r="A42" s="15" t="s">
        <v>48</v>
      </c>
      <c r="B42" s="27" t="s">
        <v>49</v>
      </c>
      <c r="C42" s="30">
        <v>3</v>
      </c>
      <c r="D42" s="30" t="s">
        <v>50</v>
      </c>
      <c r="E42" s="16"/>
      <c r="F42" s="15" t="str">
        <f>IF(ISBLANK(E42),"", PRODUCT(C42,E42))</f>
        <v/>
      </c>
      <c r="G42" s="32"/>
      <c r="H42" s="35"/>
      <c r="I42" s="27"/>
    </row>
    <row r="43" spans="1:9" ht="30" x14ac:dyDescent="0.25">
      <c r="A43" s="15" t="s">
        <v>51</v>
      </c>
      <c r="B43" s="27" t="s">
        <v>52</v>
      </c>
      <c r="C43" s="30"/>
      <c r="D43" s="30"/>
      <c r="E43" s="15"/>
      <c r="F43" s="15"/>
      <c r="G43" s="27"/>
      <c r="H43" s="36"/>
      <c r="I43" s="32"/>
    </row>
    <row r="44" spans="1:9" ht="45" x14ac:dyDescent="0.25">
      <c r="A44" s="15" t="s">
        <v>53</v>
      </c>
      <c r="B44" s="27" t="s">
        <v>54</v>
      </c>
      <c r="C44" s="30"/>
      <c r="D44" s="30"/>
      <c r="E44" s="15"/>
      <c r="F44" s="15"/>
      <c r="G44" s="27"/>
      <c r="H44" s="36"/>
      <c r="I44" s="32"/>
    </row>
    <row r="45" spans="1:9" ht="84.6" customHeight="1" x14ac:dyDescent="0.25">
      <c r="A45" s="15" t="s">
        <v>55</v>
      </c>
      <c r="B45" s="27" t="s">
        <v>56</v>
      </c>
      <c r="C45" s="30"/>
      <c r="D45" s="30"/>
      <c r="E45" s="15"/>
      <c r="F45" s="15"/>
      <c r="G45" s="27"/>
      <c r="H45" s="36"/>
      <c r="I45" s="32"/>
    </row>
    <row r="46" spans="1:9" ht="30" x14ac:dyDescent="0.25">
      <c r="E46" s="14" t="s">
        <v>57</v>
      </c>
      <c r="F46" s="14" t="str">
        <f>IF((COUNT(C38:C45)&lt;&gt;COUNT(F38:F45)),"", ROUND(SUM(F38:F45),2))</f>
        <v/>
      </c>
      <c r="G46" s="31" t="str">
        <f>IF((COUNT(C38:C45)&lt;&gt;COUNT(F38:F45)),"Neužpildytos visų objektų kainos", "")</f>
        <v>Neužpildytos visų objektų kainos</v>
      </c>
    </row>
    <row r="47" spans="1:9" ht="30" x14ac:dyDescent="0.25">
      <c r="C47" s="29" t="s">
        <v>58</v>
      </c>
      <c r="D47" s="38"/>
      <c r="E47" s="14" t="s">
        <v>59</v>
      </c>
      <c r="F47" s="14" t="str">
        <f>IF(OR(F46="",D47=""),"", ROUND(PRODUCT(D47,F46)/100,2))</f>
        <v/>
      </c>
      <c r="G47" s="31" t="str">
        <f>IF(D47="", "Nurodykite taikomą PVM dydį", "")</f>
        <v>Nurodykite taikomą PVM dydį</v>
      </c>
    </row>
    <row r="48" spans="1:9" x14ac:dyDescent="0.25">
      <c r="E48" s="14" t="s">
        <v>60</v>
      </c>
      <c r="F48" s="14">
        <f>IF(ISBLANK(F47), "", ROUND(SUM(F46:F47),2))</f>
        <v>0</v>
      </c>
    </row>
    <row r="52" spans="1:9" x14ac:dyDescent="0.25">
      <c r="A52" s="12" t="s">
        <v>61</v>
      </c>
      <c r="B52" s="24" t="s">
        <v>62</v>
      </c>
    </row>
    <row r="54" spans="1:9" x14ac:dyDescent="0.25">
      <c r="A54" s="12" t="s">
        <v>27</v>
      </c>
    </row>
    <row r="55" spans="1:9" ht="45" x14ac:dyDescent="0.25">
      <c r="A55" s="14" t="s">
        <v>28</v>
      </c>
      <c r="B55" s="26" t="s">
        <v>29</v>
      </c>
      <c r="C55" s="29" t="s">
        <v>30</v>
      </c>
      <c r="D55" s="29" t="s">
        <v>31</v>
      </c>
      <c r="E55" s="14" t="s">
        <v>32</v>
      </c>
      <c r="F55" s="14" t="s">
        <v>33</v>
      </c>
      <c r="G55" s="26" t="s">
        <v>34</v>
      </c>
      <c r="H55" s="34" t="s">
        <v>35</v>
      </c>
      <c r="I55" s="26" t="s">
        <v>36</v>
      </c>
    </row>
    <row r="56" spans="1:9" x14ac:dyDescent="0.25">
      <c r="A56" s="14" t="s">
        <v>63</v>
      </c>
      <c r="B56" s="26" t="s">
        <v>64</v>
      </c>
      <c r="C56" s="30"/>
      <c r="D56" s="30"/>
      <c r="E56" s="15"/>
      <c r="F56" s="15"/>
      <c r="G56" s="27"/>
      <c r="H56" s="35"/>
      <c r="I56" s="27"/>
    </row>
    <row r="57" spans="1:9" x14ac:dyDescent="0.25">
      <c r="A57" s="15" t="s">
        <v>65</v>
      </c>
      <c r="B57" s="27" t="s">
        <v>66</v>
      </c>
      <c r="C57" s="30">
        <v>2420</v>
      </c>
      <c r="D57" s="30" t="s">
        <v>67</v>
      </c>
      <c r="E57" s="16"/>
      <c r="F57" s="15" t="str">
        <f>IF(ISBLANK(E57),"", PRODUCT(C57,E57))</f>
        <v/>
      </c>
      <c r="G57" s="32"/>
      <c r="H57" s="35"/>
      <c r="I57" s="27"/>
    </row>
    <row r="58" spans="1:9" x14ac:dyDescent="0.25">
      <c r="A58" s="15" t="s">
        <v>68</v>
      </c>
      <c r="B58" s="27" t="s">
        <v>69</v>
      </c>
      <c r="C58" s="30"/>
      <c r="D58" s="30"/>
      <c r="E58" s="15"/>
      <c r="F58" s="15"/>
      <c r="G58" s="27"/>
      <c r="H58" s="36"/>
      <c r="I58" s="32"/>
    </row>
    <row r="59" spans="1:9" x14ac:dyDescent="0.25">
      <c r="A59" s="15" t="s">
        <v>70</v>
      </c>
      <c r="B59" s="27" t="s">
        <v>71</v>
      </c>
      <c r="C59" s="30"/>
      <c r="D59" s="30"/>
      <c r="E59" s="15"/>
      <c r="F59" s="15"/>
      <c r="G59" s="27"/>
      <c r="H59" s="36"/>
      <c r="I59" s="32"/>
    </row>
    <row r="60" spans="1:9" x14ac:dyDescent="0.25">
      <c r="A60" s="15" t="s">
        <v>72</v>
      </c>
      <c r="B60" s="27" t="s">
        <v>73</v>
      </c>
      <c r="C60" s="30"/>
      <c r="D60" s="30"/>
      <c r="E60" s="15"/>
      <c r="F60" s="15"/>
      <c r="G60" s="27"/>
      <c r="H60" s="36"/>
      <c r="I60" s="32"/>
    </row>
    <row r="61" spans="1:9" ht="45" x14ac:dyDescent="0.25">
      <c r="A61" s="15" t="s">
        <v>74</v>
      </c>
      <c r="B61" s="27" t="s">
        <v>75</v>
      </c>
      <c r="C61" s="30"/>
      <c r="D61" s="30"/>
      <c r="E61" s="15"/>
      <c r="F61" s="15"/>
      <c r="G61" s="27"/>
      <c r="H61" s="36"/>
      <c r="I61" s="32"/>
    </row>
    <row r="62" spans="1:9" x14ac:dyDescent="0.25">
      <c r="A62" s="15" t="s">
        <v>76</v>
      </c>
      <c r="B62" s="27" t="s">
        <v>77</v>
      </c>
      <c r="C62" s="30"/>
      <c r="D62" s="30"/>
      <c r="E62" s="15"/>
      <c r="F62" s="15"/>
      <c r="G62" s="27"/>
      <c r="H62" s="36"/>
      <c r="I62" s="32"/>
    </row>
    <row r="63" spans="1:9" x14ac:dyDescent="0.25">
      <c r="A63" s="15" t="s">
        <v>78</v>
      </c>
      <c r="B63" s="27" t="s">
        <v>79</v>
      </c>
      <c r="C63" s="30"/>
      <c r="D63" s="30"/>
      <c r="E63" s="15"/>
      <c r="F63" s="15"/>
      <c r="G63" s="27"/>
      <c r="H63" s="36"/>
      <c r="I63" s="32"/>
    </row>
    <row r="64" spans="1:9" ht="60" x14ac:dyDescent="0.25">
      <c r="A64" s="15" t="s">
        <v>80</v>
      </c>
      <c r="B64" s="27" t="s">
        <v>81</v>
      </c>
      <c r="C64" s="30"/>
      <c r="D64" s="30"/>
      <c r="E64" s="15"/>
      <c r="F64" s="15"/>
      <c r="G64" s="27"/>
      <c r="H64" s="36"/>
      <c r="I64" s="32"/>
    </row>
    <row r="65" spans="1:9" ht="45" x14ac:dyDescent="0.25">
      <c r="A65" s="15" t="s">
        <v>82</v>
      </c>
      <c r="B65" s="27" t="s">
        <v>83</v>
      </c>
      <c r="C65" s="30"/>
      <c r="D65" s="30"/>
      <c r="E65" s="15"/>
      <c r="F65" s="15"/>
      <c r="G65" s="27"/>
      <c r="H65" s="36"/>
      <c r="I65" s="32"/>
    </row>
    <row r="66" spans="1:9" ht="49.15" customHeight="1" x14ac:dyDescent="0.25">
      <c r="A66" s="15" t="s">
        <v>84</v>
      </c>
      <c r="B66" s="27" t="s">
        <v>85</v>
      </c>
      <c r="C66" s="30"/>
      <c r="D66" s="30"/>
      <c r="E66" s="15"/>
      <c r="F66" s="15"/>
      <c r="G66" s="27"/>
      <c r="H66" s="36"/>
      <c r="I66" s="32"/>
    </row>
    <row r="67" spans="1:9" ht="45" x14ac:dyDescent="0.25">
      <c r="A67" s="15" t="s">
        <v>86</v>
      </c>
      <c r="B67" s="27" t="s">
        <v>87</v>
      </c>
      <c r="C67" s="30"/>
      <c r="D67" s="30"/>
      <c r="E67" s="15"/>
      <c r="F67" s="15"/>
      <c r="G67" s="27"/>
      <c r="H67" s="36"/>
      <c r="I67" s="32"/>
    </row>
    <row r="68" spans="1:9" x14ac:dyDescent="0.25">
      <c r="A68" s="15" t="s">
        <v>88</v>
      </c>
      <c r="B68" s="27" t="s">
        <v>89</v>
      </c>
      <c r="C68" s="30"/>
      <c r="D68" s="30"/>
      <c r="E68" s="15"/>
      <c r="F68" s="15"/>
      <c r="G68" s="27"/>
      <c r="H68" s="36"/>
      <c r="I68" s="32"/>
    </row>
    <row r="69" spans="1:9" ht="45" x14ac:dyDescent="0.25">
      <c r="A69" s="15" t="s">
        <v>90</v>
      </c>
      <c r="B69" s="26" t="s">
        <v>91</v>
      </c>
      <c r="C69" s="30"/>
      <c r="D69" s="30"/>
      <c r="E69" s="15"/>
      <c r="F69" s="15"/>
      <c r="G69" s="27"/>
      <c r="H69" s="36"/>
      <c r="I69" s="32"/>
    </row>
    <row r="70" spans="1:9" x14ac:dyDescent="0.25">
      <c r="A70" s="15" t="s">
        <v>92</v>
      </c>
      <c r="B70" s="27" t="s">
        <v>93</v>
      </c>
      <c r="C70" s="30">
        <v>2420</v>
      </c>
      <c r="D70" s="30" t="s">
        <v>67</v>
      </c>
      <c r="E70" s="16"/>
      <c r="F70" s="15" t="str">
        <f>IF(ISBLANK(E70),"", PRODUCT(C70,E70))</f>
        <v/>
      </c>
      <c r="G70" s="32"/>
      <c r="H70" s="35"/>
      <c r="I70" s="27"/>
    </row>
    <row r="71" spans="1:9" ht="50.45" customHeight="1" x14ac:dyDescent="0.25">
      <c r="A71" s="15" t="s">
        <v>94</v>
      </c>
      <c r="B71" s="27" t="s">
        <v>95</v>
      </c>
      <c r="C71" s="30"/>
      <c r="D71" s="30"/>
      <c r="E71" s="15"/>
      <c r="F71" s="15"/>
      <c r="G71" s="27"/>
      <c r="H71" s="36"/>
      <c r="I71" s="32"/>
    </row>
    <row r="72" spans="1:9" x14ac:dyDescent="0.25">
      <c r="A72" s="15" t="s">
        <v>96</v>
      </c>
      <c r="B72" s="27" t="s">
        <v>97</v>
      </c>
      <c r="C72" s="30"/>
      <c r="D72" s="30"/>
      <c r="E72" s="15"/>
      <c r="F72" s="15"/>
      <c r="G72" s="27"/>
      <c r="H72" s="36"/>
      <c r="I72" s="32"/>
    </row>
    <row r="73" spans="1:9" x14ac:dyDescent="0.25">
      <c r="A73" s="15" t="s">
        <v>98</v>
      </c>
      <c r="B73" s="27" t="s">
        <v>99</v>
      </c>
      <c r="C73" s="30"/>
      <c r="D73" s="30"/>
      <c r="E73" s="15"/>
      <c r="F73" s="15"/>
      <c r="G73" s="27"/>
      <c r="H73" s="36"/>
      <c r="I73" s="32"/>
    </row>
    <row r="74" spans="1:9" ht="45" x14ac:dyDescent="0.25">
      <c r="A74" s="15" t="s">
        <v>100</v>
      </c>
      <c r="B74" s="27" t="s">
        <v>101</v>
      </c>
      <c r="C74" s="30"/>
      <c r="D74" s="30"/>
      <c r="E74" s="15"/>
      <c r="F74" s="15"/>
      <c r="G74" s="27"/>
      <c r="H74" s="36"/>
      <c r="I74" s="32"/>
    </row>
    <row r="75" spans="1:9" x14ac:dyDescent="0.25">
      <c r="A75" s="15" t="s">
        <v>102</v>
      </c>
      <c r="B75" s="27" t="s">
        <v>103</v>
      </c>
      <c r="C75" s="30"/>
      <c r="D75" s="30"/>
      <c r="E75" s="15"/>
      <c r="F75" s="15"/>
      <c r="G75" s="27"/>
      <c r="H75" s="36"/>
      <c r="I75" s="32"/>
    </row>
    <row r="76" spans="1:9" x14ac:dyDescent="0.25">
      <c r="A76" s="15" t="s">
        <v>104</v>
      </c>
      <c r="B76" s="27" t="s">
        <v>105</v>
      </c>
      <c r="C76" s="30"/>
      <c r="D76" s="30"/>
      <c r="E76" s="15"/>
      <c r="F76" s="15"/>
      <c r="G76" s="27"/>
      <c r="H76" s="36"/>
      <c r="I76" s="32"/>
    </row>
    <row r="77" spans="1:9" ht="58.15" customHeight="1" x14ac:dyDescent="0.25">
      <c r="A77" s="15" t="s">
        <v>106</v>
      </c>
      <c r="B77" s="27" t="s">
        <v>81</v>
      </c>
      <c r="C77" s="30"/>
      <c r="D77" s="30"/>
      <c r="E77" s="15"/>
      <c r="F77" s="15"/>
      <c r="G77" s="27"/>
      <c r="H77" s="36"/>
      <c r="I77" s="32"/>
    </row>
    <row r="78" spans="1:9" ht="45" x14ac:dyDescent="0.25">
      <c r="A78" s="15" t="s">
        <v>107</v>
      </c>
      <c r="B78" s="27" t="s">
        <v>83</v>
      </c>
      <c r="C78" s="30"/>
      <c r="D78" s="30"/>
      <c r="E78" s="15"/>
      <c r="F78" s="15"/>
      <c r="G78" s="27"/>
      <c r="H78" s="36"/>
      <c r="I78" s="32"/>
    </row>
    <row r="79" spans="1:9" ht="46.9" customHeight="1" x14ac:dyDescent="0.25">
      <c r="A79" s="15" t="s">
        <v>108</v>
      </c>
      <c r="B79" s="27" t="s">
        <v>85</v>
      </c>
      <c r="C79" s="30"/>
      <c r="D79" s="30"/>
      <c r="E79" s="15"/>
      <c r="F79" s="15"/>
      <c r="G79" s="27"/>
      <c r="H79" s="36"/>
      <c r="I79" s="32"/>
    </row>
    <row r="80" spans="1:9" ht="45" x14ac:dyDescent="0.25">
      <c r="A80" s="15" t="s">
        <v>109</v>
      </c>
      <c r="B80" s="27" t="s">
        <v>87</v>
      </c>
      <c r="C80" s="30"/>
      <c r="D80" s="30"/>
      <c r="E80" s="15"/>
      <c r="F80" s="15"/>
      <c r="G80" s="27"/>
      <c r="H80" s="36"/>
      <c r="I80" s="32"/>
    </row>
    <row r="81" spans="1:9" x14ac:dyDescent="0.25">
      <c r="A81" s="15" t="s">
        <v>110</v>
      </c>
      <c r="B81" s="27" t="s">
        <v>111</v>
      </c>
      <c r="C81" s="30"/>
      <c r="D81" s="30"/>
      <c r="E81" s="15"/>
      <c r="F81" s="15"/>
      <c r="G81" s="27"/>
      <c r="H81" s="36"/>
      <c r="I81" s="32"/>
    </row>
    <row r="82" spans="1:9" ht="69" customHeight="1" x14ac:dyDescent="0.25">
      <c r="A82" s="15" t="s">
        <v>112</v>
      </c>
      <c r="B82" s="27" t="s">
        <v>91</v>
      </c>
      <c r="C82" s="30"/>
      <c r="D82" s="30"/>
      <c r="E82" s="15"/>
      <c r="F82" s="15"/>
      <c r="G82" s="27"/>
      <c r="H82" s="36"/>
      <c r="I82" s="32"/>
    </row>
    <row r="83" spans="1:9" ht="30" x14ac:dyDescent="0.25">
      <c r="E83" s="14" t="s">
        <v>57</v>
      </c>
      <c r="F83" s="14" t="str">
        <f>IF((COUNT(C57:C82)&lt;&gt;COUNT(F57:F82)),"", ROUND(SUM(F57:F82),2))</f>
        <v/>
      </c>
      <c r="G83" s="31" t="str">
        <f>IF((COUNT(C57:C82)&lt;&gt;COUNT(F57:F82)),"Neužpildytos visų objektų kainos", "")</f>
        <v>Neužpildytos visų objektų kainos</v>
      </c>
    </row>
    <row r="84" spans="1:9" ht="30" x14ac:dyDescent="0.25">
      <c r="C84" s="29" t="s">
        <v>58</v>
      </c>
      <c r="D84" s="38"/>
      <c r="E84" s="14" t="s">
        <v>59</v>
      </c>
      <c r="F84" s="14" t="str">
        <f>IF(OR(F83="",D84=""),"", ROUND(PRODUCT(D84,F83)/100,2))</f>
        <v/>
      </c>
      <c r="G84" s="31" t="str">
        <f>IF(D84="", "Nurodykite taikomą PVM dydį", "")</f>
        <v>Nurodykite taikomą PVM dydį</v>
      </c>
    </row>
    <row r="85" spans="1:9" x14ac:dyDescent="0.25">
      <c r="E85" s="14" t="s">
        <v>60</v>
      </c>
      <c r="F85" s="14">
        <f>IF(ISBLANK(F84), "", ROUND(SUM(F83:F84),2))</f>
        <v>0</v>
      </c>
    </row>
    <row r="89" spans="1:9" ht="30" x14ac:dyDescent="0.25">
      <c r="A89" s="12" t="s">
        <v>113</v>
      </c>
      <c r="B89" s="24" t="s">
        <v>114</v>
      </c>
    </row>
    <row r="91" spans="1:9" x14ac:dyDescent="0.25">
      <c r="A91" s="12" t="s">
        <v>27</v>
      </c>
    </row>
    <row r="92" spans="1:9" ht="45" x14ac:dyDescent="0.25">
      <c r="A92" s="14" t="s">
        <v>28</v>
      </c>
      <c r="B92" s="26" t="s">
        <v>29</v>
      </c>
      <c r="C92" s="29" t="s">
        <v>30</v>
      </c>
      <c r="D92" s="29" t="s">
        <v>31</v>
      </c>
      <c r="E92" s="14" t="s">
        <v>32</v>
      </c>
      <c r="F92" s="14" t="s">
        <v>33</v>
      </c>
      <c r="G92" s="26" t="s">
        <v>34</v>
      </c>
      <c r="H92" s="34" t="s">
        <v>35</v>
      </c>
      <c r="I92" s="26" t="s">
        <v>36</v>
      </c>
    </row>
    <row r="93" spans="1:9" ht="30" x14ac:dyDescent="0.25">
      <c r="A93" s="14" t="s">
        <v>115</v>
      </c>
      <c r="B93" s="26" t="s">
        <v>116</v>
      </c>
      <c r="C93" s="30"/>
      <c r="D93" s="30"/>
      <c r="E93" s="15"/>
      <c r="F93" s="15"/>
      <c r="G93" s="27"/>
      <c r="H93" s="35"/>
      <c r="I93" s="27"/>
    </row>
    <row r="94" spans="1:9" ht="30" x14ac:dyDescent="0.25">
      <c r="A94" s="15" t="s">
        <v>117</v>
      </c>
      <c r="B94" s="27" t="s">
        <v>116</v>
      </c>
      <c r="C94" s="30">
        <v>20</v>
      </c>
      <c r="D94" s="30" t="s">
        <v>41</v>
      </c>
      <c r="E94" s="16"/>
      <c r="F94" s="15" t="str">
        <f>IF(ISBLANK(E94),"", PRODUCT(C94,E94))</f>
        <v/>
      </c>
      <c r="G94" s="32"/>
      <c r="H94" s="35"/>
      <c r="I94" s="27"/>
    </row>
    <row r="95" spans="1:9" ht="124.15" customHeight="1" x14ac:dyDescent="0.25">
      <c r="A95" s="15" t="s">
        <v>118</v>
      </c>
      <c r="B95" s="27" t="s">
        <v>119</v>
      </c>
      <c r="C95" s="30"/>
      <c r="D95" s="30"/>
      <c r="E95" s="15"/>
      <c r="F95" s="15"/>
      <c r="G95" s="27"/>
      <c r="H95" s="36"/>
      <c r="I95" s="32"/>
    </row>
    <row r="96" spans="1:9" ht="30" x14ac:dyDescent="0.25">
      <c r="A96" s="15" t="s">
        <v>120</v>
      </c>
      <c r="B96" s="27" t="s">
        <v>47</v>
      </c>
      <c r="C96" s="30"/>
      <c r="D96" s="30"/>
      <c r="E96" s="15"/>
      <c r="F96" s="15"/>
      <c r="G96" s="27"/>
      <c r="H96" s="36"/>
      <c r="I96" s="32"/>
    </row>
    <row r="97" spans="1:9" ht="30" x14ac:dyDescent="0.25">
      <c r="E97" s="14" t="s">
        <v>57</v>
      </c>
      <c r="F97" s="14" t="str">
        <f>IF((COUNT(C94:C96)&lt;&gt;COUNT(F94:F96)),"", ROUND(SUM(F94:F96),2))</f>
        <v/>
      </c>
      <c r="G97" s="31" t="str">
        <f>IF((COUNT(C94:C96)&lt;&gt;COUNT(F94:F96)),"Neužpildytos visų objektų kainos", "")</f>
        <v>Neužpildytos visų objektų kainos</v>
      </c>
    </row>
    <row r="98" spans="1:9" ht="30" x14ac:dyDescent="0.25">
      <c r="C98" s="29" t="s">
        <v>58</v>
      </c>
      <c r="D98" s="38"/>
      <c r="E98" s="14" t="s">
        <v>59</v>
      </c>
      <c r="F98" s="14" t="str">
        <f>IF(OR(F97="",D98=""),"", ROUND(PRODUCT(D98,F97)/100,2))</f>
        <v/>
      </c>
      <c r="G98" s="31" t="str">
        <f>IF(D98="", "Nurodykite taikomą PVM dydį", "")</f>
        <v>Nurodykite taikomą PVM dydį</v>
      </c>
    </row>
    <row r="99" spans="1:9" x14ac:dyDescent="0.25">
      <c r="E99" s="14" t="s">
        <v>60</v>
      </c>
      <c r="F99" s="14">
        <f>IF(ISBLANK(F98), "", ROUND(SUM(F97:F98),2))</f>
        <v>0</v>
      </c>
    </row>
    <row r="103" spans="1:9" ht="60" x14ac:dyDescent="0.25">
      <c r="A103" s="12" t="s">
        <v>121</v>
      </c>
      <c r="B103" s="24" t="s">
        <v>122</v>
      </c>
    </row>
    <row r="105" spans="1:9" x14ac:dyDescent="0.25">
      <c r="A105" s="12" t="s">
        <v>27</v>
      </c>
    </row>
    <row r="106" spans="1:9" ht="45" x14ac:dyDescent="0.25">
      <c r="A106" s="14" t="s">
        <v>28</v>
      </c>
      <c r="B106" s="26" t="s">
        <v>29</v>
      </c>
      <c r="C106" s="29" t="s">
        <v>30</v>
      </c>
      <c r="D106" s="29" t="s">
        <v>31</v>
      </c>
      <c r="E106" s="14" t="s">
        <v>32</v>
      </c>
      <c r="F106" s="14" t="s">
        <v>33</v>
      </c>
      <c r="G106" s="26" t="s">
        <v>34</v>
      </c>
      <c r="H106" s="34" t="s">
        <v>35</v>
      </c>
      <c r="I106" s="26" t="s">
        <v>36</v>
      </c>
    </row>
    <row r="107" spans="1:9" ht="45" x14ac:dyDescent="0.25">
      <c r="A107" s="14" t="s">
        <v>123</v>
      </c>
      <c r="B107" s="26" t="s">
        <v>124</v>
      </c>
      <c r="C107" s="30"/>
      <c r="D107" s="30"/>
      <c r="E107" s="15"/>
      <c r="F107" s="15"/>
      <c r="G107" s="27"/>
      <c r="H107" s="35"/>
      <c r="I107" s="27"/>
    </row>
    <row r="108" spans="1:9" ht="58.9" customHeight="1" x14ac:dyDescent="0.25">
      <c r="A108" s="15" t="s">
        <v>125</v>
      </c>
      <c r="B108" s="27" t="s">
        <v>124</v>
      </c>
      <c r="C108" s="30">
        <v>9500</v>
      </c>
      <c r="D108" s="30" t="s">
        <v>50</v>
      </c>
      <c r="E108" s="16"/>
      <c r="F108" s="15"/>
      <c r="G108" s="32"/>
      <c r="H108" s="35"/>
      <c r="I108" s="27"/>
    </row>
    <row r="109" spans="1:9" ht="136.15" customHeight="1" x14ac:dyDescent="0.25">
      <c r="A109" s="15" t="s">
        <v>126</v>
      </c>
      <c r="B109" s="27" t="s">
        <v>127</v>
      </c>
      <c r="C109" s="30"/>
      <c r="D109" s="30"/>
      <c r="E109" s="15"/>
      <c r="F109" s="15"/>
      <c r="G109" s="27"/>
      <c r="H109" s="36"/>
      <c r="I109" s="32"/>
    </row>
    <row r="110" spans="1:9" x14ac:dyDescent="0.25">
      <c r="E110" s="14" t="s">
        <v>57</v>
      </c>
      <c r="F110" s="14" t="str">
        <f>IF((COUNT(C108:C109)&lt;&gt;COUNT(F108:F109)),"", ROUND(SUM(F108:F109),2))</f>
        <v/>
      </c>
      <c r="G110" s="31" t="str">
        <f>IF((COUNT(C108:C109)&lt;&gt;COUNT(F108:F109)),"Neužpildytos visų objektų kainos", "")</f>
        <v>Neužpildytos visų objektų kainos</v>
      </c>
    </row>
    <row r="111" spans="1:9" x14ac:dyDescent="0.25">
      <c r="C111" s="29" t="s">
        <v>58</v>
      </c>
      <c r="D111" s="38">
        <v>21</v>
      </c>
      <c r="E111" s="14" t="s">
        <v>59</v>
      </c>
      <c r="F111" s="14" t="str">
        <f>IF(OR(F110="",D111=""),"", ROUND(PRODUCT(D111,F110)/100,2))</f>
        <v/>
      </c>
      <c r="G111" s="31" t="str">
        <f>IF(D111="", "Nurodykite taikomą PVM dydį", "")</f>
        <v/>
      </c>
    </row>
    <row r="112" spans="1:9" x14ac:dyDescent="0.25">
      <c r="E112" s="14" t="s">
        <v>60</v>
      </c>
      <c r="F112" s="14">
        <f>IF(ISBLANK(F111), "", ROUND(SUM(F110:F111),2))</f>
        <v>0</v>
      </c>
    </row>
    <row r="116" spans="1:9" x14ac:dyDescent="0.25">
      <c r="A116" s="12" t="s">
        <v>128</v>
      </c>
      <c r="B116" s="24" t="s">
        <v>129</v>
      </c>
    </row>
    <row r="118" spans="1:9" x14ac:dyDescent="0.25">
      <c r="A118" s="12" t="s">
        <v>27</v>
      </c>
    </row>
    <row r="119" spans="1:9" ht="45" x14ac:dyDescent="0.25">
      <c r="A119" s="14" t="s">
        <v>28</v>
      </c>
      <c r="B119" s="26" t="s">
        <v>29</v>
      </c>
      <c r="C119" s="29" t="s">
        <v>30</v>
      </c>
      <c r="D119" s="29" t="s">
        <v>31</v>
      </c>
      <c r="E119" s="14" t="s">
        <v>32</v>
      </c>
      <c r="F119" s="14" t="s">
        <v>33</v>
      </c>
      <c r="G119" s="26" t="s">
        <v>34</v>
      </c>
      <c r="H119" s="34" t="s">
        <v>35</v>
      </c>
      <c r="I119" s="26" t="s">
        <v>36</v>
      </c>
    </row>
    <row r="120" spans="1:9" x14ac:dyDescent="0.25">
      <c r="A120" s="14" t="s">
        <v>130</v>
      </c>
      <c r="B120" s="26" t="s">
        <v>131</v>
      </c>
      <c r="C120" s="30"/>
      <c r="D120" s="30"/>
      <c r="E120" s="15"/>
      <c r="F120" s="15"/>
      <c r="G120" s="27"/>
      <c r="H120" s="35"/>
      <c r="I120" s="27"/>
    </row>
    <row r="121" spans="1:9" x14ac:dyDescent="0.25">
      <c r="A121" s="15" t="s">
        <v>132</v>
      </c>
      <c r="B121" s="27" t="s">
        <v>133</v>
      </c>
      <c r="C121" s="30">
        <v>6</v>
      </c>
      <c r="D121" s="30" t="s">
        <v>41</v>
      </c>
      <c r="E121" s="16"/>
      <c r="F121" s="15" t="str">
        <f>IF(ISBLANK(E121),"", PRODUCT(C121,E121))</f>
        <v/>
      </c>
      <c r="G121" s="32"/>
      <c r="H121" s="35"/>
      <c r="I121" s="27"/>
    </row>
    <row r="122" spans="1:9" ht="90.6" customHeight="1" x14ac:dyDescent="0.25">
      <c r="A122" s="15" t="s">
        <v>134</v>
      </c>
      <c r="B122" s="27" t="s">
        <v>135</v>
      </c>
      <c r="C122" s="30"/>
      <c r="D122" s="30"/>
      <c r="E122" s="15"/>
      <c r="F122" s="15"/>
      <c r="G122" s="27"/>
      <c r="H122" s="36"/>
      <c r="I122" s="32"/>
    </row>
    <row r="123" spans="1:9" ht="30" x14ac:dyDescent="0.25">
      <c r="A123" s="15" t="s">
        <v>136</v>
      </c>
      <c r="B123" s="27" t="s">
        <v>137</v>
      </c>
      <c r="C123" s="30"/>
      <c r="D123" s="30"/>
      <c r="E123" s="15"/>
      <c r="F123" s="15"/>
      <c r="G123" s="27"/>
      <c r="H123" s="36"/>
      <c r="I123" s="32"/>
    </row>
    <row r="124" spans="1:9" x14ac:dyDescent="0.25">
      <c r="A124" s="15" t="s">
        <v>138</v>
      </c>
      <c r="B124" s="27" t="s">
        <v>139</v>
      </c>
      <c r="C124" s="30"/>
      <c r="D124" s="30"/>
      <c r="E124" s="15"/>
      <c r="F124" s="15"/>
      <c r="G124" s="27"/>
      <c r="H124" s="36"/>
      <c r="I124" s="32"/>
    </row>
    <row r="125" spans="1:9" ht="30" x14ac:dyDescent="0.25">
      <c r="A125" s="15" t="s">
        <v>140</v>
      </c>
      <c r="B125" s="27" t="s">
        <v>47</v>
      </c>
      <c r="C125" s="30"/>
      <c r="D125" s="30"/>
      <c r="E125" s="15"/>
      <c r="F125" s="15"/>
      <c r="G125" s="27"/>
      <c r="H125" s="36"/>
      <c r="I125" s="32"/>
    </row>
    <row r="126" spans="1:9" ht="30" x14ac:dyDescent="0.25">
      <c r="E126" s="14" t="s">
        <v>57</v>
      </c>
      <c r="F126" s="14" t="str">
        <f>IF((COUNT(C121:C125)&lt;&gt;COUNT(F121:F125)),"", ROUND(SUM(F121:F125),2))</f>
        <v/>
      </c>
      <c r="G126" s="31" t="str">
        <f>IF((COUNT(C121:C125)&lt;&gt;COUNT(F121:F125)),"Neužpildytos visų objektų kainos", "")</f>
        <v>Neužpildytos visų objektų kainos</v>
      </c>
    </row>
    <row r="127" spans="1:9" ht="30" x14ac:dyDescent="0.25">
      <c r="C127" s="29" t="s">
        <v>58</v>
      </c>
      <c r="D127" s="38"/>
      <c r="E127" s="14" t="s">
        <v>59</v>
      </c>
      <c r="F127" s="14" t="str">
        <f>IF(OR(F126="",D127=""),"", ROUND(PRODUCT(D127,F126)/100,2))</f>
        <v/>
      </c>
      <c r="G127" s="31" t="str">
        <f>IF(D127="", "Nurodykite taikomą PVM dydį", "")</f>
        <v>Nurodykite taikomą PVM dydį</v>
      </c>
    </row>
    <row r="128" spans="1:9" x14ac:dyDescent="0.25">
      <c r="E128" s="14" t="s">
        <v>60</v>
      </c>
      <c r="F128" s="14">
        <f>IF(ISBLANK(F127), "", ROUND(SUM(F126:F127),2))</f>
        <v>0</v>
      </c>
    </row>
    <row r="132" spans="1:9" x14ac:dyDescent="0.25">
      <c r="A132" s="12" t="s">
        <v>141</v>
      </c>
      <c r="B132" s="24" t="s">
        <v>142</v>
      </c>
    </row>
    <row r="134" spans="1:9" x14ac:dyDescent="0.25">
      <c r="A134" s="12" t="s">
        <v>27</v>
      </c>
    </row>
    <row r="135" spans="1:9" ht="45" x14ac:dyDescent="0.25">
      <c r="A135" s="14" t="s">
        <v>28</v>
      </c>
      <c r="B135" s="26" t="s">
        <v>29</v>
      </c>
      <c r="C135" s="29" t="s">
        <v>30</v>
      </c>
      <c r="D135" s="29" t="s">
        <v>31</v>
      </c>
      <c r="E135" s="14" t="s">
        <v>32</v>
      </c>
      <c r="F135" s="14" t="s">
        <v>33</v>
      </c>
      <c r="G135" s="26" t="s">
        <v>34</v>
      </c>
      <c r="H135" s="34" t="s">
        <v>35</v>
      </c>
      <c r="I135" s="26" t="s">
        <v>36</v>
      </c>
    </row>
    <row r="136" spans="1:9" x14ac:dyDescent="0.25">
      <c r="A136" s="14" t="s">
        <v>143</v>
      </c>
      <c r="B136" s="26" t="s">
        <v>144</v>
      </c>
      <c r="C136" s="30"/>
      <c r="D136" s="30"/>
      <c r="E136" s="15"/>
      <c r="F136" s="15"/>
      <c r="G136" s="27"/>
      <c r="H136" s="35"/>
      <c r="I136" s="27"/>
    </row>
    <row r="137" spans="1:9" ht="30" x14ac:dyDescent="0.25">
      <c r="A137" s="15" t="s">
        <v>145</v>
      </c>
      <c r="B137" s="27" t="s">
        <v>144</v>
      </c>
      <c r="C137" s="30">
        <v>8000</v>
      </c>
      <c r="D137" s="30" t="s">
        <v>41</v>
      </c>
      <c r="E137" s="16">
        <v>2.08</v>
      </c>
      <c r="F137" s="15">
        <f>IF(ISBLANK(E137),"", PRODUCT(C137,E137))</f>
        <v>16640</v>
      </c>
      <c r="G137" s="32" t="s">
        <v>465</v>
      </c>
      <c r="H137" s="35"/>
      <c r="I137" s="27"/>
    </row>
    <row r="138" spans="1:9" ht="118.15" customHeight="1" x14ac:dyDescent="0.25">
      <c r="A138" s="15" t="s">
        <v>146</v>
      </c>
      <c r="B138" s="27" t="s">
        <v>147</v>
      </c>
      <c r="C138" s="30"/>
      <c r="D138" s="30"/>
      <c r="E138" s="15"/>
      <c r="F138" s="15"/>
      <c r="G138" s="27"/>
      <c r="H138" s="36" t="s">
        <v>147</v>
      </c>
      <c r="I138" s="32" t="s">
        <v>476</v>
      </c>
    </row>
    <row r="139" spans="1:9" ht="30" x14ac:dyDescent="0.25">
      <c r="A139" s="15" t="s">
        <v>148</v>
      </c>
      <c r="B139" s="27" t="s">
        <v>149</v>
      </c>
      <c r="C139" s="30"/>
      <c r="D139" s="30"/>
      <c r="E139" s="15"/>
      <c r="F139" s="15"/>
      <c r="G139" s="27"/>
      <c r="H139" s="36" t="s">
        <v>491</v>
      </c>
      <c r="I139" s="32" t="s">
        <v>478</v>
      </c>
    </row>
    <row r="140" spans="1:9" x14ac:dyDescent="0.25">
      <c r="E140" s="14" t="s">
        <v>57</v>
      </c>
      <c r="F140" s="14">
        <f>IF((COUNT(C137:C139)&lt;&gt;COUNT(F137:F139)),"", ROUND(SUM(F137:F139),2))</f>
        <v>16640</v>
      </c>
      <c r="G140" s="31" t="str">
        <f>IF((COUNT(C137:C139)&lt;&gt;COUNT(F137:F139)),"Neužpildytos visų objektų kainos", "")</f>
        <v/>
      </c>
    </row>
    <row r="141" spans="1:9" x14ac:dyDescent="0.25">
      <c r="C141" s="29" t="s">
        <v>58</v>
      </c>
      <c r="D141" s="38">
        <v>21</v>
      </c>
      <c r="E141" s="14" t="s">
        <v>59</v>
      </c>
      <c r="F141" s="14">
        <f>IF(OR(F140="",D141=""),"", ROUND(PRODUCT(D141,F140)/100,2))</f>
        <v>3494.4</v>
      </c>
      <c r="G141" s="31" t="str">
        <f>IF(D141="", "Nurodykite taikomą PVM dydį", "")</f>
        <v/>
      </c>
    </row>
    <row r="142" spans="1:9" x14ac:dyDescent="0.25">
      <c r="E142" s="14" t="s">
        <v>60</v>
      </c>
      <c r="F142" s="14">
        <f>IF(ISBLANK(F141), "", ROUND(SUM(F140:F141),2))</f>
        <v>20134.400000000001</v>
      </c>
    </row>
    <row r="146" spans="1:9" x14ac:dyDescent="0.25">
      <c r="A146" s="12" t="s">
        <v>150</v>
      </c>
      <c r="B146" s="24" t="s">
        <v>151</v>
      </c>
    </row>
    <row r="148" spans="1:9" x14ac:dyDescent="0.25">
      <c r="A148" s="12" t="s">
        <v>27</v>
      </c>
    </row>
    <row r="149" spans="1:9" ht="45" x14ac:dyDescent="0.25">
      <c r="A149" s="14" t="s">
        <v>28</v>
      </c>
      <c r="B149" s="26" t="s">
        <v>29</v>
      </c>
      <c r="C149" s="29" t="s">
        <v>30</v>
      </c>
      <c r="D149" s="29" t="s">
        <v>31</v>
      </c>
      <c r="E149" s="14" t="s">
        <v>32</v>
      </c>
      <c r="F149" s="14" t="s">
        <v>33</v>
      </c>
      <c r="G149" s="26" t="s">
        <v>34</v>
      </c>
      <c r="H149" s="34" t="s">
        <v>35</v>
      </c>
      <c r="I149" s="26" t="s">
        <v>36</v>
      </c>
    </row>
    <row r="150" spans="1:9" x14ac:dyDescent="0.25">
      <c r="A150" s="14" t="s">
        <v>152</v>
      </c>
      <c r="B150" s="26" t="s">
        <v>153</v>
      </c>
      <c r="C150" s="30"/>
      <c r="D150" s="30"/>
      <c r="E150" s="15"/>
      <c r="F150" s="15"/>
      <c r="G150" s="27"/>
      <c r="H150" s="35"/>
      <c r="I150" s="27"/>
    </row>
    <row r="151" spans="1:9" ht="30" x14ac:dyDescent="0.25">
      <c r="A151" s="15" t="s">
        <v>154</v>
      </c>
      <c r="B151" s="27" t="s">
        <v>153</v>
      </c>
      <c r="C151" s="30">
        <v>3500</v>
      </c>
      <c r="D151" s="30" t="s">
        <v>41</v>
      </c>
      <c r="E151" s="16">
        <v>0.51</v>
      </c>
      <c r="F151" s="15">
        <f>IF(ISBLANK(E151),"", PRODUCT(C151,E151))</f>
        <v>1785</v>
      </c>
      <c r="G151" s="32" t="s">
        <v>466</v>
      </c>
      <c r="H151" s="35"/>
      <c r="I151" s="27"/>
    </row>
    <row r="152" spans="1:9" ht="113.45" customHeight="1" x14ac:dyDescent="0.25">
      <c r="A152" s="15" t="s">
        <v>155</v>
      </c>
      <c r="B152" s="27" t="s">
        <v>156</v>
      </c>
      <c r="C152" s="30"/>
      <c r="D152" s="30"/>
      <c r="E152" s="15"/>
      <c r="F152" s="15"/>
      <c r="G152" s="27"/>
      <c r="H152" s="36" t="s">
        <v>156</v>
      </c>
      <c r="I152" s="32" t="s">
        <v>477</v>
      </c>
    </row>
    <row r="153" spans="1:9" ht="40.9" customHeight="1" x14ac:dyDescent="0.25">
      <c r="A153" s="15" t="s">
        <v>157</v>
      </c>
      <c r="B153" s="27" t="s">
        <v>158</v>
      </c>
      <c r="C153" s="30"/>
      <c r="D153" s="30"/>
      <c r="E153" s="15"/>
      <c r="F153" s="15"/>
      <c r="G153" s="27"/>
      <c r="H153" s="36" t="s">
        <v>475</v>
      </c>
      <c r="I153" s="32" t="s">
        <v>479</v>
      </c>
    </row>
    <row r="154" spans="1:9" x14ac:dyDescent="0.25">
      <c r="E154" s="14" t="s">
        <v>57</v>
      </c>
      <c r="F154" s="14">
        <f>IF((COUNT(C151:C153)&lt;&gt;COUNT(F151:F153)),"", ROUND(SUM(F151:F153),2))</f>
        <v>1785</v>
      </c>
      <c r="G154" s="31" t="str">
        <f>IF((COUNT(C151:C153)&lt;&gt;COUNT(F151:F153)),"Neužpildytos visų objektų kainos", "")</f>
        <v/>
      </c>
    </row>
    <row r="155" spans="1:9" x14ac:dyDescent="0.25">
      <c r="C155" s="29" t="s">
        <v>58</v>
      </c>
      <c r="D155" s="38">
        <v>21</v>
      </c>
      <c r="E155" s="14" t="s">
        <v>59</v>
      </c>
      <c r="F155" s="14">
        <f>IF(OR(F154="",D155=""),"", ROUND(PRODUCT(D155,F154)/100,2))</f>
        <v>374.85</v>
      </c>
      <c r="G155" s="31" t="str">
        <f>IF(D155="", "Nurodykite taikomą PVM dydį", "")</f>
        <v/>
      </c>
    </row>
    <row r="156" spans="1:9" x14ac:dyDescent="0.25">
      <c r="E156" s="14" t="s">
        <v>60</v>
      </c>
      <c r="F156" s="14">
        <f>IF(ISBLANK(F155), "", ROUND(SUM(F154:F155),2))</f>
        <v>2159.85</v>
      </c>
    </row>
    <row r="160" spans="1:9" x14ac:dyDescent="0.25">
      <c r="A160" s="12" t="s">
        <v>159</v>
      </c>
      <c r="B160" s="24" t="s">
        <v>160</v>
      </c>
    </row>
    <row r="162" spans="1:9" x14ac:dyDescent="0.25">
      <c r="A162" s="12" t="s">
        <v>27</v>
      </c>
    </row>
    <row r="163" spans="1:9" ht="45" x14ac:dyDescent="0.25">
      <c r="A163" s="14" t="s">
        <v>28</v>
      </c>
      <c r="B163" s="26" t="s">
        <v>29</v>
      </c>
      <c r="C163" s="29" t="s">
        <v>30</v>
      </c>
      <c r="D163" s="29" t="s">
        <v>31</v>
      </c>
      <c r="E163" s="14" t="s">
        <v>32</v>
      </c>
      <c r="F163" s="14" t="s">
        <v>33</v>
      </c>
      <c r="G163" s="26" t="s">
        <v>34</v>
      </c>
      <c r="H163" s="34" t="s">
        <v>35</v>
      </c>
      <c r="I163" s="26" t="s">
        <v>36</v>
      </c>
    </row>
    <row r="164" spans="1:9" x14ac:dyDescent="0.25">
      <c r="A164" s="14" t="s">
        <v>161</v>
      </c>
      <c r="B164" s="26" t="s">
        <v>162</v>
      </c>
      <c r="C164" s="30"/>
      <c r="D164" s="30"/>
      <c r="E164" s="15"/>
      <c r="F164" s="15"/>
      <c r="G164" s="27"/>
      <c r="H164" s="35"/>
      <c r="I164" s="27"/>
    </row>
    <row r="165" spans="1:9" ht="30" x14ac:dyDescent="0.25">
      <c r="A165" s="15" t="s">
        <v>163</v>
      </c>
      <c r="B165" s="27" t="s">
        <v>162</v>
      </c>
      <c r="C165" s="30">
        <v>12</v>
      </c>
      <c r="D165" s="30" t="s">
        <v>50</v>
      </c>
      <c r="E165" s="16">
        <v>2.48</v>
      </c>
      <c r="F165" s="15">
        <f>IF(ISBLANK(E165),"", PRODUCT(C165,E165))</f>
        <v>29.759999999999998</v>
      </c>
      <c r="G165" s="32" t="s">
        <v>468</v>
      </c>
      <c r="H165" s="35"/>
      <c r="I165" s="27"/>
    </row>
    <row r="166" spans="1:9" ht="84.6" customHeight="1" x14ac:dyDescent="0.25">
      <c r="A166" s="15" t="s">
        <v>164</v>
      </c>
      <c r="B166" s="27" t="s">
        <v>165</v>
      </c>
      <c r="C166" s="30"/>
      <c r="D166" s="30"/>
      <c r="E166" s="15"/>
      <c r="F166" s="15"/>
      <c r="G166" s="27"/>
      <c r="H166" s="36" t="s">
        <v>467</v>
      </c>
      <c r="I166" s="32" t="s">
        <v>483</v>
      </c>
    </row>
    <row r="167" spans="1:9" x14ac:dyDescent="0.25">
      <c r="E167" s="14" t="s">
        <v>57</v>
      </c>
      <c r="F167" s="14">
        <f>IF((COUNT(C165:C166)&lt;&gt;COUNT(F165:F166)),"", ROUND(SUM(F165:F166),2))</f>
        <v>29.76</v>
      </c>
      <c r="G167" s="31" t="str">
        <f>IF((COUNT(C165:C166)&lt;&gt;COUNT(F165:F166)),"Neužpildytos visų objektų kainos", "")</f>
        <v/>
      </c>
    </row>
    <row r="168" spans="1:9" x14ac:dyDescent="0.25">
      <c r="C168" s="29" t="s">
        <v>58</v>
      </c>
      <c r="D168" s="38">
        <v>21</v>
      </c>
      <c r="E168" s="14" t="s">
        <v>59</v>
      </c>
      <c r="F168" s="14">
        <f>IF(OR(F167="",D168=""),"", ROUND(PRODUCT(D168,F167)/100,2))</f>
        <v>6.25</v>
      </c>
      <c r="G168" s="31" t="str">
        <f>IF(D168="", "Nurodykite taikomą PVM dydį", "")</f>
        <v/>
      </c>
    </row>
    <row r="169" spans="1:9" x14ac:dyDescent="0.25">
      <c r="E169" s="14" t="s">
        <v>60</v>
      </c>
      <c r="F169" s="14">
        <f>IF(ISBLANK(F168), "", ROUND(SUM(F167:F168),2))</f>
        <v>36.01</v>
      </c>
    </row>
    <row r="173" spans="1:9" x14ac:dyDescent="0.25">
      <c r="A173" s="12" t="s">
        <v>166</v>
      </c>
      <c r="B173" s="24" t="s">
        <v>167</v>
      </c>
    </row>
    <row r="175" spans="1:9" x14ac:dyDescent="0.25">
      <c r="A175" s="12" t="s">
        <v>27</v>
      </c>
    </row>
    <row r="176" spans="1:9" ht="45" x14ac:dyDescent="0.25">
      <c r="A176" s="14" t="s">
        <v>28</v>
      </c>
      <c r="B176" s="26" t="s">
        <v>29</v>
      </c>
      <c r="C176" s="29" t="s">
        <v>30</v>
      </c>
      <c r="D176" s="29" t="s">
        <v>31</v>
      </c>
      <c r="E176" s="14" t="s">
        <v>32</v>
      </c>
      <c r="F176" s="14" t="s">
        <v>33</v>
      </c>
      <c r="G176" s="26" t="s">
        <v>34</v>
      </c>
      <c r="H176" s="34" t="s">
        <v>35</v>
      </c>
      <c r="I176" s="26" t="s">
        <v>36</v>
      </c>
    </row>
    <row r="177" spans="1:9" x14ac:dyDescent="0.25">
      <c r="A177" s="14" t="s">
        <v>168</v>
      </c>
      <c r="B177" s="26" t="s">
        <v>169</v>
      </c>
      <c r="C177" s="30"/>
      <c r="D177" s="30"/>
      <c r="E177" s="15"/>
      <c r="F177" s="15"/>
      <c r="G177" s="27"/>
      <c r="H177" s="35"/>
      <c r="I177" s="27"/>
    </row>
    <row r="178" spans="1:9" ht="30" x14ac:dyDescent="0.25">
      <c r="A178" s="15" t="s">
        <v>170</v>
      </c>
      <c r="B178" s="27" t="s">
        <v>169</v>
      </c>
      <c r="C178" s="30">
        <v>200</v>
      </c>
      <c r="D178" s="30" t="s">
        <v>50</v>
      </c>
      <c r="E178" s="16">
        <v>0.5</v>
      </c>
      <c r="F178" s="15">
        <f>IF(ISBLANK(E178),"", PRODUCT(C178,E178))</f>
        <v>100</v>
      </c>
      <c r="G178" s="32" t="s">
        <v>469</v>
      </c>
      <c r="H178" s="35"/>
      <c r="I178" s="27"/>
    </row>
    <row r="179" spans="1:9" ht="45" x14ac:dyDescent="0.25">
      <c r="A179" s="15" t="s">
        <v>171</v>
      </c>
      <c r="B179" s="27" t="s">
        <v>172</v>
      </c>
      <c r="C179" s="30"/>
      <c r="D179" s="30"/>
      <c r="E179" s="15"/>
      <c r="F179" s="15"/>
      <c r="G179" s="27"/>
      <c r="H179" s="36" t="s">
        <v>470</v>
      </c>
      <c r="I179" s="32" t="s">
        <v>480</v>
      </c>
    </row>
    <row r="180" spans="1:9" x14ac:dyDescent="0.25">
      <c r="E180" s="14" t="s">
        <v>57</v>
      </c>
      <c r="F180" s="14">
        <f>IF((COUNT(C178:C179)&lt;&gt;COUNT(F178:F179)),"", ROUND(SUM(F178:F179),2))</f>
        <v>100</v>
      </c>
      <c r="G180" s="31" t="str">
        <f>IF((COUNT(C178:C179)&lt;&gt;COUNT(F178:F179)),"Neužpildytos visų objektų kainos", "")</f>
        <v/>
      </c>
    </row>
    <row r="181" spans="1:9" x14ac:dyDescent="0.25">
      <c r="C181" s="29" t="s">
        <v>58</v>
      </c>
      <c r="D181" s="38">
        <v>21</v>
      </c>
      <c r="E181" s="14" t="s">
        <v>59</v>
      </c>
      <c r="F181" s="14">
        <f>IF(OR(F180="",D181=""),"", ROUND(PRODUCT(D181,F180)/100,2))</f>
        <v>21</v>
      </c>
      <c r="G181" s="31" t="str">
        <f>IF(D181="", "Nurodykite taikomą PVM dydį", "")</f>
        <v/>
      </c>
    </row>
    <row r="182" spans="1:9" x14ac:dyDescent="0.25">
      <c r="E182" s="14" t="s">
        <v>60</v>
      </c>
      <c r="F182" s="14">
        <f>IF(ISBLANK(F181), "", ROUND(SUM(F180:F181),2))</f>
        <v>121</v>
      </c>
    </row>
    <row r="186" spans="1:9" x14ac:dyDescent="0.25">
      <c r="A186" s="12" t="s">
        <v>173</v>
      </c>
      <c r="B186" s="24" t="s">
        <v>174</v>
      </c>
    </row>
    <row r="188" spans="1:9" x14ac:dyDescent="0.25">
      <c r="A188" s="12" t="s">
        <v>27</v>
      </c>
    </row>
    <row r="189" spans="1:9" ht="45" x14ac:dyDescent="0.25">
      <c r="A189" s="14" t="s">
        <v>28</v>
      </c>
      <c r="B189" s="26" t="s">
        <v>29</v>
      </c>
      <c r="C189" s="29" t="s">
        <v>30</v>
      </c>
      <c r="D189" s="29" t="s">
        <v>31</v>
      </c>
      <c r="E189" s="14" t="s">
        <v>32</v>
      </c>
      <c r="F189" s="14" t="s">
        <v>33</v>
      </c>
      <c r="G189" s="26" t="s">
        <v>34</v>
      </c>
      <c r="H189" s="34" t="s">
        <v>35</v>
      </c>
      <c r="I189" s="26" t="s">
        <v>36</v>
      </c>
    </row>
    <row r="190" spans="1:9" x14ac:dyDescent="0.25">
      <c r="A190" s="14" t="s">
        <v>175</v>
      </c>
      <c r="B190" s="26" t="s">
        <v>176</v>
      </c>
      <c r="C190" s="30"/>
      <c r="D190" s="30"/>
      <c r="E190" s="15"/>
      <c r="F190" s="15"/>
      <c r="G190" s="27"/>
      <c r="H190" s="35"/>
      <c r="I190" s="27"/>
    </row>
    <row r="191" spans="1:9" x14ac:dyDescent="0.25">
      <c r="A191" s="15" t="s">
        <v>177</v>
      </c>
      <c r="B191" s="27" t="s">
        <v>176</v>
      </c>
      <c r="C191" s="30">
        <v>50</v>
      </c>
      <c r="D191" s="30" t="s">
        <v>50</v>
      </c>
      <c r="E191" s="16"/>
      <c r="F191" s="15" t="str">
        <f>IF(ISBLANK(E191),"", PRODUCT(C191,E191))</f>
        <v/>
      </c>
      <c r="G191" s="32"/>
      <c r="H191" s="35"/>
      <c r="I191" s="27"/>
    </row>
    <row r="192" spans="1:9" ht="40.15" customHeight="1" x14ac:dyDescent="0.25">
      <c r="A192" s="15" t="s">
        <v>178</v>
      </c>
      <c r="B192" s="27" t="s">
        <v>179</v>
      </c>
      <c r="C192" s="30"/>
      <c r="D192" s="30"/>
      <c r="E192" s="15"/>
      <c r="F192" s="15"/>
      <c r="G192" s="27"/>
      <c r="H192" s="36"/>
      <c r="I192" s="32"/>
    </row>
    <row r="193" spans="1:9" ht="30" x14ac:dyDescent="0.25">
      <c r="E193" s="14" t="s">
        <v>57</v>
      </c>
      <c r="F193" s="14" t="str">
        <f>IF((COUNT(C191:C192)&lt;&gt;COUNT(F191:F192)),"", ROUND(SUM(F191:F192),2))</f>
        <v/>
      </c>
      <c r="G193" s="31" t="str">
        <f>IF((COUNT(C191:C192)&lt;&gt;COUNT(F191:F192)),"Neužpildytos visų objektų kainos", "")</f>
        <v>Neužpildytos visų objektų kainos</v>
      </c>
    </row>
    <row r="194" spans="1:9" ht="30" x14ac:dyDescent="0.25">
      <c r="C194" s="29" t="s">
        <v>58</v>
      </c>
      <c r="D194" s="38"/>
      <c r="E194" s="14" t="s">
        <v>59</v>
      </c>
      <c r="F194" s="14" t="str">
        <f>IF(OR(F193="",D194=""),"", ROUND(PRODUCT(D194,F193)/100,2))</f>
        <v/>
      </c>
      <c r="G194" s="31" t="str">
        <f>IF(D194="", "Nurodykite taikomą PVM dydį", "")</f>
        <v>Nurodykite taikomą PVM dydį</v>
      </c>
    </row>
    <row r="195" spans="1:9" x14ac:dyDescent="0.25">
      <c r="E195" s="14" t="s">
        <v>60</v>
      </c>
      <c r="F195" s="14">
        <f>IF(ISBLANK(F194), "", ROUND(SUM(F193:F194),2))</f>
        <v>0</v>
      </c>
    </row>
    <row r="199" spans="1:9" x14ac:dyDescent="0.25">
      <c r="A199" s="12" t="s">
        <v>180</v>
      </c>
      <c r="B199" s="24" t="s">
        <v>181</v>
      </c>
    </row>
    <row r="201" spans="1:9" x14ac:dyDescent="0.25">
      <c r="A201" s="12" t="s">
        <v>27</v>
      </c>
    </row>
    <row r="202" spans="1:9" ht="45" x14ac:dyDescent="0.25">
      <c r="A202" s="14" t="s">
        <v>28</v>
      </c>
      <c r="B202" s="26" t="s">
        <v>29</v>
      </c>
      <c r="C202" s="29" t="s">
        <v>30</v>
      </c>
      <c r="D202" s="29" t="s">
        <v>31</v>
      </c>
      <c r="E202" s="14" t="s">
        <v>32</v>
      </c>
      <c r="F202" s="14" t="s">
        <v>33</v>
      </c>
      <c r="G202" s="26" t="s">
        <v>34</v>
      </c>
      <c r="H202" s="34" t="s">
        <v>35</v>
      </c>
      <c r="I202" s="26" t="s">
        <v>36</v>
      </c>
    </row>
    <row r="203" spans="1:9" x14ac:dyDescent="0.25">
      <c r="A203" s="14" t="s">
        <v>182</v>
      </c>
      <c r="B203" s="26" t="s">
        <v>183</v>
      </c>
      <c r="C203" s="30"/>
      <c r="D203" s="30"/>
      <c r="E203" s="15"/>
      <c r="F203" s="15"/>
      <c r="G203" s="27"/>
      <c r="H203" s="35"/>
      <c r="I203" s="27"/>
    </row>
    <row r="204" spans="1:9" ht="30" x14ac:dyDescent="0.25">
      <c r="A204" s="15" t="s">
        <v>184</v>
      </c>
      <c r="B204" s="27" t="s">
        <v>183</v>
      </c>
      <c r="C204" s="30">
        <v>100</v>
      </c>
      <c r="D204" s="30" t="s">
        <v>50</v>
      </c>
      <c r="E204" s="16">
        <v>0.66</v>
      </c>
      <c r="F204" s="15">
        <f>IF(ISBLANK(E204),"", PRODUCT(C204,E204))</f>
        <v>66</v>
      </c>
      <c r="G204" s="32" t="s">
        <v>471</v>
      </c>
      <c r="H204" s="35"/>
      <c r="I204" s="27"/>
    </row>
    <row r="205" spans="1:9" ht="30" x14ac:dyDescent="0.25">
      <c r="A205" s="15" t="s">
        <v>185</v>
      </c>
      <c r="B205" s="27" t="s">
        <v>186</v>
      </c>
      <c r="C205" s="30"/>
      <c r="D205" s="30"/>
      <c r="E205" s="15"/>
      <c r="F205" s="15"/>
      <c r="G205" s="27"/>
      <c r="H205" s="36" t="s">
        <v>472</v>
      </c>
      <c r="I205" s="32" t="s">
        <v>481</v>
      </c>
    </row>
    <row r="206" spans="1:9" x14ac:dyDescent="0.25">
      <c r="E206" s="14" t="s">
        <v>57</v>
      </c>
      <c r="F206" s="14">
        <f>IF((COUNT(C204:C205)&lt;&gt;COUNT(F204:F205)),"", ROUND(SUM(F204:F205),2))</f>
        <v>66</v>
      </c>
      <c r="G206" s="31" t="str">
        <f>IF((COUNT(C204:C205)&lt;&gt;COUNT(F204:F205)),"Neužpildytos visų objektų kainos", "")</f>
        <v/>
      </c>
    </row>
    <row r="207" spans="1:9" x14ac:dyDescent="0.25">
      <c r="C207" s="29" t="s">
        <v>58</v>
      </c>
      <c r="D207" s="38">
        <v>21</v>
      </c>
      <c r="E207" s="14" t="s">
        <v>59</v>
      </c>
      <c r="F207" s="14">
        <f>IF(OR(F206="",D207=""),"", ROUND(PRODUCT(D207,F206)/100,2))</f>
        <v>13.86</v>
      </c>
      <c r="G207" s="31" t="str">
        <f>IF(D207="", "Nurodykite taikomą PVM dydį", "")</f>
        <v/>
      </c>
    </row>
    <row r="208" spans="1:9" x14ac:dyDescent="0.25">
      <c r="E208" s="14" t="s">
        <v>60</v>
      </c>
      <c r="F208" s="14">
        <f>IF(ISBLANK(F207), "", ROUND(SUM(F206:F207),2))</f>
        <v>79.86</v>
      </c>
    </row>
    <row r="212" spans="1:9" x14ac:dyDescent="0.25">
      <c r="A212" s="12" t="s">
        <v>187</v>
      </c>
      <c r="B212" s="24" t="s">
        <v>188</v>
      </c>
    </row>
    <row r="214" spans="1:9" x14ac:dyDescent="0.25">
      <c r="A214" s="12" t="s">
        <v>27</v>
      </c>
    </row>
    <row r="215" spans="1:9" ht="45" x14ac:dyDescent="0.25">
      <c r="A215" s="14" t="s">
        <v>28</v>
      </c>
      <c r="B215" s="26" t="s">
        <v>29</v>
      </c>
      <c r="C215" s="29" t="s">
        <v>30</v>
      </c>
      <c r="D215" s="29" t="s">
        <v>31</v>
      </c>
      <c r="E215" s="14" t="s">
        <v>32</v>
      </c>
      <c r="F215" s="14" t="s">
        <v>33</v>
      </c>
      <c r="G215" s="26" t="s">
        <v>34</v>
      </c>
      <c r="H215" s="34" t="s">
        <v>35</v>
      </c>
      <c r="I215" s="26" t="s">
        <v>36</v>
      </c>
    </row>
    <row r="216" spans="1:9" x14ac:dyDescent="0.25">
      <c r="A216" s="14" t="s">
        <v>189</v>
      </c>
      <c r="B216" s="26" t="s">
        <v>190</v>
      </c>
      <c r="C216" s="30"/>
      <c r="D216" s="30"/>
      <c r="E216" s="15"/>
      <c r="F216" s="15"/>
      <c r="G216" s="27"/>
      <c r="H216" s="35"/>
      <c r="I216" s="27"/>
    </row>
    <row r="217" spans="1:9" x14ac:dyDescent="0.25">
      <c r="A217" s="15" t="s">
        <v>191</v>
      </c>
      <c r="B217" s="27" t="s">
        <v>190</v>
      </c>
      <c r="C217" s="30">
        <v>100</v>
      </c>
      <c r="D217" s="30" t="s">
        <v>50</v>
      </c>
      <c r="E217" s="16"/>
      <c r="F217" s="15" t="str">
        <f>IF(ISBLANK(E217),"", PRODUCT(C217,E217))</f>
        <v/>
      </c>
      <c r="G217" s="32"/>
      <c r="H217" s="35"/>
      <c r="I217" s="27"/>
    </row>
    <row r="218" spans="1:9" ht="64.150000000000006" customHeight="1" x14ac:dyDescent="0.25">
      <c r="A218" s="15" t="s">
        <v>192</v>
      </c>
      <c r="B218" s="27" t="s">
        <v>193</v>
      </c>
      <c r="C218" s="30"/>
      <c r="D218" s="30"/>
      <c r="E218" s="15"/>
      <c r="F218" s="15"/>
      <c r="G218" s="27"/>
      <c r="H218" s="36"/>
      <c r="I218" s="32"/>
    </row>
    <row r="219" spans="1:9" ht="30" x14ac:dyDescent="0.25">
      <c r="E219" s="14" t="s">
        <v>57</v>
      </c>
      <c r="F219" s="14" t="str">
        <f>IF((COUNT(C217:C218)&lt;&gt;COUNT(F217:F218)),"", ROUND(SUM(F217:F218),2))</f>
        <v/>
      </c>
      <c r="G219" s="31" t="str">
        <f>IF((COUNT(C217:C218)&lt;&gt;COUNT(F217:F218)),"Neužpildytos visų objektų kainos", "")</f>
        <v>Neužpildytos visų objektų kainos</v>
      </c>
    </row>
    <row r="220" spans="1:9" ht="30" x14ac:dyDescent="0.25">
      <c r="C220" s="29" t="s">
        <v>58</v>
      </c>
      <c r="D220" s="38"/>
      <c r="E220" s="14" t="s">
        <v>59</v>
      </c>
      <c r="F220" s="14" t="str">
        <f>IF(OR(F219="",D220=""),"", ROUND(PRODUCT(D220,F219)/100,2))</f>
        <v/>
      </c>
      <c r="G220" s="31" t="str">
        <f>IF(D220="", "Nurodykite taikomą PVM dydį", "")</f>
        <v>Nurodykite taikomą PVM dydį</v>
      </c>
    </row>
    <row r="221" spans="1:9" x14ac:dyDescent="0.25">
      <c r="E221" s="14" t="s">
        <v>60</v>
      </c>
      <c r="F221" s="14">
        <f>IF(ISBLANK(F220), "", ROUND(SUM(F219:F220),2))</f>
        <v>0</v>
      </c>
    </row>
    <row r="225" spans="1:9" x14ac:dyDescent="0.25">
      <c r="A225" s="12" t="s">
        <v>194</v>
      </c>
      <c r="B225" s="24" t="s">
        <v>195</v>
      </c>
    </row>
    <row r="227" spans="1:9" x14ac:dyDescent="0.25">
      <c r="A227" s="12" t="s">
        <v>27</v>
      </c>
    </row>
    <row r="228" spans="1:9" ht="45" x14ac:dyDescent="0.25">
      <c r="A228" s="14" t="s">
        <v>28</v>
      </c>
      <c r="B228" s="26" t="s">
        <v>29</v>
      </c>
      <c r="C228" s="29" t="s">
        <v>30</v>
      </c>
      <c r="D228" s="29" t="s">
        <v>31</v>
      </c>
      <c r="E228" s="14" t="s">
        <v>32</v>
      </c>
      <c r="F228" s="14" t="s">
        <v>33</v>
      </c>
      <c r="G228" s="26" t="s">
        <v>34</v>
      </c>
      <c r="H228" s="34" t="s">
        <v>35</v>
      </c>
      <c r="I228" s="26" t="s">
        <v>36</v>
      </c>
    </row>
    <row r="229" spans="1:9" x14ac:dyDescent="0.25">
      <c r="A229" s="14" t="s">
        <v>196</v>
      </c>
      <c r="B229" s="26" t="s">
        <v>197</v>
      </c>
      <c r="C229" s="30"/>
      <c r="D229" s="30"/>
      <c r="E229" s="15"/>
      <c r="F229" s="15"/>
      <c r="G229" s="27"/>
      <c r="H229" s="35"/>
      <c r="I229" s="27"/>
    </row>
    <row r="230" spans="1:9" x14ac:dyDescent="0.25">
      <c r="A230" s="15" t="s">
        <v>198</v>
      </c>
      <c r="B230" s="27" t="s">
        <v>197</v>
      </c>
      <c r="C230" s="30">
        <v>86000</v>
      </c>
      <c r="D230" s="30" t="s">
        <v>50</v>
      </c>
      <c r="E230" s="16"/>
      <c r="F230" s="15" t="str">
        <f>IF(ISBLANK(E230),"", PRODUCT(C230,E230))</f>
        <v/>
      </c>
      <c r="G230" s="32"/>
      <c r="H230" s="35"/>
      <c r="I230" s="27"/>
    </row>
    <row r="231" spans="1:9" ht="97.9" customHeight="1" x14ac:dyDescent="0.25">
      <c r="A231" s="15" t="s">
        <v>199</v>
      </c>
      <c r="B231" s="27" t="s">
        <v>200</v>
      </c>
      <c r="C231" s="30"/>
      <c r="D231" s="30"/>
      <c r="E231" s="15"/>
      <c r="F231" s="15"/>
      <c r="G231" s="27"/>
      <c r="H231" s="36"/>
      <c r="I231" s="32"/>
    </row>
    <row r="232" spans="1:9" x14ac:dyDescent="0.25">
      <c r="A232" s="15" t="s">
        <v>201</v>
      </c>
      <c r="B232" s="27" t="s">
        <v>202</v>
      </c>
      <c r="C232" s="30"/>
      <c r="D232" s="30"/>
      <c r="E232" s="15"/>
      <c r="F232" s="15"/>
      <c r="G232" s="27"/>
      <c r="H232" s="36"/>
      <c r="I232" s="32"/>
    </row>
    <row r="233" spans="1:9" ht="30" x14ac:dyDescent="0.25">
      <c r="E233" s="14" t="s">
        <v>57</v>
      </c>
      <c r="F233" s="14" t="str">
        <f>IF((COUNT(C230:C232)&lt;&gt;COUNT(F230:F232)),"", ROUND(SUM(F230:F232),2))</f>
        <v/>
      </c>
      <c r="G233" s="31" t="str">
        <f>IF((COUNT(C230:C232)&lt;&gt;COUNT(F230:F232)),"Neužpildytos visų objektų kainos", "")</f>
        <v>Neužpildytos visų objektų kainos</v>
      </c>
    </row>
    <row r="234" spans="1:9" ht="30" x14ac:dyDescent="0.25">
      <c r="C234" s="29" t="s">
        <v>58</v>
      </c>
      <c r="D234" s="38"/>
      <c r="E234" s="14" t="s">
        <v>59</v>
      </c>
      <c r="F234" s="14" t="str">
        <f>IF(OR(F233="",D234=""),"", ROUND(PRODUCT(D234,F233)/100,2))</f>
        <v/>
      </c>
      <c r="G234" s="31" t="str">
        <f>IF(D234="", "Nurodykite taikomą PVM dydį", "")</f>
        <v>Nurodykite taikomą PVM dydį</v>
      </c>
    </row>
    <row r="235" spans="1:9" x14ac:dyDescent="0.25">
      <c r="E235" s="14" t="s">
        <v>60</v>
      </c>
      <c r="F235" s="14">
        <f>IF(ISBLANK(F234), "", ROUND(SUM(F233:F234),2))</f>
        <v>0</v>
      </c>
    </row>
    <row r="239" spans="1:9" x14ac:dyDescent="0.25">
      <c r="A239" s="12" t="s">
        <v>203</v>
      </c>
      <c r="B239" s="24" t="s">
        <v>204</v>
      </c>
    </row>
    <row r="241" spans="1:9" x14ac:dyDescent="0.25">
      <c r="A241" s="12" t="s">
        <v>27</v>
      </c>
    </row>
    <row r="242" spans="1:9" ht="45" x14ac:dyDescent="0.25">
      <c r="A242" s="14" t="s">
        <v>28</v>
      </c>
      <c r="B242" s="26" t="s">
        <v>29</v>
      </c>
      <c r="C242" s="29" t="s">
        <v>30</v>
      </c>
      <c r="D242" s="29" t="s">
        <v>31</v>
      </c>
      <c r="E242" s="14" t="s">
        <v>32</v>
      </c>
      <c r="F242" s="14" t="s">
        <v>33</v>
      </c>
      <c r="G242" s="26" t="s">
        <v>34</v>
      </c>
      <c r="H242" s="34" t="s">
        <v>35</v>
      </c>
      <c r="I242" s="26" t="s">
        <v>36</v>
      </c>
    </row>
    <row r="243" spans="1:9" x14ac:dyDescent="0.25">
      <c r="A243" s="14" t="s">
        <v>205</v>
      </c>
      <c r="B243" s="26" t="s">
        <v>206</v>
      </c>
      <c r="C243" s="30"/>
      <c r="D243" s="30"/>
      <c r="E243" s="15"/>
      <c r="F243" s="15"/>
      <c r="G243" s="27"/>
      <c r="H243" s="35"/>
      <c r="I243" s="27"/>
    </row>
    <row r="244" spans="1:9" x14ac:dyDescent="0.25">
      <c r="A244" s="15" t="s">
        <v>207</v>
      </c>
      <c r="B244" s="27" t="s">
        <v>206</v>
      </c>
      <c r="C244" s="30">
        <v>20</v>
      </c>
      <c r="D244" s="30" t="s">
        <v>50</v>
      </c>
      <c r="E244" s="16"/>
      <c r="F244" s="15" t="str">
        <f>IF(ISBLANK(E244),"", PRODUCT(C244,E244))</f>
        <v/>
      </c>
      <c r="G244" s="32"/>
      <c r="H244" s="35"/>
      <c r="I244" s="27"/>
    </row>
    <row r="245" spans="1:9" x14ac:dyDescent="0.25">
      <c r="A245" s="15" t="s">
        <v>208</v>
      </c>
      <c r="B245" s="27" t="s">
        <v>209</v>
      </c>
      <c r="C245" s="30"/>
      <c r="D245" s="30"/>
      <c r="E245" s="15"/>
      <c r="F245" s="15"/>
      <c r="G245" s="27"/>
      <c r="H245" s="36"/>
      <c r="I245" s="32"/>
    </row>
    <row r="246" spans="1:9" ht="54.6" customHeight="1" x14ac:dyDescent="0.25">
      <c r="A246" s="15" t="s">
        <v>210</v>
      </c>
      <c r="B246" s="27" t="s">
        <v>211</v>
      </c>
      <c r="C246" s="30"/>
      <c r="D246" s="30"/>
      <c r="E246" s="15"/>
      <c r="F246" s="15"/>
      <c r="G246" s="27"/>
      <c r="H246" s="36"/>
      <c r="I246" s="32"/>
    </row>
    <row r="247" spans="1:9" ht="42" customHeight="1" x14ac:dyDescent="0.25">
      <c r="A247" s="15" t="s">
        <v>212</v>
      </c>
      <c r="B247" s="27" t="s">
        <v>213</v>
      </c>
      <c r="C247" s="30"/>
      <c r="D247" s="30"/>
      <c r="E247" s="15"/>
      <c r="F247" s="15"/>
      <c r="G247" s="27"/>
      <c r="H247" s="36"/>
      <c r="I247" s="32"/>
    </row>
    <row r="248" spans="1:9" x14ac:dyDescent="0.25">
      <c r="A248" s="15" t="s">
        <v>214</v>
      </c>
      <c r="B248" s="27" t="s">
        <v>215</v>
      </c>
      <c r="C248" s="30"/>
      <c r="D248" s="30"/>
      <c r="E248" s="15"/>
      <c r="F248" s="15"/>
      <c r="G248" s="27"/>
      <c r="H248" s="36"/>
      <c r="I248" s="32"/>
    </row>
    <row r="249" spans="1:9" ht="41.45" customHeight="1" x14ac:dyDescent="0.25">
      <c r="A249" s="15" t="s">
        <v>216</v>
      </c>
      <c r="B249" s="27" t="s">
        <v>217</v>
      </c>
      <c r="C249" s="30"/>
      <c r="D249" s="30"/>
      <c r="E249" s="15"/>
      <c r="F249" s="15"/>
      <c r="G249" s="27"/>
      <c r="H249" s="36"/>
      <c r="I249" s="32"/>
    </row>
    <row r="250" spans="1:9" ht="76.150000000000006" customHeight="1" x14ac:dyDescent="0.25">
      <c r="A250" s="15" t="s">
        <v>218</v>
      </c>
      <c r="B250" s="27" t="s">
        <v>219</v>
      </c>
      <c r="C250" s="30"/>
      <c r="D250" s="30"/>
      <c r="E250" s="15"/>
      <c r="F250" s="15"/>
      <c r="G250" s="27"/>
      <c r="H250" s="36"/>
      <c r="I250" s="32"/>
    </row>
    <row r="251" spans="1:9" ht="30" x14ac:dyDescent="0.25">
      <c r="E251" s="14" t="s">
        <v>57</v>
      </c>
      <c r="F251" s="14" t="str">
        <f>IF((COUNT(C244:C250)&lt;&gt;COUNT(F244:F250)),"", ROUND(SUM(F244:F250),2))</f>
        <v/>
      </c>
      <c r="G251" s="31" t="str">
        <f>IF((COUNT(C244:C250)&lt;&gt;COUNT(F244:F250)),"Neužpildytos visų objektų kainos", "")</f>
        <v>Neužpildytos visų objektų kainos</v>
      </c>
    </row>
    <row r="252" spans="1:9" ht="30" x14ac:dyDescent="0.25">
      <c r="C252" s="29" t="s">
        <v>58</v>
      </c>
      <c r="D252" s="38"/>
      <c r="E252" s="14" t="s">
        <v>59</v>
      </c>
      <c r="F252" s="14" t="str">
        <f>IF(OR(F251="",D252=""),"", ROUND(PRODUCT(D252,F251)/100,2))</f>
        <v/>
      </c>
      <c r="G252" s="31" t="str">
        <f>IF(D252="", "Nurodykite taikomą PVM dydį", "")</f>
        <v>Nurodykite taikomą PVM dydį</v>
      </c>
    </row>
    <row r="253" spans="1:9" x14ac:dyDescent="0.25">
      <c r="E253" s="14" t="s">
        <v>60</v>
      </c>
      <c r="F253" s="14">
        <f>IF(ISBLANK(F252), "", ROUND(SUM(F251:F252),2))</f>
        <v>0</v>
      </c>
    </row>
    <row r="257" spans="1:9" x14ac:dyDescent="0.25">
      <c r="A257" s="12" t="s">
        <v>220</v>
      </c>
      <c r="B257" s="24" t="s">
        <v>221</v>
      </c>
    </row>
    <row r="259" spans="1:9" x14ac:dyDescent="0.25">
      <c r="A259" s="12" t="s">
        <v>27</v>
      </c>
    </row>
    <row r="260" spans="1:9" ht="45" x14ac:dyDescent="0.25">
      <c r="A260" s="14" t="s">
        <v>28</v>
      </c>
      <c r="B260" s="26" t="s">
        <v>29</v>
      </c>
      <c r="C260" s="29" t="s">
        <v>30</v>
      </c>
      <c r="D260" s="29" t="s">
        <v>31</v>
      </c>
      <c r="E260" s="14" t="s">
        <v>32</v>
      </c>
      <c r="F260" s="14" t="s">
        <v>33</v>
      </c>
      <c r="G260" s="26" t="s">
        <v>34</v>
      </c>
      <c r="H260" s="34" t="s">
        <v>35</v>
      </c>
      <c r="I260" s="26" t="s">
        <v>36</v>
      </c>
    </row>
    <row r="261" spans="1:9" x14ac:dyDescent="0.25">
      <c r="A261" s="14" t="s">
        <v>222</v>
      </c>
      <c r="B261" s="26" t="s">
        <v>223</v>
      </c>
      <c r="C261" s="30"/>
      <c r="D261" s="30"/>
      <c r="E261" s="15"/>
      <c r="F261" s="15"/>
      <c r="G261" s="27"/>
      <c r="H261" s="35"/>
      <c r="I261" s="27"/>
    </row>
    <row r="262" spans="1:9" x14ac:dyDescent="0.25">
      <c r="A262" s="15" t="s">
        <v>224</v>
      </c>
      <c r="B262" s="27" t="s">
        <v>223</v>
      </c>
      <c r="C262" s="30">
        <v>300</v>
      </c>
      <c r="D262" s="30" t="s">
        <v>50</v>
      </c>
      <c r="E262" s="16"/>
      <c r="F262" s="15" t="str">
        <f>IF(ISBLANK(E262),"", PRODUCT(C262,E262))</f>
        <v/>
      </c>
      <c r="G262" s="32"/>
      <c r="H262" s="35"/>
      <c r="I262" s="27"/>
    </row>
    <row r="263" spans="1:9" ht="62.45" customHeight="1" x14ac:dyDescent="0.25">
      <c r="A263" s="15" t="s">
        <v>225</v>
      </c>
      <c r="B263" s="27" t="s">
        <v>226</v>
      </c>
      <c r="C263" s="30"/>
      <c r="D263" s="30"/>
      <c r="E263" s="15"/>
      <c r="F263" s="15"/>
      <c r="G263" s="27"/>
      <c r="H263" s="36"/>
      <c r="I263" s="32"/>
    </row>
    <row r="264" spans="1:9" ht="33.6" customHeight="1" x14ac:dyDescent="0.25">
      <c r="A264" s="15" t="s">
        <v>227</v>
      </c>
      <c r="B264" s="27" t="s">
        <v>228</v>
      </c>
      <c r="C264" s="30"/>
      <c r="D264" s="30"/>
      <c r="E264" s="15"/>
      <c r="F264" s="15"/>
      <c r="G264" s="27"/>
      <c r="H264" s="36"/>
      <c r="I264" s="32"/>
    </row>
    <row r="265" spans="1:9" ht="37.9" customHeight="1" x14ac:dyDescent="0.25">
      <c r="A265" s="15" t="s">
        <v>229</v>
      </c>
      <c r="B265" s="27" t="s">
        <v>230</v>
      </c>
      <c r="C265" s="30"/>
      <c r="D265" s="30"/>
      <c r="E265" s="15"/>
      <c r="F265" s="15"/>
      <c r="G265" s="27"/>
      <c r="H265" s="36"/>
      <c r="I265" s="32"/>
    </row>
    <row r="266" spans="1:9" ht="39" customHeight="1" x14ac:dyDescent="0.25">
      <c r="A266" s="15" t="s">
        <v>231</v>
      </c>
      <c r="B266" s="27" t="s">
        <v>232</v>
      </c>
      <c r="C266" s="30"/>
      <c r="D266" s="30"/>
      <c r="E266" s="15"/>
      <c r="F266" s="15"/>
      <c r="G266" s="27"/>
      <c r="H266" s="36"/>
      <c r="I266" s="32"/>
    </row>
    <row r="267" spans="1:9" ht="108" customHeight="1" x14ac:dyDescent="0.25">
      <c r="A267" s="15" t="s">
        <v>233</v>
      </c>
      <c r="B267" s="27" t="s">
        <v>234</v>
      </c>
      <c r="C267" s="30"/>
      <c r="D267" s="30"/>
      <c r="E267" s="15"/>
      <c r="F267" s="15"/>
      <c r="G267" s="27"/>
      <c r="H267" s="36"/>
      <c r="I267" s="32"/>
    </row>
    <row r="268" spans="1:9" ht="30" x14ac:dyDescent="0.25">
      <c r="E268" s="14" t="s">
        <v>57</v>
      </c>
      <c r="F268" s="14" t="str">
        <f>IF((COUNT(C262:C267)&lt;&gt;COUNT(F262:F267)),"", ROUND(SUM(F262:F267),2))</f>
        <v/>
      </c>
      <c r="G268" s="31" t="str">
        <f>IF((COUNT(C262:C267)&lt;&gt;COUNT(F262:F267)),"Neužpildytos visų objektų kainos", "")</f>
        <v>Neužpildytos visų objektų kainos</v>
      </c>
    </row>
    <row r="269" spans="1:9" ht="30" x14ac:dyDescent="0.25">
      <c r="C269" s="29" t="s">
        <v>58</v>
      </c>
      <c r="D269" s="38"/>
      <c r="E269" s="14" t="s">
        <v>59</v>
      </c>
      <c r="F269" s="14" t="str">
        <f>IF(OR(F268="",D269=""),"", ROUND(PRODUCT(D269,F268)/100,2))</f>
        <v/>
      </c>
      <c r="G269" s="31" t="str">
        <f>IF(D269="", "Nurodykite taikomą PVM dydį", "")</f>
        <v>Nurodykite taikomą PVM dydį</v>
      </c>
    </row>
    <row r="270" spans="1:9" x14ac:dyDescent="0.25">
      <c r="E270" s="14" t="s">
        <v>60</v>
      </c>
      <c r="F270" s="14">
        <f>IF(ISBLANK(F269), "", ROUND(SUM(F268:F269),2))</f>
        <v>0</v>
      </c>
    </row>
    <row r="274" spans="1:9" x14ac:dyDescent="0.25">
      <c r="A274" s="12" t="s">
        <v>235</v>
      </c>
      <c r="B274" s="24" t="s">
        <v>221</v>
      </c>
    </row>
    <row r="276" spans="1:9" x14ac:dyDescent="0.25">
      <c r="A276" s="12" t="s">
        <v>27</v>
      </c>
    </row>
    <row r="277" spans="1:9" ht="45" x14ac:dyDescent="0.25">
      <c r="A277" s="14" t="s">
        <v>28</v>
      </c>
      <c r="B277" s="26" t="s">
        <v>29</v>
      </c>
      <c r="C277" s="29" t="s">
        <v>30</v>
      </c>
      <c r="D277" s="29" t="s">
        <v>31</v>
      </c>
      <c r="E277" s="14" t="s">
        <v>32</v>
      </c>
      <c r="F277" s="14" t="s">
        <v>33</v>
      </c>
      <c r="G277" s="26" t="s">
        <v>34</v>
      </c>
      <c r="H277" s="34" t="s">
        <v>35</v>
      </c>
      <c r="I277" s="26" t="s">
        <v>36</v>
      </c>
    </row>
    <row r="278" spans="1:9" x14ac:dyDescent="0.25">
      <c r="A278" s="14" t="s">
        <v>236</v>
      </c>
      <c r="B278" s="26" t="s">
        <v>223</v>
      </c>
      <c r="C278" s="30"/>
      <c r="D278" s="30"/>
      <c r="E278" s="15"/>
      <c r="F278" s="15"/>
      <c r="G278" s="27"/>
      <c r="H278" s="35"/>
      <c r="I278" s="27"/>
    </row>
    <row r="279" spans="1:9" x14ac:dyDescent="0.25">
      <c r="A279" s="15" t="s">
        <v>237</v>
      </c>
      <c r="B279" s="27" t="s">
        <v>223</v>
      </c>
      <c r="C279" s="30">
        <v>300</v>
      </c>
      <c r="D279" s="30" t="s">
        <v>50</v>
      </c>
      <c r="E279" s="16"/>
      <c r="F279" s="15" t="str">
        <f>IF(ISBLANK(E279),"", PRODUCT(C279,E279))</f>
        <v/>
      </c>
      <c r="G279" s="32"/>
      <c r="H279" s="35"/>
      <c r="I279" s="27"/>
    </row>
    <row r="280" spans="1:9" ht="204.6" customHeight="1" x14ac:dyDescent="0.25">
      <c r="A280" s="15" t="s">
        <v>238</v>
      </c>
      <c r="B280" s="27" t="s">
        <v>239</v>
      </c>
      <c r="C280" s="30"/>
      <c r="D280" s="30"/>
      <c r="E280" s="15"/>
      <c r="F280" s="15"/>
      <c r="G280" s="27"/>
      <c r="H280" s="36"/>
      <c r="I280" s="32"/>
    </row>
    <row r="281" spans="1:9" ht="30" x14ac:dyDescent="0.25">
      <c r="E281" s="14" t="s">
        <v>57</v>
      </c>
      <c r="F281" s="14" t="str">
        <f>IF((COUNT(C279:C280)&lt;&gt;COUNT(F279:F280)),"", ROUND(SUM(F279:F280),2))</f>
        <v/>
      </c>
      <c r="G281" s="31" t="str">
        <f>IF((COUNT(C279:C280)&lt;&gt;COUNT(F279:F280)),"Neužpildytos visų objektų kainos", "")</f>
        <v>Neužpildytos visų objektų kainos</v>
      </c>
    </row>
    <row r="282" spans="1:9" ht="30" x14ac:dyDescent="0.25">
      <c r="C282" s="29" t="s">
        <v>58</v>
      </c>
      <c r="D282" s="38"/>
      <c r="E282" s="14" t="s">
        <v>59</v>
      </c>
      <c r="F282" s="14" t="str">
        <f>IF(OR(F281="",D282=""),"", ROUND(PRODUCT(D282,F281)/100,2))</f>
        <v/>
      </c>
      <c r="G282" s="31" t="str">
        <f>IF(D282="", "Nurodykite taikomą PVM dydį", "")</f>
        <v>Nurodykite taikomą PVM dydį</v>
      </c>
    </row>
    <row r="283" spans="1:9" x14ac:dyDescent="0.25">
      <c r="E283" s="14" t="s">
        <v>60</v>
      </c>
      <c r="F283" s="14">
        <f>IF(ISBLANK(F282), "", ROUND(SUM(F281:F282),2))</f>
        <v>0</v>
      </c>
    </row>
    <row r="287" spans="1:9" x14ac:dyDescent="0.25">
      <c r="A287" s="12" t="s">
        <v>240</v>
      </c>
      <c r="B287" s="24" t="s">
        <v>241</v>
      </c>
    </row>
    <row r="289" spans="1:9" x14ac:dyDescent="0.25">
      <c r="A289" s="12" t="s">
        <v>27</v>
      </c>
    </row>
    <row r="290" spans="1:9" ht="45" x14ac:dyDescent="0.25">
      <c r="A290" s="14" t="s">
        <v>28</v>
      </c>
      <c r="B290" s="26" t="s">
        <v>29</v>
      </c>
      <c r="C290" s="29" t="s">
        <v>30</v>
      </c>
      <c r="D290" s="29" t="s">
        <v>31</v>
      </c>
      <c r="E290" s="14" t="s">
        <v>32</v>
      </c>
      <c r="F290" s="14" t="s">
        <v>33</v>
      </c>
      <c r="G290" s="26" t="s">
        <v>34</v>
      </c>
      <c r="H290" s="34" t="s">
        <v>35</v>
      </c>
      <c r="I290" s="26" t="s">
        <v>36</v>
      </c>
    </row>
    <row r="291" spans="1:9" x14ac:dyDescent="0.25">
      <c r="A291" s="14" t="s">
        <v>242</v>
      </c>
      <c r="B291" s="26" t="s">
        <v>243</v>
      </c>
      <c r="C291" s="30"/>
      <c r="D291" s="30"/>
      <c r="E291" s="15"/>
      <c r="F291" s="15"/>
      <c r="G291" s="27"/>
      <c r="H291" s="35"/>
      <c r="I291" s="27"/>
    </row>
    <row r="292" spans="1:9" x14ac:dyDescent="0.25">
      <c r="A292" s="15" t="s">
        <v>244</v>
      </c>
      <c r="B292" s="27" t="s">
        <v>243</v>
      </c>
      <c r="C292" s="30">
        <v>250</v>
      </c>
      <c r="D292" s="30" t="s">
        <v>50</v>
      </c>
      <c r="E292" s="16"/>
      <c r="F292" s="15" t="str">
        <f>IF(ISBLANK(E292),"", PRODUCT(C292,E292))</f>
        <v/>
      </c>
      <c r="G292" s="32"/>
      <c r="H292" s="35"/>
      <c r="I292" s="27"/>
    </row>
    <row r="293" spans="1:9" ht="134.44999999999999" customHeight="1" x14ac:dyDescent="0.25">
      <c r="A293" s="15" t="s">
        <v>245</v>
      </c>
      <c r="B293" s="27" t="s">
        <v>246</v>
      </c>
      <c r="C293" s="30"/>
      <c r="D293" s="30"/>
      <c r="E293" s="15"/>
      <c r="F293" s="15"/>
      <c r="G293" s="27"/>
      <c r="H293" s="36"/>
      <c r="I293" s="32"/>
    </row>
    <row r="294" spans="1:9" x14ac:dyDescent="0.25">
      <c r="A294" s="15" t="s">
        <v>247</v>
      </c>
      <c r="B294" s="27" t="s">
        <v>248</v>
      </c>
      <c r="C294" s="30"/>
      <c r="D294" s="30"/>
      <c r="E294" s="15"/>
      <c r="F294" s="15"/>
      <c r="G294" s="27"/>
      <c r="H294" s="36"/>
      <c r="I294" s="32"/>
    </row>
    <row r="295" spans="1:9" x14ac:dyDescent="0.25">
      <c r="A295" s="15" t="s">
        <v>249</v>
      </c>
      <c r="B295" s="27" t="s">
        <v>250</v>
      </c>
      <c r="C295" s="30"/>
      <c r="D295" s="30"/>
      <c r="E295" s="15"/>
      <c r="F295" s="15"/>
      <c r="G295" s="27"/>
      <c r="H295" s="36"/>
      <c r="I295" s="32"/>
    </row>
    <row r="296" spans="1:9" x14ac:dyDescent="0.25">
      <c r="A296" s="15" t="s">
        <v>251</v>
      </c>
      <c r="B296" s="27" t="s">
        <v>252</v>
      </c>
      <c r="C296" s="30"/>
      <c r="D296" s="30"/>
      <c r="E296" s="15"/>
      <c r="F296" s="15"/>
      <c r="G296" s="27"/>
      <c r="H296" s="36"/>
      <c r="I296" s="32"/>
    </row>
    <row r="297" spans="1:9" ht="47.45" customHeight="1" x14ac:dyDescent="0.25">
      <c r="A297" s="15" t="s">
        <v>253</v>
      </c>
      <c r="B297" s="27" t="s">
        <v>254</v>
      </c>
      <c r="C297" s="30"/>
      <c r="D297" s="30"/>
      <c r="E297" s="15"/>
      <c r="F297" s="15"/>
      <c r="G297" s="27"/>
      <c r="H297" s="36"/>
      <c r="I297" s="32"/>
    </row>
    <row r="298" spans="1:9" ht="30" x14ac:dyDescent="0.25">
      <c r="E298" s="14" t="s">
        <v>57</v>
      </c>
      <c r="F298" s="14" t="str">
        <f>IF((COUNT(C292:C297)&lt;&gt;COUNT(F292:F297)),"", ROUND(SUM(F292:F297),2))</f>
        <v/>
      </c>
      <c r="G298" s="31" t="str">
        <f>IF((COUNT(C292:C297)&lt;&gt;COUNT(F292:F297)),"Neužpildytos visų objektų kainos", "")</f>
        <v>Neužpildytos visų objektų kainos</v>
      </c>
    </row>
    <row r="299" spans="1:9" ht="30" x14ac:dyDescent="0.25">
      <c r="C299" s="29" t="s">
        <v>58</v>
      </c>
      <c r="D299" s="38"/>
      <c r="E299" s="14" t="s">
        <v>59</v>
      </c>
      <c r="F299" s="14" t="str">
        <f>IF(OR(F298="",D299=""),"", ROUND(PRODUCT(D299,F298)/100,2))</f>
        <v/>
      </c>
      <c r="G299" s="31" t="str">
        <f>IF(D299="", "Nurodykite taikomą PVM dydį", "")</f>
        <v>Nurodykite taikomą PVM dydį</v>
      </c>
    </row>
    <row r="300" spans="1:9" x14ac:dyDescent="0.25">
      <c r="E300" s="14" t="s">
        <v>60</v>
      </c>
      <c r="F300" s="14">
        <f>IF(ISBLANK(F299), "", ROUND(SUM(F298:F299),2))</f>
        <v>0</v>
      </c>
    </row>
    <row r="304" spans="1:9" x14ac:dyDescent="0.25">
      <c r="A304" s="12" t="s">
        <v>255</v>
      </c>
      <c r="B304" s="24" t="s">
        <v>256</v>
      </c>
    </row>
    <row r="306" spans="1:9" x14ac:dyDescent="0.25">
      <c r="A306" s="12" t="s">
        <v>27</v>
      </c>
    </row>
    <row r="307" spans="1:9" ht="45" x14ac:dyDescent="0.25">
      <c r="A307" s="14" t="s">
        <v>28</v>
      </c>
      <c r="B307" s="26" t="s">
        <v>29</v>
      </c>
      <c r="C307" s="29" t="s">
        <v>30</v>
      </c>
      <c r="D307" s="29" t="s">
        <v>31</v>
      </c>
      <c r="E307" s="14" t="s">
        <v>32</v>
      </c>
      <c r="F307" s="14" t="s">
        <v>33</v>
      </c>
      <c r="G307" s="26" t="s">
        <v>34</v>
      </c>
      <c r="H307" s="34" t="s">
        <v>35</v>
      </c>
      <c r="I307" s="26" t="s">
        <v>36</v>
      </c>
    </row>
    <row r="308" spans="1:9" x14ac:dyDescent="0.25">
      <c r="A308" s="14" t="s">
        <v>257</v>
      </c>
      <c r="B308" s="26" t="s">
        <v>258</v>
      </c>
      <c r="C308" s="30"/>
      <c r="D308" s="30"/>
      <c r="E308" s="15"/>
      <c r="F308" s="15"/>
      <c r="G308" s="27"/>
      <c r="H308" s="35"/>
      <c r="I308" s="27"/>
    </row>
    <row r="309" spans="1:9" x14ac:dyDescent="0.25">
      <c r="A309" s="15" t="s">
        <v>259</v>
      </c>
      <c r="B309" s="27" t="s">
        <v>258</v>
      </c>
      <c r="C309" s="30">
        <v>20</v>
      </c>
      <c r="D309" s="30" t="s">
        <v>50</v>
      </c>
      <c r="E309" s="16"/>
      <c r="F309" s="15" t="str">
        <f>IF(ISBLANK(E309),"", PRODUCT(C309,E309))</f>
        <v/>
      </c>
      <c r="G309" s="32"/>
      <c r="H309" s="35"/>
      <c r="I309" s="27"/>
    </row>
    <row r="310" spans="1:9" ht="61.15" customHeight="1" x14ac:dyDescent="0.25">
      <c r="A310" s="15" t="s">
        <v>260</v>
      </c>
      <c r="B310" s="27" t="s">
        <v>261</v>
      </c>
      <c r="C310" s="30"/>
      <c r="D310" s="30"/>
      <c r="E310" s="15"/>
      <c r="F310" s="15"/>
      <c r="G310" s="27"/>
      <c r="H310" s="36"/>
      <c r="I310" s="32"/>
    </row>
    <row r="311" spans="1:9" ht="30" x14ac:dyDescent="0.25">
      <c r="E311" s="14" t="s">
        <v>57</v>
      </c>
      <c r="F311" s="14" t="str">
        <f>IF((COUNT(C309:C310)&lt;&gt;COUNT(F309:F310)),"", ROUND(SUM(F309:F310),2))</f>
        <v/>
      </c>
      <c r="G311" s="31" t="str">
        <f>IF((COUNT(C309:C310)&lt;&gt;COUNT(F309:F310)),"Neužpildytos visų objektų kainos", "")</f>
        <v>Neužpildytos visų objektų kainos</v>
      </c>
    </row>
    <row r="312" spans="1:9" ht="30" x14ac:dyDescent="0.25">
      <c r="C312" s="29" t="s">
        <v>58</v>
      </c>
      <c r="D312" s="38"/>
      <c r="E312" s="14" t="s">
        <v>59</v>
      </c>
      <c r="F312" s="14" t="str">
        <f>IF(OR(F311="",D312=""),"", ROUND(PRODUCT(D312,F311)/100,2))</f>
        <v/>
      </c>
      <c r="G312" s="31" t="str">
        <f>IF(D312="", "Nurodykite taikomą PVM dydį", "")</f>
        <v>Nurodykite taikomą PVM dydį</v>
      </c>
    </row>
    <row r="313" spans="1:9" x14ac:dyDescent="0.25">
      <c r="E313" s="14" t="s">
        <v>60</v>
      </c>
      <c r="F313" s="14">
        <f>IF(ISBLANK(F312), "", ROUND(SUM(F311:F312),2))</f>
        <v>0</v>
      </c>
    </row>
    <row r="317" spans="1:9" x14ac:dyDescent="0.25">
      <c r="A317" s="12" t="s">
        <v>262</v>
      </c>
      <c r="B317" s="24" t="s">
        <v>263</v>
      </c>
    </row>
    <row r="319" spans="1:9" x14ac:dyDescent="0.25">
      <c r="A319" s="12" t="s">
        <v>27</v>
      </c>
    </row>
    <row r="320" spans="1:9" ht="45" x14ac:dyDescent="0.25">
      <c r="A320" s="14" t="s">
        <v>28</v>
      </c>
      <c r="B320" s="26" t="s">
        <v>29</v>
      </c>
      <c r="C320" s="29" t="s">
        <v>30</v>
      </c>
      <c r="D320" s="29" t="s">
        <v>31</v>
      </c>
      <c r="E320" s="14" t="s">
        <v>32</v>
      </c>
      <c r="F320" s="14" t="s">
        <v>33</v>
      </c>
      <c r="G320" s="26" t="s">
        <v>34</v>
      </c>
      <c r="H320" s="34" t="s">
        <v>35</v>
      </c>
      <c r="I320" s="26" t="s">
        <v>36</v>
      </c>
    </row>
    <row r="321" spans="1:9" x14ac:dyDescent="0.25">
      <c r="A321" s="14" t="s">
        <v>264</v>
      </c>
      <c r="B321" s="26" t="s">
        <v>265</v>
      </c>
      <c r="C321" s="30"/>
      <c r="D321" s="30"/>
      <c r="E321" s="15"/>
      <c r="F321" s="15"/>
      <c r="G321" s="27"/>
      <c r="H321" s="35"/>
      <c r="I321" s="27"/>
    </row>
    <row r="322" spans="1:9" x14ac:dyDescent="0.25">
      <c r="A322" s="15" t="s">
        <v>266</v>
      </c>
      <c r="B322" s="27" t="s">
        <v>265</v>
      </c>
      <c r="C322" s="30">
        <v>50</v>
      </c>
      <c r="D322" s="30" t="s">
        <v>50</v>
      </c>
      <c r="E322" s="16"/>
      <c r="F322" s="15" t="str">
        <f>IF(ISBLANK(E322),"", PRODUCT(C322,E322))</f>
        <v/>
      </c>
      <c r="G322" s="32"/>
      <c r="H322" s="35"/>
      <c r="I322" s="27"/>
    </row>
    <row r="323" spans="1:9" ht="77.45" customHeight="1" x14ac:dyDescent="0.25">
      <c r="A323" s="15" t="s">
        <v>267</v>
      </c>
      <c r="B323" s="27" t="s">
        <v>268</v>
      </c>
      <c r="C323" s="30"/>
      <c r="D323" s="30"/>
      <c r="E323" s="15"/>
      <c r="F323" s="15"/>
      <c r="G323" s="27"/>
      <c r="H323" s="36"/>
      <c r="I323" s="32"/>
    </row>
    <row r="324" spans="1:9" ht="49.15" customHeight="1" x14ac:dyDescent="0.25">
      <c r="A324" s="15" t="s">
        <v>269</v>
      </c>
      <c r="B324" s="27" t="s">
        <v>270</v>
      </c>
      <c r="C324" s="30"/>
      <c r="D324" s="30"/>
      <c r="E324" s="15"/>
      <c r="F324" s="15"/>
      <c r="G324" s="27"/>
      <c r="H324" s="36"/>
      <c r="I324" s="32"/>
    </row>
    <row r="325" spans="1:9" ht="30" x14ac:dyDescent="0.25">
      <c r="E325" s="14" t="s">
        <v>57</v>
      </c>
      <c r="F325" s="14" t="str">
        <f>IF((COUNT(C322:C324)&lt;&gt;COUNT(F322:F324)),"", ROUND(SUM(F322:F324),2))</f>
        <v/>
      </c>
      <c r="G325" s="31" t="str">
        <f>IF((COUNT(C322:C324)&lt;&gt;COUNT(F322:F324)),"Neužpildytos visų objektų kainos", "")</f>
        <v>Neužpildytos visų objektų kainos</v>
      </c>
    </row>
    <row r="326" spans="1:9" ht="30" x14ac:dyDescent="0.25">
      <c r="C326" s="29" t="s">
        <v>58</v>
      </c>
      <c r="D326" s="38"/>
      <c r="E326" s="14" t="s">
        <v>59</v>
      </c>
      <c r="F326" s="14" t="str">
        <f>IF(OR(F325="",D326=""),"", ROUND(PRODUCT(D326,F325)/100,2))</f>
        <v/>
      </c>
      <c r="G326" s="31" t="str">
        <f>IF(D326="", "Nurodykite taikomą PVM dydį", "")</f>
        <v>Nurodykite taikomą PVM dydį</v>
      </c>
    </row>
    <row r="327" spans="1:9" x14ac:dyDescent="0.25">
      <c r="E327" s="14" t="s">
        <v>60</v>
      </c>
      <c r="F327" s="14">
        <f>IF(ISBLANK(F326), "", ROUND(SUM(F325:F326),2))</f>
        <v>0</v>
      </c>
    </row>
    <row r="331" spans="1:9" x14ac:dyDescent="0.25">
      <c r="A331" s="12" t="s">
        <v>271</v>
      </c>
      <c r="B331" s="24" t="s">
        <v>272</v>
      </c>
    </row>
    <row r="333" spans="1:9" x14ac:dyDescent="0.25">
      <c r="A333" s="12" t="s">
        <v>27</v>
      </c>
    </row>
    <row r="334" spans="1:9" ht="45" x14ac:dyDescent="0.25">
      <c r="A334" s="14" t="s">
        <v>28</v>
      </c>
      <c r="B334" s="26" t="s">
        <v>29</v>
      </c>
      <c r="C334" s="29" t="s">
        <v>30</v>
      </c>
      <c r="D334" s="29" t="s">
        <v>31</v>
      </c>
      <c r="E334" s="14" t="s">
        <v>32</v>
      </c>
      <c r="F334" s="14" t="s">
        <v>33</v>
      </c>
      <c r="G334" s="26" t="s">
        <v>34</v>
      </c>
      <c r="H334" s="34" t="s">
        <v>35</v>
      </c>
      <c r="I334" s="26" t="s">
        <v>36</v>
      </c>
    </row>
    <row r="335" spans="1:9" x14ac:dyDescent="0.25">
      <c r="A335" s="14" t="s">
        <v>273</v>
      </c>
      <c r="B335" s="26" t="s">
        <v>274</v>
      </c>
      <c r="C335" s="30"/>
      <c r="D335" s="30"/>
      <c r="E335" s="15"/>
      <c r="F335" s="15"/>
      <c r="G335" s="27"/>
      <c r="H335" s="35"/>
      <c r="I335" s="27"/>
    </row>
    <row r="336" spans="1:9" x14ac:dyDescent="0.25">
      <c r="A336" s="15" t="s">
        <v>275</v>
      </c>
      <c r="B336" s="27" t="s">
        <v>276</v>
      </c>
      <c r="C336" s="30">
        <v>135</v>
      </c>
      <c r="D336" s="30" t="s">
        <v>50</v>
      </c>
      <c r="E336" s="16"/>
      <c r="F336" s="15" t="str">
        <f>IF(ISBLANK(E336),"", PRODUCT(C336,E336))</f>
        <v/>
      </c>
      <c r="G336" s="32"/>
      <c r="H336" s="35"/>
      <c r="I336" s="27"/>
    </row>
    <row r="337" spans="1:9" ht="82.15" customHeight="1" x14ac:dyDescent="0.25">
      <c r="A337" s="15" t="s">
        <v>277</v>
      </c>
      <c r="B337" s="27" t="s">
        <v>278</v>
      </c>
      <c r="C337" s="30"/>
      <c r="D337" s="30"/>
      <c r="E337" s="15"/>
      <c r="F337" s="15"/>
      <c r="G337" s="27"/>
      <c r="H337" s="36"/>
      <c r="I337" s="32"/>
    </row>
    <row r="338" spans="1:9" ht="30" x14ac:dyDescent="0.25">
      <c r="E338" s="14" t="s">
        <v>57</v>
      </c>
      <c r="F338" s="14" t="str">
        <f>IF((COUNT(C336:C337)&lt;&gt;COUNT(F336:F337)),"", ROUND(SUM(F336:F337),2))</f>
        <v/>
      </c>
      <c r="G338" s="31" t="str">
        <f>IF((COUNT(C336:C337)&lt;&gt;COUNT(F336:F337)),"Neužpildytos visų objektų kainos", "")</f>
        <v>Neužpildytos visų objektų kainos</v>
      </c>
    </row>
    <row r="339" spans="1:9" ht="30" x14ac:dyDescent="0.25">
      <c r="C339" s="29" t="s">
        <v>58</v>
      </c>
      <c r="D339" s="38"/>
      <c r="E339" s="14" t="s">
        <v>59</v>
      </c>
      <c r="F339" s="14" t="str">
        <f>IF(OR(F338="",D339=""),"", ROUND(PRODUCT(D339,F338)/100,2))</f>
        <v/>
      </c>
      <c r="G339" s="31" t="str">
        <f>IF(D339="", "Nurodykite taikomą PVM dydį", "")</f>
        <v>Nurodykite taikomą PVM dydį</v>
      </c>
    </row>
    <row r="340" spans="1:9" x14ac:dyDescent="0.25">
      <c r="E340" s="14" t="s">
        <v>60</v>
      </c>
      <c r="F340" s="14">
        <f>IF(ISBLANK(F339), "", ROUND(SUM(F338:F339),2))</f>
        <v>0</v>
      </c>
    </row>
    <row r="344" spans="1:9" x14ac:dyDescent="0.25">
      <c r="A344" s="12" t="s">
        <v>279</v>
      </c>
      <c r="B344" s="24" t="s">
        <v>280</v>
      </c>
    </row>
    <row r="346" spans="1:9" x14ac:dyDescent="0.25">
      <c r="A346" s="12" t="s">
        <v>27</v>
      </c>
    </row>
    <row r="347" spans="1:9" ht="45" x14ac:dyDescent="0.25">
      <c r="A347" s="14" t="s">
        <v>28</v>
      </c>
      <c r="B347" s="26" t="s">
        <v>29</v>
      </c>
      <c r="C347" s="29" t="s">
        <v>30</v>
      </c>
      <c r="D347" s="29" t="s">
        <v>31</v>
      </c>
      <c r="E347" s="14" t="s">
        <v>32</v>
      </c>
      <c r="F347" s="14" t="s">
        <v>33</v>
      </c>
      <c r="G347" s="26" t="s">
        <v>34</v>
      </c>
      <c r="H347" s="34" t="s">
        <v>35</v>
      </c>
      <c r="I347" s="26" t="s">
        <v>36</v>
      </c>
    </row>
    <row r="348" spans="1:9" x14ac:dyDescent="0.25">
      <c r="A348" s="14" t="s">
        <v>281</v>
      </c>
      <c r="B348" s="26" t="s">
        <v>282</v>
      </c>
      <c r="C348" s="30"/>
      <c r="D348" s="30"/>
      <c r="E348" s="15"/>
      <c r="F348" s="15"/>
      <c r="G348" s="27"/>
      <c r="H348" s="35"/>
      <c r="I348" s="27"/>
    </row>
    <row r="349" spans="1:9" x14ac:dyDescent="0.25">
      <c r="A349" s="15" t="s">
        <v>283</v>
      </c>
      <c r="B349" s="27" t="s">
        <v>284</v>
      </c>
      <c r="C349" s="30">
        <v>135</v>
      </c>
      <c r="D349" s="30" t="s">
        <v>50</v>
      </c>
      <c r="E349" s="16"/>
      <c r="F349" s="15" t="str">
        <f>IF(ISBLANK(E349),"", PRODUCT(C349,E349))</f>
        <v/>
      </c>
      <c r="G349" s="32"/>
      <c r="H349" s="35"/>
      <c r="I349" s="27"/>
    </row>
    <row r="350" spans="1:9" ht="120.6" customHeight="1" x14ac:dyDescent="0.25">
      <c r="A350" s="15" t="s">
        <v>285</v>
      </c>
      <c r="B350" s="27" t="s">
        <v>286</v>
      </c>
      <c r="C350" s="30"/>
      <c r="D350" s="30"/>
      <c r="E350" s="15"/>
      <c r="F350" s="15"/>
      <c r="G350" s="27"/>
      <c r="H350" s="36"/>
      <c r="I350" s="32"/>
    </row>
    <row r="351" spans="1:9" ht="30" x14ac:dyDescent="0.25">
      <c r="E351" s="14" t="s">
        <v>57</v>
      </c>
      <c r="F351" s="14" t="str">
        <f>IF((COUNT(C349:C350)&lt;&gt;COUNT(F349:F350)),"", ROUND(SUM(F349:F350),2))</f>
        <v/>
      </c>
      <c r="G351" s="31" t="str">
        <f>IF((COUNT(C349:C350)&lt;&gt;COUNT(F349:F350)),"Neužpildytos visų objektų kainos", "")</f>
        <v>Neužpildytos visų objektų kainos</v>
      </c>
    </row>
    <row r="352" spans="1:9" ht="30" x14ac:dyDescent="0.25">
      <c r="C352" s="29" t="s">
        <v>58</v>
      </c>
      <c r="D352" s="38"/>
      <c r="E352" s="14" t="s">
        <v>59</v>
      </c>
      <c r="F352" s="14" t="str">
        <f>IF(OR(F351="",D352=""),"", ROUND(PRODUCT(D352,F351)/100,2))</f>
        <v/>
      </c>
      <c r="G352" s="31" t="str">
        <f>IF(D352="", "Nurodykite taikomą PVM dydį", "")</f>
        <v>Nurodykite taikomą PVM dydį</v>
      </c>
    </row>
    <row r="353" spans="1:9" x14ac:dyDescent="0.25">
      <c r="E353" s="14" t="s">
        <v>60</v>
      </c>
      <c r="F353" s="14">
        <f>IF(ISBLANK(F352), "", ROUND(SUM(F351:F352),2))</f>
        <v>0</v>
      </c>
    </row>
    <row r="357" spans="1:9" x14ac:dyDescent="0.25">
      <c r="A357" s="12" t="s">
        <v>287</v>
      </c>
      <c r="B357" s="24" t="s">
        <v>288</v>
      </c>
    </row>
    <row r="359" spans="1:9" x14ac:dyDescent="0.25">
      <c r="A359" s="12" t="s">
        <v>27</v>
      </c>
    </row>
    <row r="360" spans="1:9" ht="45" x14ac:dyDescent="0.25">
      <c r="A360" s="14" t="s">
        <v>28</v>
      </c>
      <c r="B360" s="26" t="s">
        <v>29</v>
      </c>
      <c r="C360" s="29" t="s">
        <v>30</v>
      </c>
      <c r="D360" s="29" t="s">
        <v>31</v>
      </c>
      <c r="E360" s="14" t="s">
        <v>32</v>
      </c>
      <c r="F360" s="14" t="s">
        <v>33</v>
      </c>
      <c r="G360" s="26" t="s">
        <v>34</v>
      </c>
      <c r="H360" s="34" t="s">
        <v>35</v>
      </c>
      <c r="I360" s="26" t="s">
        <v>36</v>
      </c>
    </row>
    <row r="361" spans="1:9" x14ac:dyDescent="0.25">
      <c r="A361" s="14" t="s">
        <v>289</v>
      </c>
      <c r="B361" s="26" t="s">
        <v>290</v>
      </c>
      <c r="C361" s="30"/>
      <c r="D361" s="30"/>
      <c r="E361" s="15"/>
      <c r="F361" s="15"/>
      <c r="G361" s="27"/>
      <c r="H361" s="35"/>
      <c r="I361" s="27"/>
    </row>
    <row r="362" spans="1:9" x14ac:dyDescent="0.25">
      <c r="A362" s="15" t="s">
        <v>291</v>
      </c>
      <c r="B362" s="27" t="s">
        <v>292</v>
      </c>
      <c r="C362" s="30">
        <v>51</v>
      </c>
      <c r="D362" s="30" t="s">
        <v>50</v>
      </c>
      <c r="E362" s="16"/>
      <c r="F362" s="15" t="str">
        <f>IF(ISBLANK(E362),"", PRODUCT(C362,E362))</f>
        <v/>
      </c>
      <c r="G362" s="32"/>
      <c r="H362" s="35"/>
      <c r="I362" s="27"/>
    </row>
    <row r="363" spans="1:9" ht="56.45" customHeight="1" x14ac:dyDescent="0.25">
      <c r="A363" s="15" t="s">
        <v>293</v>
      </c>
      <c r="B363" s="27" t="s">
        <v>294</v>
      </c>
      <c r="C363" s="30"/>
      <c r="D363" s="30"/>
      <c r="E363" s="15"/>
      <c r="F363" s="15"/>
      <c r="G363" s="27"/>
      <c r="H363" s="36"/>
      <c r="I363" s="32"/>
    </row>
    <row r="364" spans="1:9" ht="30" x14ac:dyDescent="0.25">
      <c r="E364" s="14" t="s">
        <v>57</v>
      </c>
      <c r="F364" s="14" t="str">
        <f>IF((COUNT(C362:C363)&lt;&gt;COUNT(F362:F363)),"", ROUND(SUM(F362:F363),2))</f>
        <v/>
      </c>
      <c r="G364" s="31" t="str">
        <f>IF((COUNT(C362:C363)&lt;&gt;COUNT(F362:F363)),"Neužpildytos visų objektų kainos", "")</f>
        <v>Neužpildytos visų objektų kainos</v>
      </c>
    </row>
    <row r="365" spans="1:9" ht="30" x14ac:dyDescent="0.25">
      <c r="C365" s="29" t="s">
        <v>58</v>
      </c>
      <c r="D365" s="38"/>
      <c r="E365" s="14" t="s">
        <v>59</v>
      </c>
      <c r="F365" s="14" t="str">
        <f>IF(OR(F364="",D365=""),"", ROUND(PRODUCT(D365,F364)/100,2))</f>
        <v/>
      </c>
      <c r="G365" s="31" t="str">
        <f>IF(D365="", "Nurodykite taikomą PVM dydį", "")</f>
        <v>Nurodykite taikomą PVM dydį</v>
      </c>
    </row>
    <row r="366" spans="1:9" x14ac:dyDescent="0.25">
      <c r="E366" s="14" t="s">
        <v>60</v>
      </c>
      <c r="F366" s="14">
        <f>IF(ISBLANK(F365), "", ROUND(SUM(F364:F365),2))</f>
        <v>0</v>
      </c>
    </row>
    <row r="370" spans="1:9" x14ac:dyDescent="0.25">
      <c r="A370" s="12" t="s">
        <v>295</v>
      </c>
      <c r="B370" s="24" t="s">
        <v>296</v>
      </c>
    </row>
    <row r="372" spans="1:9" x14ac:dyDescent="0.25">
      <c r="A372" s="12" t="s">
        <v>27</v>
      </c>
    </row>
    <row r="373" spans="1:9" ht="45" x14ac:dyDescent="0.25">
      <c r="A373" s="14" t="s">
        <v>28</v>
      </c>
      <c r="B373" s="26" t="s">
        <v>29</v>
      </c>
      <c r="C373" s="29" t="s">
        <v>30</v>
      </c>
      <c r="D373" s="29" t="s">
        <v>31</v>
      </c>
      <c r="E373" s="14" t="s">
        <v>32</v>
      </c>
      <c r="F373" s="14" t="s">
        <v>33</v>
      </c>
      <c r="G373" s="26" t="s">
        <v>34</v>
      </c>
      <c r="H373" s="34" t="s">
        <v>35</v>
      </c>
      <c r="I373" s="26" t="s">
        <v>36</v>
      </c>
    </row>
    <row r="374" spans="1:9" x14ac:dyDescent="0.25">
      <c r="A374" s="14" t="s">
        <v>297</v>
      </c>
      <c r="B374" s="26" t="s">
        <v>298</v>
      </c>
      <c r="C374" s="30"/>
      <c r="D374" s="30"/>
      <c r="E374" s="15"/>
      <c r="F374" s="15"/>
      <c r="G374" s="27"/>
      <c r="H374" s="35"/>
      <c r="I374" s="27"/>
    </row>
    <row r="375" spans="1:9" x14ac:dyDescent="0.25">
      <c r="A375" s="15" t="s">
        <v>299</v>
      </c>
      <c r="B375" s="27" t="s">
        <v>300</v>
      </c>
      <c r="C375" s="30">
        <v>50</v>
      </c>
      <c r="D375" s="30" t="s">
        <v>50</v>
      </c>
      <c r="E375" s="16"/>
      <c r="F375" s="15" t="str">
        <f>IF(ISBLANK(E375),"", PRODUCT(C375,E375))</f>
        <v/>
      </c>
      <c r="G375" s="32"/>
      <c r="H375" s="35"/>
      <c r="I375" s="27"/>
    </row>
    <row r="376" spans="1:9" ht="133.9" customHeight="1" x14ac:dyDescent="0.25">
      <c r="A376" s="15" t="s">
        <v>301</v>
      </c>
      <c r="B376" s="27" t="s">
        <v>302</v>
      </c>
      <c r="C376" s="30"/>
      <c r="D376" s="30"/>
      <c r="E376" s="15"/>
      <c r="F376" s="15"/>
      <c r="G376" s="27"/>
      <c r="H376" s="36"/>
      <c r="I376" s="32"/>
    </row>
    <row r="377" spans="1:9" ht="30" x14ac:dyDescent="0.25">
      <c r="E377" s="14" t="s">
        <v>57</v>
      </c>
      <c r="F377" s="14" t="str">
        <f>IF((COUNT(C375:C376)&lt;&gt;COUNT(F375:F376)),"", ROUND(SUM(F375:F376),2))</f>
        <v/>
      </c>
      <c r="G377" s="31" t="str">
        <f>IF((COUNT(C375:C376)&lt;&gt;COUNT(F375:F376)),"Neužpildytos visų objektų kainos", "")</f>
        <v>Neužpildytos visų objektų kainos</v>
      </c>
    </row>
    <row r="378" spans="1:9" ht="30" x14ac:dyDescent="0.25">
      <c r="C378" s="29" t="s">
        <v>58</v>
      </c>
      <c r="D378" s="38"/>
      <c r="E378" s="14" t="s">
        <v>59</v>
      </c>
      <c r="F378" s="14" t="str">
        <f>IF(OR(F377="",D378=""),"", ROUND(PRODUCT(D378,F377)/100,2))</f>
        <v/>
      </c>
      <c r="G378" s="31" t="str">
        <f>IF(D378="", "Nurodykite taikomą PVM dydį", "")</f>
        <v>Nurodykite taikomą PVM dydį</v>
      </c>
    </row>
    <row r="379" spans="1:9" x14ac:dyDescent="0.25">
      <c r="E379" s="14" t="s">
        <v>60</v>
      </c>
      <c r="F379" s="14">
        <f>IF(ISBLANK(F378), "", ROUND(SUM(F377:F378),2))</f>
        <v>0</v>
      </c>
    </row>
    <row r="383" spans="1:9" ht="30" x14ac:dyDescent="0.25">
      <c r="A383" s="12" t="s">
        <v>303</v>
      </c>
      <c r="B383" s="24" t="s">
        <v>304</v>
      </c>
    </row>
    <row r="385" spans="1:9" x14ac:dyDescent="0.25">
      <c r="A385" s="12" t="s">
        <v>27</v>
      </c>
    </row>
    <row r="386" spans="1:9" ht="45" x14ac:dyDescent="0.25">
      <c r="A386" s="14" t="s">
        <v>28</v>
      </c>
      <c r="B386" s="26" t="s">
        <v>29</v>
      </c>
      <c r="C386" s="29" t="s">
        <v>30</v>
      </c>
      <c r="D386" s="29" t="s">
        <v>31</v>
      </c>
      <c r="E386" s="14" t="s">
        <v>32</v>
      </c>
      <c r="F386" s="14" t="s">
        <v>33</v>
      </c>
      <c r="G386" s="26" t="s">
        <v>34</v>
      </c>
      <c r="H386" s="34" t="s">
        <v>35</v>
      </c>
      <c r="I386" s="26" t="s">
        <v>36</v>
      </c>
    </row>
    <row r="387" spans="1:9" ht="30" x14ac:dyDescent="0.25">
      <c r="A387" s="14" t="s">
        <v>305</v>
      </c>
      <c r="B387" s="26" t="s">
        <v>306</v>
      </c>
      <c r="C387" s="30"/>
      <c r="D387" s="30"/>
      <c r="E387" s="15"/>
      <c r="F387" s="15"/>
      <c r="G387" s="27"/>
      <c r="H387" s="35"/>
      <c r="I387" s="27"/>
    </row>
    <row r="388" spans="1:9" ht="30" x14ac:dyDescent="0.25">
      <c r="A388" s="15" t="s">
        <v>307</v>
      </c>
      <c r="B388" s="27" t="s">
        <v>308</v>
      </c>
      <c r="C388" s="30">
        <v>15</v>
      </c>
      <c r="D388" s="30" t="s">
        <v>50</v>
      </c>
      <c r="E388" s="16"/>
      <c r="F388" s="15" t="str">
        <f>IF(ISBLANK(E388),"", PRODUCT(C388,E388))</f>
        <v/>
      </c>
      <c r="G388" s="32"/>
      <c r="H388" s="35"/>
      <c r="I388" s="27"/>
    </row>
    <row r="389" spans="1:9" x14ac:dyDescent="0.25">
      <c r="A389" s="15" t="s">
        <v>309</v>
      </c>
      <c r="B389" s="27" t="s">
        <v>276</v>
      </c>
      <c r="C389" s="30">
        <v>15</v>
      </c>
      <c r="D389" s="30" t="s">
        <v>50</v>
      </c>
      <c r="E389" s="16"/>
      <c r="F389" s="15" t="str">
        <f>IF(ISBLANK(E389),"", PRODUCT(C389,E389))</f>
        <v/>
      </c>
      <c r="G389" s="32"/>
      <c r="H389" s="35"/>
      <c r="I389" s="27"/>
    </row>
    <row r="390" spans="1:9" ht="88.9" customHeight="1" x14ac:dyDescent="0.25">
      <c r="A390" s="15" t="s">
        <v>310</v>
      </c>
      <c r="B390" s="27" t="s">
        <v>311</v>
      </c>
      <c r="C390" s="30"/>
      <c r="D390" s="30"/>
      <c r="E390" s="15"/>
      <c r="F390" s="15"/>
      <c r="G390" s="27"/>
      <c r="H390" s="36"/>
      <c r="I390" s="32"/>
    </row>
    <row r="391" spans="1:9" x14ac:dyDescent="0.25">
      <c r="A391" s="15" t="s">
        <v>312</v>
      </c>
      <c r="B391" s="27" t="s">
        <v>243</v>
      </c>
      <c r="C391" s="30">
        <v>15</v>
      </c>
      <c r="D391" s="30" t="s">
        <v>50</v>
      </c>
      <c r="E391" s="16"/>
      <c r="F391" s="15" t="str">
        <f>IF(ISBLANK(E391),"", PRODUCT(C391,E391))</f>
        <v/>
      </c>
      <c r="G391" s="32"/>
      <c r="H391" s="35"/>
      <c r="I391" s="27"/>
    </row>
    <row r="392" spans="1:9" ht="148.9" customHeight="1" x14ac:dyDescent="0.25">
      <c r="A392" s="15" t="s">
        <v>313</v>
      </c>
      <c r="B392" s="27" t="s">
        <v>314</v>
      </c>
      <c r="C392" s="30"/>
      <c r="D392" s="30"/>
      <c r="E392" s="15"/>
      <c r="F392" s="15"/>
      <c r="G392" s="27"/>
      <c r="H392" s="36"/>
      <c r="I392" s="32"/>
    </row>
    <row r="393" spans="1:9" x14ac:dyDescent="0.25">
      <c r="A393" s="15" t="s">
        <v>315</v>
      </c>
      <c r="B393" s="27" t="s">
        <v>316</v>
      </c>
      <c r="C393" s="30">
        <v>15</v>
      </c>
      <c r="D393" s="30" t="s">
        <v>50</v>
      </c>
      <c r="E393" s="16"/>
      <c r="F393" s="15" t="str">
        <f>IF(ISBLANK(E393),"", PRODUCT(C393,E393))</f>
        <v/>
      </c>
      <c r="G393" s="32"/>
      <c r="H393" s="35"/>
      <c r="I393" s="27"/>
    </row>
    <row r="394" spans="1:9" ht="90.6" customHeight="1" x14ac:dyDescent="0.25">
      <c r="A394" s="15" t="s">
        <v>317</v>
      </c>
      <c r="B394" s="27" t="s">
        <v>318</v>
      </c>
      <c r="C394" s="30"/>
      <c r="D394" s="30"/>
      <c r="E394" s="15"/>
      <c r="F394" s="15"/>
      <c r="G394" s="27"/>
      <c r="H394" s="36"/>
      <c r="I394" s="32"/>
    </row>
    <row r="395" spans="1:9" x14ac:dyDescent="0.25">
      <c r="A395" s="15" t="s">
        <v>319</v>
      </c>
      <c r="B395" s="27" t="s">
        <v>320</v>
      </c>
      <c r="C395" s="30">
        <v>15</v>
      </c>
      <c r="D395" s="30" t="s">
        <v>50</v>
      </c>
      <c r="E395" s="16"/>
      <c r="F395" s="15" t="str">
        <f>IF(ISBLANK(E395),"", PRODUCT(C395,E395))</f>
        <v/>
      </c>
      <c r="G395" s="32"/>
      <c r="H395" s="35"/>
      <c r="I395" s="27"/>
    </row>
    <row r="396" spans="1:9" ht="93.6" customHeight="1" x14ac:dyDescent="0.25">
      <c r="A396" s="15" t="s">
        <v>321</v>
      </c>
      <c r="B396" s="27" t="s">
        <v>322</v>
      </c>
      <c r="C396" s="30"/>
      <c r="D396" s="30"/>
      <c r="E396" s="15"/>
      <c r="F396" s="15"/>
      <c r="G396" s="27"/>
      <c r="H396" s="36"/>
      <c r="I396" s="32"/>
    </row>
    <row r="397" spans="1:9" x14ac:dyDescent="0.25">
      <c r="A397" s="15" t="s">
        <v>323</v>
      </c>
      <c r="B397" s="27" t="s">
        <v>324</v>
      </c>
      <c r="C397" s="30">
        <v>15</v>
      </c>
      <c r="D397" s="30" t="s">
        <v>50</v>
      </c>
      <c r="E397" s="16"/>
      <c r="F397" s="15" t="str">
        <f>IF(ISBLANK(E397),"", PRODUCT(C397,E397))</f>
        <v/>
      </c>
      <c r="G397" s="32"/>
      <c r="H397" s="35"/>
      <c r="I397" s="27"/>
    </row>
    <row r="398" spans="1:9" ht="60" x14ac:dyDescent="0.25">
      <c r="A398" s="15" t="s">
        <v>325</v>
      </c>
      <c r="B398" s="27" t="s">
        <v>326</v>
      </c>
      <c r="C398" s="30"/>
      <c r="D398" s="30"/>
      <c r="E398" s="15"/>
      <c r="F398" s="15"/>
      <c r="G398" s="27"/>
      <c r="H398" s="36"/>
      <c r="I398" s="32"/>
    </row>
    <row r="399" spans="1:9" x14ac:dyDescent="0.25">
      <c r="A399" s="15" t="s">
        <v>327</v>
      </c>
      <c r="B399" s="27" t="s">
        <v>328</v>
      </c>
      <c r="C399" s="30">
        <v>15</v>
      </c>
      <c r="D399" s="30" t="s">
        <v>329</v>
      </c>
      <c r="E399" s="16"/>
      <c r="F399" s="15" t="str">
        <f>IF(ISBLANK(E399),"", PRODUCT(C399,E399))</f>
        <v/>
      </c>
      <c r="G399" s="32"/>
      <c r="H399" s="35"/>
      <c r="I399" s="27"/>
    </row>
    <row r="400" spans="1:9" ht="65.45" customHeight="1" x14ac:dyDescent="0.25">
      <c r="A400" s="15" t="s">
        <v>330</v>
      </c>
      <c r="B400" s="27" t="s">
        <v>331</v>
      </c>
      <c r="C400" s="30"/>
      <c r="D400" s="30"/>
      <c r="E400" s="15"/>
      <c r="F400" s="15"/>
      <c r="G400" s="27"/>
      <c r="H400" s="36"/>
      <c r="I400" s="32"/>
    </row>
    <row r="401" spans="1:9" ht="30" x14ac:dyDescent="0.25">
      <c r="E401" s="14" t="s">
        <v>57</v>
      </c>
      <c r="F401" s="14" t="str">
        <f>IF((COUNT(C388:C400)&lt;&gt;COUNT(F388:F400)),"", ROUND(SUM(F388:F400),2))</f>
        <v/>
      </c>
      <c r="G401" s="31" t="str">
        <f>IF((COUNT(C388:C400)&lt;&gt;COUNT(F388:F400)),"Neužpildytos visų objektų kainos", "")</f>
        <v>Neužpildytos visų objektų kainos</v>
      </c>
    </row>
    <row r="402" spans="1:9" ht="30" x14ac:dyDescent="0.25">
      <c r="C402" s="29" t="s">
        <v>58</v>
      </c>
      <c r="D402" s="38"/>
      <c r="E402" s="14" t="s">
        <v>59</v>
      </c>
      <c r="F402" s="14" t="str">
        <f>IF(OR(F401="",D402=""),"", ROUND(PRODUCT(D402,F401)/100,2))</f>
        <v/>
      </c>
      <c r="G402" s="31" t="str">
        <f>IF(D402="", "Nurodykite taikomą PVM dydį", "")</f>
        <v>Nurodykite taikomą PVM dydį</v>
      </c>
    </row>
    <row r="403" spans="1:9" x14ac:dyDescent="0.25">
      <c r="E403" s="14" t="s">
        <v>60</v>
      </c>
      <c r="F403" s="14">
        <f>IF(ISBLANK(F402), "", ROUND(SUM(F401:F402),2))</f>
        <v>0</v>
      </c>
    </row>
    <row r="407" spans="1:9" x14ac:dyDescent="0.25">
      <c r="A407" s="12" t="s">
        <v>332</v>
      </c>
      <c r="B407" s="24" t="s">
        <v>333</v>
      </c>
    </row>
    <row r="409" spans="1:9" x14ac:dyDescent="0.25">
      <c r="A409" s="12" t="s">
        <v>27</v>
      </c>
    </row>
    <row r="410" spans="1:9" ht="45" x14ac:dyDescent="0.25">
      <c r="A410" s="14" t="s">
        <v>28</v>
      </c>
      <c r="B410" s="26" t="s">
        <v>29</v>
      </c>
      <c r="C410" s="29" t="s">
        <v>30</v>
      </c>
      <c r="D410" s="29" t="s">
        <v>31</v>
      </c>
      <c r="E410" s="14" t="s">
        <v>32</v>
      </c>
      <c r="F410" s="14" t="s">
        <v>33</v>
      </c>
      <c r="G410" s="26" t="s">
        <v>34</v>
      </c>
      <c r="H410" s="34" t="s">
        <v>35</v>
      </c>
      <c r="I410" s="26" t="s">
        <v>36</v>
      </c>
    </row>
    <row r="411" spans="1:9" x14ac:dyDescent="0.25">
      <c r="A411" s="14" t="s">
        <v>334</v>
      </c>
      <c r="B411" s="26" t="s">
        <v>335</v>
      </c>
      <c r="C411" s="30"/>
      <c r="D411" s="30"/>
      <c r="E411" s="15"/>
      <c r="F411" s="15"/>
      <c r="G411" s="27"/>
      <c r="H411" s="35"/>
      <c r="I411" s="27"/>
    </row>
    <row r="412" spans="1:9" x14ac:dyDescent="0.25">
      <c r="A412" s="15" t="s">
        <v>336</v>
      </c>
      <c r="B412" s="27" t="s">
        <v>335</v>
      </c>
      <c r="C412" s="30">
        <v>90</v>
      </c>
      <c r="D412" s="30" t="s">
        <v>329</v>
      </c>
      <c r="E412" s="16"/>
      <c r="F412" s="15" t="str">
        <f>IF(ISBLANK(E412),"", PRODUCT(C412,E412))</f>
        <v/>
      </c>
      <c r="G412" s="32"/>
      <c r="H412" s="35"/>
      <c r="I412" s="27"/>
    </row>
    <row r="413" spans="1:9" ht="89.45" customHeight="1" x14ac:dyDescent="0.25">
      <c r="A413" s="15" t="s">
        <v>337</v>
      </c>
      <c r="B413" s="27" t="s">
        <v>338</v>
      </c>
      <c r="C413" s="30"/>
      <c r="D413" s="30"/>
      <c r="E413" s="15"/>
      <c r="F413" s="15"/>
      <c r="G413" s="27"/>
      <c r="H413" s="36"/>
      <c r="I413" s="32"/>
    </row>
    <row r="414" spans="1:9" ht="46.9" customHeight="1" x14ac:dyDescent="0.25">
      <c r="A414" s="15" t="s">
        <v>339</v>
      </c>
      <c r="B414" s="27" t="s">
        <v>340</v>
      </c>
      <c r="C414" s="30"/>
      <c r="D414" s="30"/>
      <c r="E414" s="15"/>
      <c r="F414" s="15"/>
      <c r="G414" s="27"/>
      <c r="H414" s="36"/>
      <c r="I414" s="32"/>
    </row>
    <row r="415" spans="1:9" ht="48.6" customHeight="1" x14ac:dyDescent="0.25">
      <c r="A415" s="15" t="s">
        <v>341</v>
      </c>
      <c r="B415" s="27" t="s">
        <v>342</v>
      </c>
      <c r="C415" s="30"/>
      <c r="D415" s="30"/>
      <c r="E415" s="15"/>
      <c r="F415" s="15"/>
      <c r="G415" s="27"/>
      <c r="H415" s="36"/>
      <c r="I415" s="32"/>
    </row>
    <row r="416" spans="1:9" ht="30" x14ac:dyDescent="0.25">
      <c r="E416" s="14" t="s">
        <v>57</v>
      </c>
      <c r="F416" s="14" t="str">
        <f>IF((COUNT(C412:C415)&lt;&gt;COUNT(F412:F415)),"", ROUND(SUM(F412:F415),2))</f>
        <v/>
      </c>
      <c r="G416" s="31" t="str">
        <f>IF((COUNT(C412:C415)&lt;&gt;COUNT(F412:F415)),"Neužpildytos visų objektų kainos", "")</f>
        <v>Neužpildytos visų objektų kainos</v>
      </c>
    </row>
    <row r="417" spans="1:9" ht="30" x14ac:dyDescent="0.25">
      <c r="C417" s="29" t="s">
        <v>58</v>
      </c>
      <c r="D417" s="38"/>
      <c r="E417" s="14" t="s">
        <v>59</v>
      </c>
      <c r="F417" s="14" t="str">
        <f>IF(OR(F416="",D417=""),"", ROUND(PRODUCT(D417,F416)/100,2))</f>
        <v/>
      </c>
      <c r="G417" s="31" t="str">
        <f>IF(D417="", "Nurodykite taikomą PVM dydį", "")</f>
        <v>Nurodykite taikomą PVM dydį</v>
      </c>
    </row>
    <row r="418" spans="1:9" x14ac:dyDescent="0.25">
      <c r="E418" s="14" t="s">
        <v>60</v>
      </c>
      <c r="F418" s="14">
        <f>IF(ISBLANK(F417), "", ROUND(SUM(F416:F417),2))</f>
        <v>0</v>
      </c>
    </row>
    <row r="422" spans="1:9" x14ac:dyDescent="0.25">
      <c r="A422" s="12" t="s">
        <v>343</v>
      </c>
      <c r="B422" s="24" t="s">
        <v>344</v>
      </c>
    </row>
    <row r="424" spans="1:9" x14ac:dyDescent="0.25">
      <c r="A424" s="12" t="s">
        <v>27</v>
      </c>
    </row>
    <row r="425" spans="1:9" ht="45" x14ac:dyDescent="0.25">
      <c r="A425" s="14" t="s">
        <v>28</v>
      </c>
      <c r="B425" s="26" t="s">
        <v>29</v>
      </c>
      <c r="C425" s="29" t="s">
        <v>30</v>
      </c>
      <c r="D425" s="29" t="s">
        <v>31</v>
      </c>
      <c r="E425" s="14" t="s">
        <v>32</v>
      </c>
      <c r="F425" s="14" t="s">
        <v>33</v>
      </c>
      <c r="G425" s="26" t="s">
        <v>34</v>
      </c>
      <c r="H425" s="34" t="s">
        <v>35</v>
      </c>
      <c r="I425" s="26" t="s">
        <v>36</v>
      </c>
    </row>
    <row r="426" spans="1:9" x14ac:dyDescent="0.25">
      <c r="A426" s="14" t="s">
        <v>345</v>
      </c>
      <c r="B426" s="26" t="s">
        <v>346</v>
      </c>
      <c r="C426" s="30"/>
      <c r="D426" s="30"/>
      <c r="E426" s="15"/>
      <c r="F426" s="15"/>
      <c r="G426" s="27"/>
      <c r="H426" s="35"/>
      <c r="I426" s="27"/>
    </row>
    <row r="427" spans="1:9" x14ac:dyDescent="0.25">
      <c r="A427" s="15" t="s">
        <v>347</v>
      </c>
      <c r="B427" s="27" t="s">
        <v>346</v>
      </c>
      <c r="C427" s="30">
        <v>120</v>
      </c>
      <c r="D427" s="30" t="s">
        <v>67</v>
      </c>
      <c r="E427" s="16"/>
      <c r="F427" s="15" t="str">
        <f>IF(ISBLANK(E427),"", PRODUCT(C427,E427))</f>
        <v/>
      </c>
      <c r="G427" s="32"/>
      <c r="H427" s="35"/>
      <c r="I427" s="27"/>
    </row>
    <row r="428" spans="1:9" ht="30" x14ac:dyDescent="0.25">
      <c r="E428" s="14" t="s">
        <v>57</v>
      </c>
      <c r="F428" s="14" t="str">
        <f>IF(F427="","",ROUND(SUM(F427:F427),2))</f>
        <v/>
      </c>
      <c r="G428" s="31" t="str">
        <f>IF(F427="","Neužpildytos visos objektų kainos","")</f>
        <v>Neužpildytos visos objektų kainos</v>
      </c>
    </row>
    <row r="429" spans="1:9" x14ac:dyDescent="0.25">
      <c r="C429" s="29" t="s">
        <v>58</v>
      </c>
      <c r="D429" s="38">
        <v>21</v>
      </c>
      <c r="E429" s="14" t="s">
        <v>59</v>
      </c>
      <c r="F429" s="14" t="str">
        <f>IF(OR(F428="",D429=""),"", ROUND(PRODUCT(D429,F428)/100,2))</f>
        <v/>
      </c>
      <c r="G429" s="31" t="str">
        <f>IF(D429="", "Nurodykite taikomą PVM dydį", "")</f>
        <v/>
      </c>
    </row>
    <row r="430" spans="1:9" x14ac:dyDescent="0.25">
      <c r="E430" s="14" t="s">
        <v>60</v>
      </c>
      <c r="F430" s="14">
        <f>IF(ISBLANK(F429), "", ROUND(SUM(F428:F429),2))</f>
        <v>0</v>
      </c>
    </row>
    <row r="434" spans="1:9" ht="30" x14ac:dyDescent="0.25">
      <c r="A434" s="12" t="s">
        <v>348</v>
      </c>
      <c r="B434" s="24" t="s">
        <v>349</v>
      </c>
    </row>
    <row r="436" spans="1:9" x14ac:dyDescent="0.25">
      <c r="A436" s="12" t="s">
        <v>27</v>
      </c>
    </row>
    <row r="437" spans="1:9" ht="45" x14ac:dyDescent="0.25">
      <c r="A437" s="14" t="s">
        <v>28</v>
      </c>
      <c r="B437" s="26" t="s">
        <v>29</v>
      </c>
      <c r="C437" s="29" t="s">
        <v>30</v>
      </c>
      <c r="D437" s="29" t="s">
        <v>31</v>
      </c>
      <c r="E437" s="14" t="s">
        <v>32</v>
      </c>
      <c r="F437" s="14" t="s">
        <v>33</v>
      </c>
      <c r="G437" s="26" t="s">
        <v>34</v>
      </c>
      <c r="H437" s="34" t="s">
        <v>35</v>
      </c>
      <c r="I437" s="26" t="s">
        <v>36</v>
      </c>
    </row>
    <row r="438" spans="1:9" ht="30" x14ac:dyDescent="0.25">
      <c r="A438" s="14" t="s">
        <v>350</v>
      </c>
      <c r="B438" s="26" t="s">
        <v>351</v>
      </c>
      <c r="C438" s="30"/>
      <c r="D438" s="30"/>
      <c r="E438" s="15"/>
      <c r="F438" s="15"/>
      <c r="G438" s="27"/>
      <c r="H438" s="35"/>
      <c r="I438" s="27"/>
    </row>
    <row r="439" spans="1:9" ht="28.9" customHeight="1" x14ac:dyDescent="0.25">
      <c r="A439" s="15" t="s">
        <v>352</v>
      </c>
      <c r="B439" s="27" t="s">
        <v>353</v>
      </c>
      <c r="C439" s="30">
        <v>50</v>
      </c>
      <c r="D439" s="30" t="s">
        <v>50</v>
      </c>
      <c r="E439" s="16"/>
      <c r="F439" s="15" t="str">
        <f>IF(ISBLANK(E439),"", PRODUCT(C439,E439))</f>
        <v/>
      </c>
      <c r="G439" s="32"/>
      <c r="H439" s="35"/>
      <c r="I439" s="27"/>
    </row>
    <row r="440" spans="1:9" ht="46.9" customHeight="1" x14ac:dyDescent="0.25">
      <c r="A440" s="15" t="s">
        <v>354</v>
      </c>
      <c r="B440" s="27" t="s">
        <v>355</v>
      </c>
      <c r="C440" s="30"/>
      <c r="D440" s="30"/>
      <c r="E440" s="15"/>
      <c r="F440" s="15"/>
      <c r="G440" s="27"/>
      <c r="H440" s="36"/>
      <c r="I440" s="32"/>
    </row>
    <row r="441" spans="1:9" ht="42" customHeight="1" x14ac:dyDescent="0.25">
      <c r="A441" s="15" t="s">
        <v>356</v>
      </c>
      <c r="B441" s="27" t="s">
        <v>357</v>
      </c>
      <c r="C441" s="30"/>
      <c r="D441" s="30"/>
      <c r="E441" s="15"/>
      <c r="F441" s="15"/>
      <c r="G441" s="27"/>
      <c r="H441" s="36"/>
      <c r="I441" s="32"/>
    </row>
    <row r="442" spans="1:9" ht="30" x14ac:dyDescent="0.25">
      <c r="E442" s="14" t="s">
        <v>57</v>
      </c>
      <c r="F442" s="14" t="str">
        <f>IF((COUNT(C439:C441)&lt;&gt;COUNT(F439:F441)),"", ROUND(SUM(F439:F441),2))</f>
        <v/>
      </c>
      <c r="G442" s="31" t="str">
        <f>IF((COUNT(C439:C441)&lt;&gt;COUNT(F439:F441)),"Neužpildytos visų objektų kainos", "")</f>
        <v>Neužpildytos visų objektų kainos</v>
      </c>
    </row>
    <row r="443" spans="1:9" ht="30" x14ac:dyDescent="0.25">
      <c r="C443" s="29" t="s">
        <v>58</v>
      </c>
      <c r="D443" s="38"/>
      <c r="E443" s="14" t="s">
        <v>59</v>
      </c>
      <c r="F443" s="14" t="str">
        <f>IF(OR(F442="",D443=""),"", ROUND(PRODUCT(D443,F442)/100,2))</f>
        <v/>
      </c>
      <c r="G443" s="31" t="str">
        <f>IF(D443="", "Nurodykite taikomą PVM dydį", "")</f>
        <v>Nurodykite taikomą PVM dydį</v>
      </c>
    </row>
    <row r="444" spans="1:9" x14ac:dyDescent="0.25">
      <c r="E444" s="14" t="s">
        <v>60</v>
      </c>
      <c r="F444" s="14">
        <f>IF(ISBLANK(F443), "", ROUND(SUM(F442:F443),2))</f>
        <v>0</v>
      </c>
    </row>
    <row r="448" spans="1:9" ht="30" x14ac:dyDescent="0.25">
      <c r="A448" s="12" t="s">
        <v>358</v>
      </c>
      <c r="B448" s="24" t="s">
        <v>359</v>
      </c>
    </row>
    <row r="450" spans="1:9" x14ac:dyDescent="0.25">
      <c r="A450" s="12" t="s">
        <v>27</v>
      </c>
    </row>
    <row r="451" spans="1:9" ht="45" x14ac:dyDescent="0.25">
      <c r="A451" s="14" t="s">
        <v>28</v>
      </c>
      <c r="B451" s="26" t="s">
        <v>29</v>
      </c>
      <c r="C451" s="29" t="s">
        <v>30</v>
      </c>
      <c r="D451" s="29" t="s">
        <v>31</v>
      </c>
      <c r="E451" s="14" t="s">
        <v>32</v>
      </c>
      <c r="F451" s="14" t="s">
        <v>33</v>
      </c>
      <c r="G451" s="26" t="s">
        <v>34</v>
      </c>
      <c r="H451" s="34" t="s">
        <v>35</v>
      </c>
      <c r="I451" s="26" t="s">
        <v>36</v>
      </c>
    </row>
    <row r="452" spans="1:9" ht="30" x14ac:dyDescent="0.25">
      <c r="A452" s="14" t="s">
        <v>360</v>
      </c>
      <c r="B452" s="26" t="s">
        <v>361</v>
      </c>
      <c r="C452" s="30"/>
      <c r="D452" s="30"/>
      <c r="E452" s="15"/>
      <c r="F452" s="15"/>
      <c r="G452" s="27"/>
      <c r="H452" s="35"/>
      <c r="I452" s="27"/>
    </row>
    <row r="453" spans="1:9" ht="30" x14ac:dyDescent="0.25">
      <c r="A453" s="15" t="s">
        <v>362</v>
      </c>
      <c r="B453" s="27" t="s">
        <v>361</v>
      </c>
      <c r="C453" s="30">
        <v>60</v>
      </c>
      <c r="D453" s="30" t="s">
        <v>41</v>
      </c>
      <c r="E453" s="16"/>
      <c r="F453" s="15" t="str">
        <f>IF(ISBLANK(E453),"", PRODUCT(C453,E453))</f>
        <v/>
      </c>
      <c r="G453" s="32"/>
      <c r="H453" s="35"/>
      <c r="I453" s="27"/>
    </row>
    <row r="454" spans="1:9" ht="73.900000000000006" customHeight="1" x14ac:dyDescent="0.25">
      <c r="A454" s="15" t="s">
        <v>363</v>
      </c>
      <c r="B454" s="27" t="s">
        <v>364</v>
      </c>
      <c r="C454" s="30"/>
      <c r="D454" s="30"/>
      <c r="E454" s="15"/>
      <c r="F454" s="15"/>
      <c r="G454" s="27"/>
      <c r="H454" s="36"/>
      <c r="I454" s="32"/>
    </row>
    <row r="455" spans="1:9" ht="49.15" customHeight="1" x14ac:dyDescent="0.25">
      <c r="A455" s="15" t="s">
        <v>365</v>
      </c>
      <c r="B455" s="27" t="s">
        <v>366</v>
      </c>
      <c r="C455" s="30"/>
      <c r="D455" s="30"/>
      <c r="E455" s="15"/>
      <c r="F455" s="15"/>
      <c r="G455" s="27"/>
      <c r="H455" s="36"/>
      <c r="I455" s="32"/>
    </row>
    <row r="456" spans="1:9" ht="30" x14ac:dyDescent="0.25">
      <c r="E456" s="14" t="s">
        <v>57</v>
      </c>
      <c r="F456" s="14" t="str">
        <f>IF((COUNT(C453:C455)&lt;&gt;COUNT(F453:F455)),"", ROUND(SUM(F453:F455),2))</f>
        <v/>
      </c>
      <c r="G456" s="31" t="str">
        <f>IF((COUNT(C453:C455)&lt;&gt;COUNT(F453:F455)),"Neužpildytos visų objektų kainos", "")</f>
        <v>Neužpildytos visų objektų kainos</v>
      </c>
    </row>
    <row r="457" spans="1:9" ht="30" x14ac:dyDescent="0.25">
      <c r="C457" s="29" t="s">
        <v>58</v>
      </c>
      <c r="D457" s="38"/>
      <c r="E457" s="14" t="s">
        <v>59</v>
      </c>
      <c r="F457" s="14" t="str">
        <f>IF(OR(F456="",D457=""),"", ROUND(PRODUCT(D457,F456)/100,2))</f>
        <v/>
      </c>
      <c r="G457" s="31" t="str">
        <f>IF(D457="", "Nurodykite taikomą PVM dydį", "")</f>
        <v>Nurodykite taikomą PVM dydį</v>
      </c>
    </row>
    <row r="458" spans="1:9" x14ac:dyDescent="0.25">
      <c r="E458" s="14" t="s">
        <v>60</v>
      </c>
      <c r="F458" s="14">
        <f>IF(ISBLANK(F457), "", ROUND(SUM(F456:F457),2))</f>
        <v>0</v>
      </c>
    </row>
    <row r="462" spans="1:9" x14ac:dyDescent="0.25">
      <c r="A462" s="12" t="s">
        <v>367</v>
      </c>
      <c r="B462" s="24" t="s">
        <v>368</v>
      </c>
    </row>
    <row r="464" spans="1:9" x14ac:dyDescent="0.25">
      <c r="A464" s="12" t="s">
        <v>27</v>
      </c>
    </row>
    <row r="465" spans="1:9" ht="45" x14ac:dyDescent="0.25">
      <c r="A465" s="14" t="s">
        <v>28</v>
      </c>
      <c r="B465" s="26" t="s">
        <v>29</v>
      </c>
      <c r="C465" s="29" t="s">
        <v>30</v>
      </c>
      <c r="D465" s="29" t="s">
        <v>31</v>
      </c>
      <c r="E465" s="14" t="s">
        <v>32</v>
      </c>
      <c r="F465" s="14" t="s">
        <v>33</v>
      </c>
      <c r="G465" s="26" t="s">
        <v>34</v>
      </c>
      <c r="H465" s="34" t="s">
        <v>35</v>
      </c>
      <c r="I465" s="26" t="s">
        <v>36</v>
      </c>
    </row>
    <row r="466" spans="1:9" x14ac:dyDescent="0.25">
      <c r="A466" s="14" t="s">
        <v>369</v>
      </c>
      <c r="B466" s="26" t="s">
        <v>370</v>
      </c>
      <c r="C466" s="30"/>
      <c r="D466" s="30"/>
      <c r="E466" s="15"/>
      <c r="F466" s="15"/>
      <c r="G466" s="27"/>
      <c r="H466" s="35"/>
      <c r="I466" s="27"/>
    </row>
    <row r="467" spans="1:9" ht="45" x14ac:dyDescent="0.25">
      <c r="A467" s="15" t="s">
        <v>371</v>
      </c>
      <c r="B467" s="27" t="s">
        <v>370</v>
      </c>
      <c r="C467" s="30">
        <v>5000</v>
      </c>
      <c r="D467" s="30" t="s">
        <v>41</v>
      </c>
      <c r="E467" s="16">
        <v>1.2</v>
      </c>
      <c r="F467" s="15">
        <f>IF(ISBLANK(E467),"", PRODUCT(C467,E467))</f>
        <v>6000</v>
      </c>
      <c r="G467" s="32" t="s">
        <v>473</v>
      </c>
      <c r="H467" s="35"/>
      <c r="I467" s="27"/>
    </row>
    <row r="468" spans="1:9" ht="156.6" customHeight="1" x14ac:dyDescent="0.25">
      <c r="A468" s="15" t="s">
        <v>372</v>
      </c>
      <c r="B468" s="27" t="s">
        <v>373</v>
      </c>
      <c r="C468" s="30"/>
      <c r="D468" s="30"/>
      <c r="E468" s="15"/>
      <c r="F468" s="15"/>
      <c r="G468" s="27"/>
      <c r="H468" s="36" t="s">
        <v>474</v>
      </c>
      <c r="I468" s="32" t="s">
        <v>482</v>
      </c>
    </row>
    <row r="469" spans="1:9" x14ac:dyDescent="0.25">
      <c r="E469" s="14" t="s">
        <v>57</v>
      </c>
      <c r="F469" s="14">
        <f>IF((COUNT(C467:C468)&lt;&gt;COUNT(F467:F468)),"", ROUND(SUM(F467:F468),2))</f>
        <v>6000</v>
      </c>
      <c r="G469" s="31" t="str">
        <f>IF((COUNT(C467:C468)&lt;&gt;COUNT(F467:F468)),"Neužpildytos visų objektų kainos", "")</f>
        <v/>
      </c>
    </row>
    <row r="470" spans="1:9" x14ac:dyDescent="0.25">
      <c r="C470" s="29" t="s">
        <v>58</v>
      </c>
      <c r="D470" s="38">
        <v>21</v>
      </c>
      <c r="E470" s="14" t="s">
        <v>59</v>
      </c>
      <c r="F470" s="14">
        <f>IF(OR(F469="",D470=""),"", ROUND(PRODUCT(D470,F469)/100,2))</f>
        <v>1260</v>
      </c>
      <c r="G470" s="31" t="str">
        <f>IF(D470="", "Nurodykite taikomą PVM dydį", "")</f>
        <v/>
      </c>
    </row>
    <row r="471" spans="1:9" x14ac:dyDescent="0.25">
      <c r="E471" s="14" t="s">
        <v>60</v>
      </c>
      <c r="F471" s="14">
        <f>IF(ISBLANK(F470), "", ROUND(SUM(F469:F470),2))</f>
        <v>7260</v>
      </c>
    </row>
    <row r="475" spans="1:9" x14ac:dyDescent="0.25">
      <c r="A475" s="12" t="s">
        <v>374</v>
      </c>
      <c r="B475" s="24" t="s">
        <v>375</v>
      </c>
    </row>
    <row r="477" spans="1:9" x14ac:dyDescent="0.25">
      <c r="A477" s="12" t="s">
        <v>27</v>
      </c>
    </row>
    <row r="478" spans="1:9" ht="45" x14ac:dyDescent="0.25">
      <c r="A478" s="14" t="s">
        <v>28</v>
      </c>
      <c r="B478" s="26" t="s">
        <v>29</v>
      </c>
      <c r="C478" s="29" t="s">
        <v>30</v>
      </c>
      <c r="D478" s="29" t="s">
        <v>31</v>
      </c>
      <c r="E478" s="14" t="s">
        <v>32</v>
      </c>
      <c r="F478" s="14" t="s">
        <v>33</v>
      </c>
      <c r="G478" s="26" t="s">
        <v>34</v>
      </c>
      <c r="H478" s="34" t="s">
        <v>35</v>
      </c>
      <c r="I478" s="26" t="s">
        <v>36</v>
      </c>
    </row>
    <row r="479" spans="1:9" x14ac:dyDescent="0.25">
      <c r="A479" s="14" t="s">
        <v>376</v>
      </c>
      <c r="B479" s="26" t="s">
        <v>377</v>
      </c>
      <c r="C479" s="30"/>
      <c r="D479" s="30"/>
      <c r="E479" s="15"/>
      <c r="F479" s="15"/>
      <c r="G479" s="27"/>
      <c r="H479" s="35"/>
      <c r="I479" s="27"/>
    </row>
    <row r="480" spans="1:9" x14ac:dyDescent="0.25">
      <c r="A480" s="15" t="s">
        <v>378</v>
      </c>
      <c r="B480" s="27" t="s">
        <v>379</v>
      </c>
      <c r="C480" s="30">
        <v>10000</v>
      </c>
      <c r="D480" s="30" t="s">
        <v>67</v>
      </c>
      <c r="E480" s="16"/>
      <c r="F480" s="15"/>
      <c r="G480" s="32"/>
      <c r="H480" s="35"/>
      <c r="I480" s="27"/>
    </row>
    <row r="481" spans="1:9" x14ac:dyDescent="0.25">
      <c r="A481" s="15" t="s">
        <v>380</v>
      </c>
      <c r="B481" s="27" t="s">
        <v>381</v>
      </c>
      <c r="C481" s="30"/>
      <c r="D481" s="30"/>
      <c r="E481" s="15"/>
      <c r="F481" s="15"/>
      <c r="G481" s="27"/>
      <c r="H481" s="36"/>
      <c r="I481" s="32"/>
    </row>
    <row r="482" spans="1:9" ht="70.150000000000006" customHeight="1" x14ac:dyDescent="0.25">
      <c r="A482" s="15" t="s">
        <v>382</v>
      </c>
      <c r="B482" s="27" t="s">
        <v>383</v>
      </c>
      <c r="C482" s="30"/>
      <c r="D482" s="30"/>
      <c r="E482" s="15"/>
      <c r="F482" s="15"/>
      <c r="G482" s="27"/>
      <c r="H482" s="36"/>
      <c r="I482" s="32"/>
    </row>
    <row r="483" spans="1:9" ht="41.45" customHeight="1" x14ac:dyDescent="0.25">
      <c r="A483" s="15" t="s">
        <v>384</v>
      </c>
      <c r="B483" s="27" t="s">
        <v>385</v>
      </c>
      <c r="C483" s="30"/>
      <c r="D483" s="30"/>
      <c r="E483" s="15"/>
      <c r="F483" s="15"/>
      <c r="G483" s="27"/>
      <c r="H483" s="36"/>
      <c r="I483" s="32"/>
    </row>
    <row r="484" spans="1:9" ht="45" customHeight="1" x14ac:dyDescent="0.25">
      <c r="A484" s="15" t="s">
        <v>386</v>
      </c>
      <c r="B484" s="27" t="s">
        <v>387</v>
      </c>
      <c r="C484" s="30"/>
      <c r="D484" s="30"/>
      <c r="E484" s="15"/>
      <c r="F484" s="15"/>
      <c r="G484" s="27"/>
      <c r="H484" s="36"/>
      <c r="I484" s="32"/>
    </row>
    <row r="485" spans="1:9" x14ac:dyDescent="0.25">
      <c r="A485" s="15" t="s">
        <v>388</v>
      </c>
      <c r="B485" s="27" t="s">
        <v>389</v>
      </c>
      <c r="C485" s="30"/>
      <c r="D485" s="30"/>
      <c r="E485" s="15"/>
      <c r="F485" s="15"/>
      <c r="G485" s="27"/>
      <c r="H485" s="36"/>
      <c r="I485" s="32"/>
    </row>
    <row r="486" spans="1:9" ht="64.900000000000006" customHeight="1" x14ac:dyDescent="0.25">
      <c r="A486" s="15" t="s">
        <v>390</v>
      </c>
      <c r="B486" s="27" t="s">
        <v>391</v>
      </c>
      <c r="C486" s="30"/>
      <c r="D486" s="30"/>
      <c r="E486" s="15"/>
      <c r="F486" s="15"/>
      <c r="G486" s="27"/>
      <c r="H486" s="36"/>
      <c r="I486" s="32"/>
    </row>
    <row r="487" spans="1:9" x14ac:dyDescent="0.25">
      <c r="E487" s="14" t="s">
        <v>57</v>
      </c>
      <c r="F487" s="14" t="str">
        <f>IF((COUNT(C480:C486)&lt;&gt;COUNT(F480:F486)),"", ROUND(SUM(F480:F486),2))</f>
        <v/>
      </c>
      <c r="G487" s="31" t="str">
        <f>IF((COUNT(C480:C486)&lt;&gt;COUNT(F480:F486)),"Neužpildytos visų objektų kainos", "")</f>
        <v>Neužpildytos visų objektų kainos</v>
      </c>
    </row>
    <row r="488" spans="1:9" x14ac:dyDescent="0.25">
      <c r="C488" s="29" t="s">
        <v>58</v>
      </c>
      <c r="D488" s="38">
        <v>21</v>
      </c>
      <c r="E488" s="14" t="s">
        <v>59</v>
      </c>
      <c r="F488" s="14" t="str">
        <f>IF(OR(F487="",D488=""),"", ROUND(PRODUCT(D488,F487)/100,2))</f>
        <v/>
      </c>
      <c r="G488" s="31" t="str">
        <f>IF(D488="", "Nurodykite taikomą PVM dydį", "")</f>
        <v/>
      </c>
    </row>
    <row r="489" spans="1:9" x14ac:dyDescent="0.25">
      <c r="E489" s="14" t="s">
        <v>60</v>
      </c>
      <c r="F489" s="14">
        <f>IF(ISBLANK(F488), "", ROUND(SUM(F487:F488),2))</f>
        <v>0</v>
      </c>
    </row>
    <row r="493" spans="1:9" x14ac:dyDescent="0.25">
      <c r="A493" s="12" t="s">
        <v>392</v>
      </c>
      <c r="B493" s="24" t="s">
        <v>393</v>
      </c>
    </row>
    <row r="495" spans="1:9" x14ac:dyDescent="0.25">
      <c r="A495" s="12" t="s">
        <v>27</v>
      </c>
    </row>
    <row r="496" spans="1:9" ht="45" x14ac:dyDescent="0.25">
      <c r="A496" s="14" t="s">
        <v>28</v>
      </c>
      <c r="B496" s="26" t="s">
        <v>29</v>
      </c>
      <c r="C496" s="29" t="s">
        <v>30</v>
      </c>
      <c r="D496" s="29" t="s">
        <v>31</v>
      </c>
      <c r="E496" s="14" t="s">
        <v>32</v>
      </c>
      <c r="F496" s="14" t="s">
        <v>33</v>
      </c>
      <c r="G496" s="26" t="s">
        <v>34</v>
      </c>
      <c r="H496" s="34" t="s">
        <v>35</v>
      </c>
      <c r="I496" s="26" t="s">
        <v>36</v>
      </c>
    </row>
    <row r="497" spans="1:9" x14ac:dyDescent="0.25">
      <c r="A497" s="14" t="s">
        <v>394</v>
      </c>
      <c r="B497" s="26" t="s">
        <v>395</v>
      </c>
      <c r="C497" s="30"/>
      <c r="D497" s="30"/>
      <c r="E497" s="15"/>
      <c r="F497" s="15"/>
      <c r="G497" s="27"/>
      <c r="H497" s="35"/>
      <c r="I497" s="27"/>
    </row>
    <row r="498" spans="1:9" x14ac:dyDescent="0.25">
      <c r="A498" s="15" t="s">
        <v>396</v>
      </c>
      <c r="B498" s="27" t="s">
        <v>395</v>
      </c>
      <c r="C498" s="30">
        <v>15</v>
      </c>
      <c r="D498" s="30" t="s">
        <v>50</v>
      </c>
      <c r="E498" s="16"/>
      <c r="F498" s="15" t="str">
        <f>IF(ISBLANK(E498),"", PRODUCT(C498,E498))</f>
        <v/>
      </c>
      <c r="G498" s="32"/>
      <c r="H498" s="35"/>
      <c r="I498" s="27"/>
    </row>
    <row r="499" spans="1:9" ht="55.9" customHeight="1" x14ac:dyDescent="0.25">
      <c r="A499" s="15" t="s">
        <v>397</v>
      </c>
      <c r="B499" s="27" t="s">
        <v>398</v>
      </c>
      <c r="C499" s="30"/>
      <c r="D499" s="30"/>
      <c r="E499" s="15"/>
      <c r="F499" s="15"/>
      <c r="G499" s="27"/>
      <c r="H499" s="36"/>
      <c r="I499" s="32"/>
    </row>
    <row r="500" spans="1:9" ht="30" x14ac:dyDescent="0.25">
      <c r="E500" s="14" t="s">
        <v>57</v>
      </c>
      <c r="F500" s="14" t="str">
        <f>IF((COUNT(C498:C499)&lt;&gt;COUNT(F498:F499)),"", ROUND(SUM(F498:F499),2))</f>
        <v/>
      </c>
      <c r="G500" s="31" t="str">
        <f>IF((COUNT(C498:C499)&lt;&gt;COUNT(F498:F499)),"Neužpildytos visų objektų kainos", "")</f>
        <v>Neužpildytos visų objektų kainos</v>
      </c>
    </row>
    <row r="501" spans="1:9" ht="30" x14ac:dyDescent="0.25">
      <c r="C501" s="29" t="s">
        <v>58</v>
      </c>
      <c r="D501" s="38"/>
      <c r="E501" s="14" t="s">
        <v>59</v>
      </c>
      <c r="F501" s="14" t="str">
        <f>IF(OR(F500="",D501=""),"", ROUND(PRODUCT(D501,F500)/100,2))</f>
        <v/>
      </c>
      <c r="G501" s="31" t="str">
        <f>IF(D501="", "Nurodykite taikomą PVM dydį", "")</f>
        <v>Nurodykite taikomą PVM dydį</v>
      </c>
    </row>
    <row r="502" spans="1:9" x14ac:dyDescent="0.25">
      <c r="E502" s="14" t="s">
        <v>60</v>
      </c>
      <c r="F502" s="14">
        <f>IF(ISBLANK(F501), "", ROUND(SUM(F500:F501),2))</f>
        <v>0</v>
      </c>
    </row>
    <row r="506" spans="1:9" x14ac:dyDescent="0.25">
      <c r="A506" s="12" t="s">
        <v>399</v>
      </c>
      <c r="B506" s="24" t="s">
        <v>400</v>
      </c>
    </row>
    <row r="508" spans="1:9" x14ac:dyDescent="0.25">
      <c r="A508" s="12" t="s">
        <v>27</v>
      </c>
    </row>
    <row r="509" spans="1:9" ht="45" x14ac:dyDescent="0.25">
      <c r="A509" s="14" t="s">
        <v>28</v>
      </c>
      <c r="B509" s="26" t="s">
        <v>29</v>
      </c>
      <c r="C509" s="29" t="s">
        <v>30</v>
      </c>
      <c r="D509" s="29" t="s">
        <v>31</v>
      </c>
      <c r="E509" s="14" t="s">
        <v>32</v>
      </c>
      <c r="F509" s="14" t="s">
        <v>33</v>
      </c>
      <c r="G509" s="26" t="s">
        <v>34</v>
      </c>
      <c r="H509" s="34" t="s">
        <v>35</v>
      </c>
      <c r="I509" s="26" t="s">
        <v>36</v>
      </c>
    </row>
    <row r="510" spans="1:9" x14ac:dyDescent="0.25">
      <c r="A510" s="14" t="s">
        <v>401</v>
      </c>
      <c r="B510" s="26" t="s">
        <v>402</v>
      </c>
      <c r="C510" s="30"/>
      <c r="D510" s="30"/>
      <c r="E510" s="15"/>
      <c r="F510" s="15"/>
      <c r="G510" s="27"/>
      <c r="H510" s="35"/>
      <c r="I510" s="27"/>
    </row>
    <row r="511" spans="1:9" x14ac:dyDescent="0.25">
      <c r="A511" s="15" t="s">
        <v>403</v>
      </c>
      <c r="B511" s="27" t="s">
        <v>404</v>
      </c>
      <c r="C511" s="30">
        <v>15</v>
      </c>
      <c r="D511" s="30" t="s">
        <v>50</v>
      </c>
      <c r="E511" s="16"/>
      <c r="F511" s="15" t="str">
        <f>IF(ISBLANK(E511),"", PRODUCT(C511,E511))</f>
        <v/>
      </c>
      <c r="G511" s="32"/>
      <c r="H511" s="35"/>
      <c r="I511" s="27"/>
    </row>
    <row r="512" spans="1:9" ht="39.6" customHeight="1" x14ac:dyDescent="0.25">
      <c r="A512" s="15" t="s">
        <v>405</v>
      </c>
      <c r="B512" s="27" t="s">
        <v>404</v>
      </c>
      <c r="C512" s="30"/>
      <c r="D512" s="30"/>
      <c r="E512" s="15"/>
      <c r="F512" s="15"/>
      <c r="G512" s="27"/>
      <c r="H512" s="36"/>
      <c r="I512" s="32"/>
    </row>
    <row r="513" spans="2:12" ht="30" x14ac:dyDescent="0.25">
      <c r="E513" s="14" t="s">
        <v>57</v>
      </c>
      <c r="F513" s="14" t="str">
        <f>IF((COUNT(C511:C512)&lt;&gt;COUNT(F511:F512)),"", ROUND(SUM(F511:F512),2))</f>
        <v/>
      </c>
      <c r="G513" s="31" t="str">
        <f>IF((COUNT(C511:C512)&lt;&gt;COUNT(F511:F512)),"Neužpildytos visų objektų kainos", "")</f>
        <v>Neužpildytos visų objektų kainos</v>
      </c>
    </row>
    <row r="514" spans="2:12" ht="30" x14ac:dyDescent="0.25">
      <c r="C514" s="29" t="s">
        <v>58</v>
      </c>
      <c r="D514" s="38"/>
      <c r="E514" s="14" t="s">
        <v>59</v>
      </c>
      <c r="F514" s="14" t="str">
        <f>IF(OR(F513="",D514=""),"", ROUND(PRODUCT(D514,F513)/100,2))</f>
        <v/>
      </c>
      <c r="G514" s="31" t="str">
        <f>IF(D514="", "Nurodykite taikomą PVM dydį", "")</f>
        <v>Nurodykite taikomą PVM dydį</v>
      </c>
    </row>
    <row r="515" spans="2:12" x14ac:dyDescent="0.25">
      <c r="E515" s="14" t="s">
        <v>60</v>
      </c>
      <c r="F515" s="14">
        <f>IF(ISBLANK(F514), "", ROUND(SUM(F513:F514),2))</f>
        <v>0</v>
      </c>
    </row>
    <row r="517" spans="2:12" ht="15.75" x14ac:dyDescent="0.25">
      <c r="B517" s="39" t="s">
        <v>431</v>
      </c>
      <c r="C517" s="39"/>
      <c r="D517" s="39"/>
      <c r="E517" s="40"/>
      <c r="F517" s="40"/>
      <c r="G517" s="40"/>
      <c r="H517" s="40"/>
      <c r="I517" s="40"/>
      <c r="J517" s="39"/>
      <c r="K517" s="39"/>
      <c r="L517" s="39"/>
    </row>
    <row r="518" spans="2:12" ht="15.75" x14ac:dyDescent="0.25">
      <c r="B518" s="39"/>
      <c r="C518" s="39"/>
      <c r="D518" s="39"/>
      <c r="E518" s="40"/>
      <c r="F518" s="40"/>
      <c r="G518" s="40"/>
      <c r="H518" s="40"/>
      <c r="I518" s="40"/>
      <c r="J518" s="39"/>
      <c r="K518" s="39"/>
      <c r="L518" s="39"/>
    </row>
    <row r="519" spans="2:12" ht="15.75" x14ac:dyDescent="0.25">
      <c r="B519" s="39" t="s">
        <v>432</v>
      </c>
      <c r="C519" s="39"/>
      <c r="D519" s="39"/>
      <c r="E519" s="40"/>
      <c r="F519" s="40"/>
      <c r="G519" s="40"/>
      <c r="H519" s="40"/>
      <c r="I519" s="40"/>
      <c r="J519" s="39"/>
      <c r="K519" s="39"/>
      <c r="L519" s="39"/>
    </row>
    <row r="520" spans="2:12" ht="15.75" x14ac:dyDescent="0.25">
      <c r="B520" s="39"/>
      <c r="C520" s="39"/>
      <c r="D520" s="39"/>
      <c r="E520" s="40"/>
      <c r="F520" s="40"/>
      <c r="G520" s="40"/>
      <c r="H520" s="40"/>
      <c r="I520" s="40"/>
      <c r="J520" s="39"/>
      <c r="K520" s="39"/>
      <c r="L520" s="39"/>
    </row>
    <row r="521" spans="2:12" ht="15.75" x14ac:dyDescent="0.25">
      <c r="B521" s="39" t="s">
        <v>433</v>
      </c>
      <c r="C521" s="39"/>
      <c r="D521" s="39"/>
      <c r="E521" s="40"/>
      <c r="F521" s="40"/>
      <c r="G521" s="40"/>
      <c r="H521" s="40"/>
      <c r="I521" s="40"/>
      <c r="J521" s="39"/>
      <c r="K521" s="39"/>
      <c r="L521" s="39"/>
    </row>
    <row r="522" spans="2:12" ht="15.75" x14ac:dyDescent="0.25">
      <c r="B522" s="39" t="s">
        <v>434</v>
      </c>
      <c r="C522" s="39"/>
      <c r="D522" s="39"/>
      <c r="E522" s="40"/>
      <c r="F522" s="40"/>
      <c r="G522" s="40"/>
      <c r="H522" s="40"/>
      <c r="I522" s="40"/>
      <c r="J522" s="39"/>
      <c r="K522" s="39"/>
      <c r="L522" s="39"/>
    </row>
    <row r="523" spans="2:12" ht="15.75" x14ac:dyDescent="0.25">
      <c r="B523" s="39" t="s">
        <v>435</v>
      </c>
      <c r="C523" s="39"/>
      <c r="D523" s="39"/>
      <c r="E523" s="40"/>
      <c r="F523" s="40"/>
      <c r="G523" s="40"/>
      <c r="H523" s="40"/>
      <c r="I523" s="40"/>
      <c r="J523" s="39"/>
      <c r="K523" s="39"/>
      <c r="L523" s="39"/>
    </row>
    <row r="524" spans="2:12" ht="15.75" x14ac:dyDescent="0.25">
      <c r="B524" s="39" t="s">
        <v>436</v>
      </c>
      <c r="C524" s="39"/>
      <c r="D524" s="39"/>
      <c r="E524" s="40"/>
      <c r="F524" s="40"/>
      <c r="G524" s="40"/>
      <c r="H524" s="40"/>
      <c r="I524" s="40"/>
      <c r="J524" s="39"/>
      <c r="K524" s="39"/>
      <c r="L524" s="39"/>
    </row>
    <row r="525" spans="2:12" ht="15.75" x14ac:dyDescent="0.25">
      <c r="B525" s="39" t="s">
        <v>437</v>
      </c>
      <c r="C525" s="39"/>
      <c r="D525" s="39"/>
      <c r="E525" s="40"/>
      <c r="F525" s="40"/>
      <c r="G525" s="40"/>
      <c r="H525" s="40"/>
      <c r="I525" s="40"/>
      <c r="J525" s="39"/>
      <c r="K525" s="39"/>
      <c r="L525" s="39"/>
    </row>
    <row r="526" spans="2:12" ht="15.75" x14ac:dyDescent="0.25">
      <c r="B526" s="39" t="s">
        <v>438</v>
      </c>
      <c r="C526" s="39"/>
      <c r="D526" s="39"/>
      <c r="E526" s="40"/>
      <c r="F526" s="40"/>
      <c r="G526" s="40"/>
      <c r="H526" s="40"/>
      <c r="I526" s="40"/>
      <c r="J526" s="39"/>
      <c r="K526" s="39"/>
      <c r="L526" s="39"/>
    </row>
    <row r="527" spans="2:12" ht="15.75" x14ac:dyDescent="0.25">
      <c r="B527" s="39" t="s">
        <v>439</v>
      </c>
      <c r="C527" s="39"/>
      <c r="D527" s="39"/>
      <c r="E527" s="40"/>
      <c r="F527" s="40"/>
      <c r="G527" s="40"/>
      <c r="H527" s="40"/>
      <c r="I527" s="40"/>
      <c r="J527" s="39"/>
      <c r="K527" s="39"/>
      <c r="L527" s="39"/>
    </row>
    <row r="528" spans="2:12" ht="15.75" x14ac:dyDescent="0.25">
      <c r="B528" s="39" t="s">
        <v>440</v>
      </c>
      <c r="C528" s="39"/>
      <c r="D528" s="39"/>
      <c r="E528" s="40"/>
      <c r="F528" s="40"/>
      <c r="G528" s="40"/>
      <c r="H528" s="40"/>
      <c r="I528" s="40"/>
      <c r="J528" s="39"/>
      <c r="K528" s="39"/>
      <c r="L528" s="39"/>
    </row>
    <row r="529" spans="2:12" ht="15.75" x14ac:dyDescent="0.25">
      <c r="B529" s="39" t="s">
        <v>441</v>
      </c>
      <c r="C529" s="39"/>
      <c r="D529" s="39"/>
      <c r="E529" s="40"/>
      <c r="F529" s="40"/>
      <c r="G529" s="40"/>
      <c r="H529" s="40"/>
      <c r="I529" s="40"/>
      <c r="J529" s="39"/>
      <c r="K529" s="39"/>
      <c r="L529" s="39"/>
    </row>
    <row r="530" spans="2:12" ht="15.75" x14ac:dyDescent="0.25">
      <c r="B530" s="55" t="s">
        <v>442</v>
      </c>
      <c r="C530" s="56"/>
      <c r="D530" s="56"/>
      <c r="E530" s="56"/>
      <c r="F530" s="56"/>
      <c r="G530" s="56"/>
      <c r="H530" s="56"/>
      <c r="I530" s="56"/>
      <c r="J530" s="56"/>
      <c r="K530" s="56"/>
      <c r="L530" s="56"/>
    </row>
    <row r="531" spans="2:12" ht="15.75" x14ac:dyDescent="0.25">
      <c r="B531" s="39" t="s">
        <v>443</v>
      </c>
      <c r="C531" s="39"/>
      <c r="D531" s="39"/>
      <c r="E531" s="40"/>
      <c r="F531" s="40"/>
      <c r="G531" s="40"/>
      <c r="H531" s="40"/>
      <c r="I531" s="40"/>
      <c r="J531" s="39"/>
      <c r="K531" s="39"/>
      <c r="L531" s="39"/>
    </row>
    <row r="532" spans="2:12" ht="15.75" x14ac:dyDescent="0.25">
      <c r="B532" s="43" t="s">
        <v>444</v>
      </c>
      <c r="C532" s="44"/>
      <c r="D532" s="44"/>
      <c r="E532" s="45"/>
      <c r="F532" s="45"/>
      <c r="G532" s="45"/>
      <c r="H532" s="45"/>
      <c r="I532" s="45"/>
      <c r="J532" s="44"/>
      <c r="K532" s="44"/>
      <c r="L532" s="44"/>
    </row>
    <row r="533" spans="2:12" ht="15.75" x14ac:dyDescent="0.25">
      <c r="B533" s="43" t="s">
        <v>445</v>
      </c>
      <c r="C533" s="44"/>
      <c r="D533" s="44"/>
      <c r="E533" s="45"/>
      <c r="F533" s="45"/>
      <c r="G533" s="45"/>
      <c r="H533" s="45"/>
      <c r="I533" s="45"/>
      <c r="J533" s="44"/>
      <c r="K533" s="44"/>
      <c r="L533" s="44"/>
    </row>
    <row r="534" spans="2:12" ht="15.75" x14ac:dyDescent="0.25">
      <c r="B534" s="43" t="s">
        <v>446</v>
      </c>
      <c r="C534" s="44"/>
      <c r="D534" s="44"/>
      <c r="E534" s="45"/>
      <c r="F534" s="45"/>
      <c r="G534" s="45"/>
      <c r="H534" s="45"/>
      <c r="I534" s="45"/>
      <c r="J534" s="44"/>
      <c r="K534" s="44"/>
      <c r="L534" s="44"/>
    </row>
    <row r="535" spans="2:12" ht="15.75" x14ac:dyDescent="0.25">
      <c r="B535" s="43" t="s">
        <v>447</v>
      </c>
      <c r="C535" s="44"/>
      <c r="D535" s="44"/>
      <c r="E535" s="45"/>
      <c r="F535" s="45"/>
      <c r="G535" s="45"/>
      <c r="H535" s="45"/>
      <c r="I535" s="45"/>
      <c r="J535" s="44"/>
      <c r="K535" s="44"/>
      <c r="L535" s="44"/>
    </row>
    <row r="536" spans="2:12" ht="15.75" x14ac:dyDescent="0.25">
      <c r="B536" s="43" t="s">
        <v>448</v>
      </c>
      <c r="C536" s="44"/>
      <c r="D536" s="44"/>
      <c r="E536" s="45"/>
      <c r="F536" s="45"/>
      <c r="G536" s="45"/>
      <c r="H536" s="45"/>
      <c r="I536" s="45"/>
      <c r="J536" s="44"/>
      <c r="K536" s="44"/>
      <c r="L536" s="44"/>
    </row>
    <row r="537" spans="2:12" ht="15.75" x14ac:dyDescent="0.25">
      <c r="B537" s="43" t="s">
        <v>449</v>
      </c>
      <c r="C537" s="44"/>
      <c r="D537" s="44"/>
      <c r="E537" s="45"/>
      <c r="F537" s="45"/>
      <c r="G537" s="45"/>
      <c r="H537" s="45"/>
      <c r="I537" s="45"/>
      <c r="J537" s="44"/>
      <c r="K537" s="44"/>
      <c r="L537" s="44"/>
    </row>
    <row r="538" spans="2:12" ht="15.75" x14ac:dyDescent="0.25">
      <c r="B538" s="43" t="s">
        <v>450</v>
      </c>
      <c r="C538" s="44"/>
      <c r="D538" s="44"/>
      <c r="E538" s="45"/>
      <c r="F538" s="45"/>
      <c r="G538" s="45"/>
      <c r="H538" s="45"/>
      <c r="I538" s="45"/>
      <c r="J538" s="44"/>
      <c r="K538" s="44"/>
      <c r="L538" s="44"/>
    </row>
    <row r="539" spans="2:12" ht="15.75" x14ac:dyDescent="0.25">
      <c r="B539" s="43" t="s">
        <v>451</v>
      </c>
      <c r="C539" s="44"/>
      <c r="D539" s="44"/>
      <c r="E539" s="45"/>
      <c r="F539" s="45"/>
      <c r="G539" s="45"/>
      <c r="H539" s="45"/>
      <c r="I539" s="45"/>
      <c r="J539" s="44"/>
      <c r="K539" s="44"/>
      <c r="L539" s="44"/>
    </row>
    <row r="540" spans="2:12" ht="15.75" x14ac:dyDescent="0.25">
      <c r="B540" s="43" t="s">
        <v>452</v>
      </c>
      <c r="C540" s="44"/>
      <c r="D540" s="44"/>
      <c r="E540" s="45"/>
      <c r="F540" s="45"/>
      <c r="G540" s="45"/>
      <c r="H540" s="45"/>
      <c r="I540" s="45"/>
      <c r="J540" s="44"/>
      <c r="K540" s="44"/>
      <c r="L540" s="44"/>
    </row>
    <row r="541" spans="2:12" x14ac:dyDescent="0.25">
      <c r="B541" s="44"/>
      <c r="C541" s="44"/>
      <c r="D541" s="44"/>
      <c r="E541" s="45"/>
      <c r="F541" s="45"/>
      <c r="G541" s="45"/>
      <c r="H541" s="45"/>
      <c r="I541" s="45"/>
      <c r="J541" s="44"/>
      <c r="K541" s="44"/>
      <c r="L541" s="44"/>
    </row>
    <row r="542" spans="2:12" x14ac:dyDescent="0.25">
      <c r="B542" s="44"/>
      <c r="C542" s="44"/>
      <c r="D542" s="44"/>
      <c r="E542" s="45"/>
      <c r="F542" s="45"/>
      <c r="G542" s="45"/>
      <c r="H542" s="45"/>
      <c r="I542" s="45"/>
      <c r="J542" s="44"/>
      <c r="K542" s="44"/>
      <c r="L542" s="44"/>
    </row>
    <row r="543" spans="2:12" x14ac:dyDescent="0.25">
      <c r="B543" s="44"/>
      <c r="C543" s="44"/>
      <c r="D543" s="44"/>
      <c r="E543" s="45"/>
      <c r="F543" s="45"/>
      <c r="G543" s="45"/>
      <c r="H543" s="45"/>
      <c r="I543" s="45"/>
      <c r="J543" s="44"/>
      <c r="K543" s="44"/>
      <c r="L543" s="44"/>
    </row>
    <row r="544" spans="2:12" ht="110.25" x14ac:dyDescent="0.25">
      <c r="B544" s="41" t="s">
        <v>453</v>
      </c>
      <c r="C544" s="44"/>
      <c r="D544" s="44"/>
      <c r="E544" s="45"/>
      <c r="F544" s="45"/>
      <c r="G544" s="45"/>
      <c r="H544" s="45"/>
      <c r="I544" s="45"/>
      <c r="J544" s="44"/>
      <c r="K544" s="44"/>
      <c r="L544" s="44"/>
    </row>
    <row r="545" spans="2:12" ht="78.75" x14ac:dyDescent="0.25">
      <c r="B545" s="41" t="s">
        <v>454</v>
      </c>
      <c r="C545" s="42"/>
      <c r="D545" s="42"/>
      <c r="E545" s="42"/>
      <c r="F545" s="42"/>
      <c r="G545" s="42"/>
      <c r="H545" s="42"/>
      <c r="I545" s="42"/>
      <c r="J545" s="42"/>
      <c r="K545" s="42"/>
      <c r="L545" s="42"/>
    </row>
  </sheetData>
  <mergeCells count="28">
    <mergeCell ref="B530:L5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7:F27"/>
    <mergeCell ref="A26:F26"/>
    <mergeCell ref="C19:F19"/>
    <mergeCell ref="A25:F25"/>
    <mergeCell ref="C13:F13"/>
    <mergeCell ref="C18:F18"/>
    <mergeCell ref="A16:B16"/>
    <mergeCell ref="A23:F23"/>
    <mergeCell ref="C15:F15"/>
    <mergeCell ref="A18:B18"/>
    <mergeCell ref="C17:F17"/>
    <mergeCell ref="A15:B15"/>
  </mergeCells>
  <pageMargins left="0.11811023622047245" right="0.11811023622047245" top="0.35433070866141736" bottom="0.35433070866141736" header="0.31496062992125984" footer="0.31496062992125984"/>
  <pageSetup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election activeCell="L6" sqref="L6"/>
    </sheetView>
  </sheetViews>
  <sheetFormatPr defaultColWidth="10.75" defaultRowHeight="15" x14ac:dyDescent="0.25"/>
  <cols>
    <col min="1" max="1" width="13.75" style="1" customWidth="1"/>
    <col min="2" max="2" width="10.75" style="1" customWidth="1"/>
    <col min="3" max="16384" width="10.75" style="1"/>
  </cols>
  <sheetData>
    <row r="2" spans="1:11" x14ac:dyDescent="0.25">
      <c r="A2" s="92" t="s">
        <v>406</v>
      </c>
      <c r="B2" s="46"/>
      <c r="C2" s="46"/>
      <c r="D2" s="46"/>
      <c r="E2" s="46"/>
      <c r="F2" s="46"/>
      <c r="G2" s="46"/>
      <c r="H2" s="46"/>
      <c r="I2" s="46"/>
      <c r="J2" s="46"/>
      <c r="K2" s="46"/>
    </row>
    <row r="3" spans="1:11" x14ac:dyDescent="0.25">
      <c r="A3" s="46"/>
      <c r="B3" s="46"/>
      <c r="C3" s="46"/>
      <c r="D3" s="46"/>
      <c r="E3" s="46"/>
      <c r="F3" s="46"/>
      <c r="G3" s="46"/>
      <c r="H3" s="46"/>
      <c r="I3" s="46"/>
      <c r="J3" s="46"/>
      <c r="K3" s="46"/>
    </row>
    <row r="4" spans="1:11" ht="16.149999999999999" customHeight="1" thickBot="1" x14ac:dyDescent="0.3">
      <c r="A4" s="6"/>
      <c r="B4" s="6"/>
      <c r="C4" s="6"/>
      <c r="D4" s="6"/>
      <c r="E4" s="6"/>
      <c r="F4" s="6"/>
      <c r="G4" s="6"/>
      <c r="H4" s="6"/>
      <c r="I4" s="6"/>
      <c r="J4" s="6"/>
    </row>
    <row r="5" spans="1:11" ht="48" customHeight="1" x14ac:dyDescent="0.25">
      <c r="A5" s="74" t="s">
        <v>407</v>
      </c>
      <c r="B5" s="73"/>
      <c r="C5" s="71" t="s">
        <v>408</v>
      </c>
      <c r="D5" s="72"/>
      <c r="E5" s="73"/>
      <c r="F5" s="71" t="s">
        <v>409</v>
      </c>
      <c r="G5" s="72"/>
      <c r="H5" s="73"/>
      <c r="I5" s="71" t="s">
        <v>410</v>
      </c>
      <c r="J5" s="73"/>
      <c r="K5" s="8" t="s">
        <v>411</v>
      </c>
    </row>
    <row r="6" spans="1:11" ht="49.15" customHeight="1" x14ac:dyDescent="0.25">
      <c r="A6" s="67"/>
      <c r="B6" s="54"/>
      <c r="C6" s="65"/>
      <c r="D6" s="66"/>
      <c r="E6" s="54"/>
      <c r="F6" s="65"/>
      <c r="G6" s="66"/>
      <c r="H6" s="54"/>
      <c r="I6" s="65"/>
      <c r="J6" s="54"/>
      <c r="K6" s="17"/>
    </row>
    <row r="7" spans="1:11" ht="49.15" customHeight="1" x14ac:dyDescent="0.25">
      <c r="A7" s="67"/>
      <c r="B7" s="54"/>
      <c r="C7" s="65"/>
      <c r="D7" s="66"/>
      <c r="E7" s="54"/>
      <c r="F7" s="65"/>
      <c r="G7" s="66"/>
      <c r="H7" s="54"/>
      <c r="I7" s="65"/>
      <c r="J7" s="54"/>
      <c r="K7" s="17"/>
    </row>
    <row r="8" spans="1:11" ht="49.15" customHeight="1" x14ac:dyDescent="0.25">
      <c r="A8" s="67"/>
      <c r="B8" s="54"/>
      <c r="C8" s="65"/>
      <c r="D8" s="66"/>
      <c r="E8" s="54"/>
      <c r="F8" s="65"/>
      <c r="G8" s="66"/>
      <c r="H8" s="54"/>
      <c r="I8" s="65"/>
      <c r="J8" s="54"/>
      <c r="K8" s="17"/>
    </row>
    <row r="9" spans="1:11" ht="49.15" customHeight="1" x14ac:dyDescent="0.25">
      <c r="A9" s="67"/>
      <c r="B9" s="54"/>
      <c r="C9" s="65"/>
      <c r="D9" s="66"/>
      <c r="E9" s="54"/>
      <c r="F9" s="65"/>
      <c r="G9" s="66"/>
      <c r="H9" s="54"/>
      <c r="I9" s="65"/>
      <c r="J9" s="54"/>
      <c r="K9" s="17"/>
    </row>
    <row r="10" spans="1:11" ht="49.15" customHeight="1" x14ac:dyDescent="0.25">
      <c r="A10" s="67"/>
      <c r="B10" s="54"/>
      <c r="C10" s="65"/>
      <c r="D10" s="66"/>
      <c r="E10" s="54"/>
      <c r="F10" s="65"/>
      <c r="G10" s="66"/>
      <c r="H10" s="54"/>
      <c r="I10" s="65"/>
      <c r="J10" s="54"/>
      <c r="K10" s="17"/>
    </row>
    <row r="11" spans="1:11" ht="49.15" customHeight="1" x14ac:dyDescent="0.25">
      <c r="A11" s="67"/>
      <c r="B11" s="54"/>
      <c r="C11" s="65"/>
      <c r="D11" s="66"/>
      <c r="E11" s="54"/>
      <c r="F11" s="65"/>
      <c r="G11" s="66"/>
      <c r="H11" s="54"/>
      <c r="I11" s="65"/>
      <c r="J11" s="54"/>
      <c r="K11" s="17"/>
    </row>
    <row r="12" spans="1:11" ht="49.15" customHeight="1" x14ac:dyDescent="0.25">
      <c r="A12" s="67"/>
      <c r="B12" s="54"/>
      <c r="C12" s="65"/>
      <c r="D12" s="66"/>
      <c r="E12" s="54"/>
      <c r="F12" s="65"/>
      <c r="G12" s="66"/>
      <c r="H12" s="54"/>
      <c r="I12" s="65"/>
      <c r="J12" s="54"/>
      <c r="K12" s="17"/>
    </row>
    <row r="13" spans="1:11" ht="49.15" customHeight="1" x14ac:dyDescent="0.25">
      <c r="A13" s="67"/>
      <c r="B13" s="54"/>
      <c r="C13" s="65"/>
      <c r="D13" s="66"/>
      <c r="E13" s="54"/>
      <c r="F13" s="65"/>
      <c r="G13" s="66"/>
      <c r="H13" s="54"/>
      <c r="I13" s="65"/>
      <c r="J13" s="54"/>
      <c r="K13" s="17"/>
    </row>
    <row r="14" spans="1:11" ht="49.15" customHeight="1" x14ac:dyDescent="0.25">
      <c r="A14" s="67"/>
      <c r="B14" s="54"/>
      <c r="C14" s="65"/>
      <c r="D14" s="66"/>
      <c r="E14" s="54"/>
      <c r="F14" s="65"/>
      <c r="G14" s="66"/>
      <c r="H14" s="54"/>
      <c r="I14" s="65"/>
      <c r="J14" s="54"/>
      <c r="K14" s="17"/>
    </row>
    <row r="15" spans="1:11" ht="48" customHeight="1" thickBot="1" x14ac:dyDescent="0.3">
      <c r="A15" s="80"/>
      <c r="B15" s="70"/>
      <c r="C15" s="68"/>
      <c r="D15" s="69"/>
      <c r="E15" s="70"/>
      <c r="F15" s="68"/>
      <c r="G15" s="69"/>
      <c r="H15" s="70"/>
      <c r="I15" s="68"/>
      <c r="J15" s="70"/>
      <c r="K15" s="18"/>
    </row>
    <row r="16" spans="1:11" ht="19.149999999999999" customHeight="1" x14ac:dyDescent="0.25">
      <c r="A16" s="9"/>
      <c r="B16" s="9"/>
      <c r="C16" s="9"/>
      <c r="D16" s="9"/>
      <c r="E16" s="9"/>
      <c r="F16" s="9"/>
      <c r="G16" s="9"/>
      <c r="H16" s="9"/>
      <c r="I16" s="9"/>
      <c r="J16" s="9"/>
      <c r="K16" s="10"/>
    </row>
    <row r="17" spans="1:11" ht="49.15" customHeight="1" x14ac:dyDescent="0.25">
      <c r="A17" s="91" t="s">
        <v>412</v>
      </c>
      <c r="B17" s="46"/>
      <c r="C17" s="46"/>
      <c r="D17" s="46"/>
      <c r="E17" s="46"/>
      <c r="F17" s="46"/>
      <c r="G17" s="46"/>
      <c r="H17" s="46"/>
      <c r="I17" s="46"/>
      <c r="J17" s="46"/>
      <c r="K17" s="46"/>
    </row>
    <row r="18" spans="1:11" ht="16.149999999999999" customHeight="1" thickBot="1" x14ac:dyDescent="0.3">
      <c r="A18" s="9"/>
      <c r="B18" s="9"/>
      <c r="C18" s="9"/>
      <c r="D18" s="9"/>
      <c r="E18" s="9"/>
      <c r="F18" s="9"/>
      <c r="G18" s="9"/>
      <c r="H18" s="9"/>
      <c r="I18" s="9"/>
      <c r="J18" s="9"/>
      <c r="K18" s="10"/>
    </row>
    <row r="19" spans="1:11" ht="49.15" customHeight="1" x14ac:dyDescent="0.25">
      <c r="A19" s="74" t="s">
        <v>29</v>
      </c>
      <c r="B19" s="73"/>
      <c r="C19" s="71" t="s">
        <v>408</v>
      </c>
      <c r="D19" s="72"/>
      <c r="E19" s="73"/>
      <c r="F19" s="71" t="s">
        <v>413</v>
      </c>
      <c r="G19" s="72"/>
      <c r="H19" s="73"/>
      <c r="I19" s="78" t="s">
        <v>410</v>
      </c>
      <c r="J19" s="79"/>
      <c r="K19" s="10"/>
    </row>
    <row r="20" spans="1:11" ht="49.15" customHeight="1" x14ac:dyDescent="0.25">
      <c r="A20" s="67"/>
      <c r="B20" s="54"/>
      <c r="C20" s="65"/>
      <c r="D20" s="66"/>
      <c r="E20" s="54"/>
      <c r="F20" s="65"/>
      <c r="G20" s="66"/>
      <c r="H20" s="54"/>
      <c r="I20" s="63"/>
      <c r="J20" s="64"/>
      <c r="K20" s="10"/>
    </row>
    <row r="21" spans="1:11" ht="49.15" customHeight="1" x14ac:dyDescent="0.25">
      <c r="A21" s="67"/>
      <c r="B21" s="54"/>
      <c r="C21" s="65"/>
      <c r="D21" s="66"/>
      <c r="E21" s="54"/>
      <c r="F21" s="65"/>
      <c r="G21" s="66"/>
      <c r="H21" s="54"/>
      <c r="I21" s="63"/>
      <c r="J21" s="64"/>
      <c r="K21" s="10"/>
    </row>
    <row r="22" spans="1:11" ht="49.15" customHeight="1" x14ac:dyDescent="0.25">
      <c r="A22" s="67"/>
      <c r="B22" s="54"/>
      <c r="C22" s="65"/>
      <c r="D22" s="66"/>
      <c r="E22" s="54"/>
      <c r="F22" s="65"/>
      <c r="G22" s="66"/>
      <c r="H22" s="54"/>
      <c r="I22" s="63"/>
      <c r="J22" s="64"/>
      <c r="K22" s="10"/>
    </row>
    <row r="23" spans="1:11" ht="49.15" customHeight="1" x14ac:dyDescent="0.25">
      <c r="A23" s="67"/>
      <c r="B23" s="54"/>
      <c r="C23" s="65"/>
      <c r="D23" s="66"/>
      <c r="E23" s="54"/>
      <c r="F23" s="65"/>
      <c r="G23" s="66"/>
      <c r="H23" s="54"/>
      <c r="I23" s="63"/>
      <c r="J23" s="64"/>
      <c r="K23" s="10"/>
    </row>
    <row r="24" spans="1:11" ht="49.15" customHeight="1" x14ac:dyDescent="0.25">
      <c r="A24" s="67"/>
      <c r="B24" s="54"/>
      <c r="C24" s="65"/>
      <c r="D24" s="66"/>
      <c r="E24" s="54"/>
      <c r="F24" s="65"/>
      <c r="G24" s="66"/>
      <c r="H24" s="54"/>
      <c r="I24" s="63"/>
      <c r="J24" s="64"/>
      <c r="K24" s="10"/>
    </row>
    <row r="25" spans="1:11" ht="49.15" customHeight="1" x14ac:dyDescent="0.25">
      <c r="A25" s="67"/>
      <c r="B25" s="54"/>
      <c r="C25" s="65"/>
      <c r="D25" s="66"/>
      <c r="E25" s="54"/>
      <c r="F25" s="65"/>
      <c r="G25" s="66"/>
      <c r="H25" s="54"/>
      <c r="I25" s="63"/>
      <c r="J25" s="64"/>
      <c r="K25" s="10"/>
    </row>
    <row r="26" spans="1:11" ht="49.15" customHeight="1" x14ac:dyDescent="0.25">
      <c r="A26" s="67"/>
      <c r="B26" s="54"/>
      <c r="C26" s="65"/>
      <c r="D26" s="66"/>
      <c r="E26" s="54"/>
      <c r="F26" s="65"/>
      <c r="G26" s="66"/>
      <c r="H26" s="54"/>
      <c r="I26" s="63"/>
      <c r="J26" s="64"/>
      <c r="K26" s="10"/>
    </row>
    <row r="27" spans="1:11" ht="49.15" customHeight="1" x14ac:dyDescent="0.25">
      <c r="A27" s="67"/>
      <c r="B27" s="54"/>
      <c r="C27" s="65"/>
      <c r="D27" s="66"/>
      <c r="E27" s="54"/>
      <c r="F27" s="65"/>
      <c r="G27" s="66"/>
      <c r="H27" s="54"/>
      <c r="I27" s="63"/>
      <c r="J27" s="64"/>
      <c r="K27" s="10"/>
    </row>
    <row r="28" spans="1:11" ht="49.15" customHeight="1" x14ac:dyDescent="0.25">
      <c r="A28" s="67"/>
      <c r="B28" s="54"/>
      <c r="C28" s="65"/>
      <c r="D28" s="66"/>
      <c r="E28" s="54"/>
      <c r="F28" s="65"/>
      <c r="G28" s="66"/>
      <c r="H28" s="54"/>
      <c r="I28" s="63"/>
      <c r="J28" s="64"/>
      <c r="K28" s="10"/>
    </row>
    <row r="29" spans="1:11" ht="49.15" customHeight="1" x14ac:dyDescent="0.25">
      <c r="A29" s="67"/>
      <c r="B29" s="54"/>
      <c r="C29" s="65"/>
      <c r="D29" s="66"/>
      <c r="E29" s="54"/>
      <c r="F29" s="65"/>
      <c r="G29" s="66"/>
      <c r="H29" s="54"/>
      <c r="I29" s="63"/>
      <c r="J29" s="64"/>
      <c r="K29" s="10"/>
    </row>
    <row r="31" spans="1:11" ht="33" customHeight="1" x14ac:dyDescent="0.25">
      <c r="A31" s="85"/>
      <c r="B31" s="46"/>
      <c r="C31" s="46"/>
      <c r="D31" s="46"/>
      <c r="E31" s="46"/>
      <c r="F31" s="46"/>
      <c r="G31" s="46"/>
      <c r="H31" s="46"/>
      <c r="I31" s="46"/>
      <c r="J31" s="46"/>
    </row>
    <row r="33" spans="1:10" ht="16.149999999999999" customHeight="1" x14ac:dyDescent="0.25">
      <c r="A33" s="75" t="s">
        <v>414</v>
      </c>
      <c r="B33" s="46"/>
      <c r="C33" s="46"/>
      <c r="D33" s="46"/>
      <c r="E33" s="46"/>
      <c r="F33" s="46"/>
      <c r="G33" s="46"/>
      <c r="H33" s="46"/>
      <c r="I33" s="46"/>
      <c r="J33" s="46"/>
    </row>
    <row r="34" spans="1:10" ht="16.149999999999999" customHeight="1" thickBot="1" x14ac:dyDescent="0.3"/>
    <row r="35" spans="1:10" ht="16.149999999999999" customHeight="1" x14ac:dyDescent="0.25">
      <c r="A35" s="7" t="s">
        <v>28</v>
      </c>
      <c r="B35" s="83" t="s">
        <v>415</v>
      </c>
      <c r="C35" s="72"/>
      <c r="D35" s="72"/>
      <c r="E35" s="72"/>
      <c r="F35" s="72"/>
      <c r="G35" s="73"/>
      <c r="H35" s="84" t="s">
        <v>416</v>
      </c>
      <c r="I35" s="72"/>
      <c r="J35" s="79"/>
    </row>
    <row r="36" spans="1:10" ht="48" customHeight="1" x14ac:dyDescent="0.25">
      <c r="A36" s="19" t="s">
        <v>417</v>
      </c>
      <c r="B36" s="77" t="s">
        <v>418</v>
      </c>
      <c r="C36" s="66"/>
      <c r="D36" s="66"/>
      <c r="E36" s="66"/>
      <c r="F36" s="66"/>
      <c r="G36" s="54"/>
      <c r="H36" s="81" t="s">
        <v>485</v>
      </c>
      <c r="I36" s="66"/>
      <c r="J36" s="64"/>
    </row>
    <row r="37" spans="1:10" ht="48" customHeight="1" x14ac:dyDescent="0.25">
      <c r="A37" s="19" t="s">
        <v>419</v>
      </c>
      <c r="B37" s="77" t="s">
        <v>420</v>
      </c>
      <c r="C37" s="66"/>
      <c r="D37" s="66"/>
      <c r="E37" s="66"/>
      <c r="F37" s="66"/>
      <c r="G37" s="54"/>
      <c r="H37" s="81" t="s">
        <v>486</v>
      </c>
      <c r="I37" s="66"/>
      <c r="J37" s="64"/>
    </row>
    <row r="38" spans="1:10" ht="48" customHeight="1" x14ac:dyDescent="0.25">
      <c r="A38" s="19" t="s">
        <v>421</v>
      </c>
      <c r="B38" s="77" t="s">
        <v>422</v>
      </c>
      <c r="C38" s="66"/>
      <c r="D38" s="66"/>
      <c r="E38" s="66"/>
      <c r="F38" s="66"/>
      <c r="G38" s="54"/>
      <c r="H38" s="81" t="s">
        <v>485</v>
      </c>
      <c r="I38" s="66"/>
      <c r="J38" s="64"/>
    </row>
    <row r="39" spans="1:10" ht="48" customHeight="1" x14ac:dyDescent="0.25">
      <c r="A39" s="19" t="s">
        <v>423</v>
      </c>
      <c r="B39" s="77" t="s">
        <v>424</v>
      </c>
      <c r="C39" s="66"/>
      <c r="D39" s="66"/>
      <c r="E39" s="66"/>
      <c r="F39" s="66"/>
      <c r="G39" s="54"/>
      <c r="H39" s="81" t="s">
        <v>486</v>
      </c>
      <c r="I39" s="66"/>
      <c r="J39" s="64"/>
    </row>
    <row r="40" spans="1:10" ht="48" customHeight="1" x14ac:dyDescent="0.25">
      <c r="A40" s="20" t="s">
        <v>130</v>
      </c>
      <c r="B40" s="82" t="s">
        <v>487</v>
      </c>
      <c r="C40" s="66"/>
      <c r="D40" s="66"/>
      <c r="E40" s="66"/>
      <c r="F40" s="66"/>
      <c r="G40" s="54"/>
      <c r="H40" s="81" t="s">
        <v>488</v>
      </c>
      <c r="I40" s="66"/>
      <c r="J40" s="64"/>
    </row>
    <row r="41" spans="1:10" ht="48" customHeight="1" x14ac:dyDescent="0.25">
      <c r="A41" s="20" t="s">
        <v>143</v>
      </c>
      <c r="B41" s="82" t="s">
        <v>489</v>
      </c>
      <c r="C41" s="66"/>
      <c r="D41" s="66"/>
      <c r="E41" s="66"/>
      <c r="F41" s="66"/>
      <c r="G41" s="54"/>
      <c r="H41" s="81" t="s">
        <v>486</v>
      </c>
      <c r="I41" s="66"/>
      <c r="J41" s="64"/>
    </row>
    <row r="42" spans="1:10" ht="48" customHeight="1" x14ac:dyDescent="0.25">
      <c r="A42" s="20" t="s">
        <v>152</v>
      </c>
      <c r="B42" s="82" t="s">
        <v>490</v>
      </c>
      <c r="C42" s="66"/>
      <c r="D42" s="66"/>
      <c r="E42" s="66"/>
      <c r="F42" s="66"/>
      <c r="G42" s="54"/>
      <c r="H42" s="81" t="s">
        <v>486</v>
      </c>
      <c r="I42" s="66"/>
      <c r="J42" s="64"/>
    </row>
    <row r="43" spans="1:10" ht="48" customHeight="1" x14ac:dyDescent="0.25">
      <c r="A43" s="20"/>
      <c r="B43" s="82"/>
      <c r="C43" s="66"/>
      <c r="D43" s="66"/>
      <c r="E43" s="66"/>
      <c r="F43" s="66"/>
      <c r="G43" s="54"/>
      <c r="H43" s="81"/>
      <c r="I43" s="66"/>
      <c r="J43" s="64"/>
    </row>
    <row r="44" spans="1:10" ht="48" customHeight="1" x14ac:dyDescent="0.25">
      <c r="A44" s="20"/>
      <c r="B44" s="82"/>
      <c r="C44" s="66"/>
      <c r="D44" s="66"/>
      <c r="E44" s="66"/>
      <c r="F44" s="66"/>
      <c r="G44" s="54"/>
      <c r="H44" s="81"/>
      <c r="I44" s="66"/>
      <c r="J44" s="64"/>
    </row>
    <row r="45" spans="1:10" ht="48" customHeight="1" x14ac:dyDescent="0.25">
      <c r="A45" s="20"/>
      <c r="B45" s="82"/>
      <c r="C45" s="66"/>
      <c r="D45" s="66"/>
      <c r="E45" s="66"/>
      <c r="F45" s="66"/>
      <c r="G45" s="54"/>
      <c r="H45" s="81"/>
      <c r="I45" s="66"/>
      <c r="J45" s="64"/>
    </row>
    <row r="46" spans="1:10" ht="49.15" customHeight="1" thickBot="1" x14ac:dyDescent="0.3">
      <c r="A46" s="21"/>
      <c r="B46" s="86"/>
      <c r="C46" s="69"/>
      <c r="D46" s="69"/>
      <c r="E46" s="69"/>
      <c r="F46" s="69"/>
      <c r="G46" s="70"/>
      <c r="H46" s="87"/>
      <c r="I46" s="88"/>
      <c r="J46" s="89"/>
    </row>
    <row r="48" spans="1:10" ht="102" customHeight="1" x14ac:dyDescent="0.25">
      <c r="A48" s="85" t="s">
        <v>425</v>
      </c>
      <c r="B48" s="46"/>
      <c r="C48" s="46"/>
      <c r="D48" s="46"/>
      <c r="E48" s="46"/>
      <c r="F48" s="46"/>
      <c r="G48" s="46"/>
      <c r="H48" s="46"/>
      <c r="I48" s="46"/>
      <c r="J48" s="46"/>
    </row>
    <row r="51" spans="1:10" x14ac:dyDescent="0.25">
      <c r="A51" s="90" t="s">
        <v>426</v>
      </c>
      <c r="B51" s="46"/>
      <c r="C51" s="46"/>
      <c r="D51" s="46"/>
      <c r="E51" s="76" t="s">
        <v>484</v>
      </c>
      <c r="F51" s="46"/>
      <c r="G51" s="46"/>
      <c r="H51" s="46"/>
      <c r="I51" s="46"/>
      <c r="J51" s="46"/>
    </row>
    <row r="53" spans="1:10" x14ac:dyDescent="0.25">
      <c r="A53" s="90" t="s">
        <v>427</v>
      </c>
      <c r="B53" s="46"/>
      <c r="C53" s="46"/>
      <c r="D53" s="46"/>
      <c r="E53" s="76" t="s">
        <v>456</v>
      </c>
      <c r="F53" s="46"/>
      <c r="G53" s="46"/>
      <c r="H53" s="46"/>
      <c r="I53" s="46"/>
      <c r="J53" s="46"/>
    </row>
    <row r="100" spans="1:1" ht="15.75" x14ac:dyDescent="0.25">
      <c r="A100" t="s">
        <v>428</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B40:G40"/>
    <mergeCell ref="A12:B12"/>
    <mergeCell ref="I21:J21"/>
    <mergeCell ref="A21:B21"/>
    <mergeCell ref="F20:H20"/>
    <mergeCell ref="B42:G42"/>
    <mergeCell ref="H36:J36"/>
    <mergeCell ref="I27:J27"/>
    <mergeCell ref="A23:B23"/>
    <mergeCell ref="C14:E14"/>
    <mergeCell ref="A13:B13"/>
    <mergeCell ref="H39:J39"/>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F14:H14"/>
    <mergeCell ref="B36:G36"/>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F5:H5"/>
    <mergeCell ref="F8:H8"/>
    <mergeCell ref="C21:E21"/>
    <mergeCell ref="A5:B5"/>
    <mergeCell ref="A14:B14"/>
    <mergeCell ref="F21:H21"/>
    <mergeCell ref="A33:J33"/>
    <mergeCell ref="C6:E6"/>
    <mergeCell ref="C28:E28"/>
    <mergeCell ref="A24:B24"/>
    <mergeCell ref="I11:J11"/>
    <mergeCell ref="F25:H25"/>
    <mergeCell ref="C9:E9"/>
    <mergeCell ref="A17:K17"/>
    <mergeCell ref="A22:B22"/>
    <mergeCell ref="F23:H23"/>
    <mergeCell ref="C11:E11"/>
    <mergeCell ref="F13:H13"/>
    <mergeCell ref="I26:J26"/>
    <mergeCell ref="F22:H22"/>
    <mergeCell ref="A7:B7"/>
    <mergeCell ref="I25:J25"/>
    <mergeCell ref="C23:E23"/>
    <mergeCell ref="F9:H9"/>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s>
  <pageMargins left="0.31496062992125984" right="0.11811023622047245" top="0.55118110236220474" bottom="0.35433070866141736" header="0.31496062992125984" footer="0.31496062992125984"/>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2</vt:i4>
      </vt:variant>
    </vt:vector>
  </HeadingPairs>
  <TitlesOfParts>
    <vt:vector size="4" baseType="lpstr">
      <vt:lpstr>Pasiūlymas</vt:lpstr>
      <vt:lpstr>Subtiekėjai ir priedai</vt:lpstr>
      <vt:lpstr>Pasiūlymas!Print_Area</vt:lpstr>
      <vt:lpstr>'Subtiekėjai ir priedai'!Print_Area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cp:lastPrinted>2025-08-07T10:18:32Z</cp:lastPrinted>
  <dcterms:created xsi:type="dcterms:W3CDTF">2023-04-04T12:16:45Z</dcterms:created>
  <dcterms:modified xsi:type="dcterms:W3CDTF">2025-12-11T08:39:27Z</dcterms:modified>
</cp:coreProperties>
</file>