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W:\MiestoTvarkymas\JŪRATĖ\2025 m. preliminari sutartis Centras\"/>
    </mc:Choice>
  </mc:AlternateContent>
  <xr:revisionPtr revIDLastSave="0" documentId="8_{4DE4B20F-4B34-4E7E-8029-CCA6A5E5EA1D}"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8" i="1"/>
  <c r="J29" i="1"/>
  <c r="J30" i="1"/>
  <c r="J31" i="1"/>
  <c r="J32" i="1"/>
  <c r="J33" i="1"/>
  <c r="J34" i="1"/>
  <c r="J35" i="1"/>
  <c r="J36" i="1"/>
  <c r="J37" i="1"/>
  <c r="J38" i="1"/>
  <c r="J39" i="1"/>
  <c r="J40" i="1"/>
  <c r="J41" i="1"/>
  <c r="J42" i="1"/>
  <c r="J43" i="1"/>
  <c r="J44" i="1"/>
  <c r="J45" i="1"/>
  <c r="J46" i="1"/>
  <c r="J26" i="1"/>
  <c r="G52" i="1" s="1"/>
  <c r="J52" i="1" s="1"/>
  <c r="G51" i="1" l="1"/>
  <c r="J51" i="1" s="1"/>
  <c r="J53" i="1" s="1"/>
  <c r="J54" i="1" l="1"/>
  <c r="J67" i="1" s="1"/>
  <c r="J55" i="1" l="1"/>
  <c r="J68" i="1" s="1"/>
  <c r="B19" i="1" l="1"/>
  <c r="B17" i="1"/>
</calcChain>
</file>

<file path=xl/sharedStrings.xml><?xml version="1.0" encoding="utf-8"?>
<sst xmlns="http://schemas.openxmlformats.org/spreadsheetml/2006/main" count="172" uniqueCount="130">
  <si>
    <t>(Data)</t>
  </si>
  <si>
    <t>Kaunas</t>
  </si>
  <si>
    <t>(Vieta)</t>
  </si>
  <si>
    <t>Už pasiūlymą atsakingo asmens vardas, pavardė</t>
  </si>
  <si>
    <t>Telefono numeris</t>
  </si>
  <si>
    <t>Fakso numeris</t>
  </si>
  <si>
    <t>El. pašto adresas</t>
  </si>
  <si>
    <t xml:space="preserve">Eur su PVM </t>
  </si>
  <si>
    <t>kaina su PVM (lentelės I ir II skyriuose nurodytų darbų įkainių suma su PVM, o jei II skyrius netaikomas - I skyriuje nurodytų darbų įkainių suma su PVM)</t>
  </si>
  <si>
    <r>
      <t xml:space="preserve">Eur be PVM </t>
    </r>
    <r>
      <rPr>
        <sz val="11"/>
        <color indexed="8"/>
        <rFont val="Times New Roman"/>
        <family val="1"/>
      </rPr>
      <t/>
    </r>
  </si>
  <si>
    <t>Bendrą planuojamą kainą sudaro:</t>
  </si>
  <si>
    <t>Eil. Nr.</t>
  </si>
  <si>
    <t>Darbų rūšis ir aprašymas</t>
  </si>
  <si>
    <t>Mato vnt.</t>
  </si>
  <si>
    <t xml:space="preserve">Preliminarus kiekis </t>
  </si>
  <si>
    <t xml:space="preserve">PVM tarifo dydis, proc. </t>
  </si>
  <si>
    <t>SMD vertė, Eur be PVM***</t>
  </si>
  <si>
    <t>Vieneto įkainis, Eur           (be PVM) / Vieneto įkainio dydis, % skaičiuojant nuo SMD vertės be PVM***</t>
  </si>
  <si>
    <t>Bendra planuojama kaina Eur (be PVM)</t>
  </si>
  <si>
    <t>I. Darbai nurodyti preliminariosios sutarties 2 priede</t>
  </si>
  <si>
    <t>m</t>
  </si>
  <si>
    <t>t</t>
  </si>
  <si>
    <t>2.1</t>
  </si>
  <si>
    <t>1000 m3</t>
  </si>
  <si>
    <t>2.3</t>
  </si>
  <si>
    <t>Dirvos paruošimas gazonams mech. būdu II gr. grunte, užpilant 10 cm storio sluoksnį juodžemio</t>
  </si>
  <si>
    <t>100 m2</t>
  </si>
  <si>
    <t>2.4</t>
  </si>
  <si>
    <t xml:space="preserve">Paprastų, parterinių ir mauritaniškų gazonų užsėjimas rankiniu būdu                                                                                                                                                                                             </t>
  </si>
  <si>
    <t>3.1</t>
  </si>
  <si>
    <t>Šulinio landos paaukštinimas gelžbetonio žiedais iki 10 cm</t>
  </si>
  <si>
    <t>vnt.</t>
  </si>
  <si>
    <t>3.5.2.</t>
  </si>
  <si>
    <t>Pagrindų išlyginamųjų ir paruošiamųjų sluoksnių iš smėlio-žvyro mišinių įrengimas</t>
  </si>
  <si>
    <t>100 m3</t>
  </si>
  <si>
    <t>4.8</t>
  </si>
  <si>
    <t>10 m2</t>
  </si>
  <si>
    <t>5.2.6</t>
  </si>
  <si>
    <t>100 m</t>
  </si>
  <si>
    <t>5.2.9</t>
  </si>
  <si>
    <t>5.2.11</t>
  </si>
  <si>
    <t>3 cm storio pasluoksnio iš dolomito atsijų įrengimas</t>
  </si>
  <si>
    <t>PVM suma</t>
  </si>
  <si>
    <t>Iš viso su PVM (I skyriuje nurodytų įkainių ir PVM suma)</t>
  </si>
  <si>
    <t>II. Tinkamam remontui būtini atlikti darbai (darbai nenurodyti preliminariosios sutarties 2 priede)*</t>
  </si>
  <si>
    <t>....</t>
  </si>
  <si>
    <t>.....</t>
  </si>
  <si>
    <t>II skyriuje nurodytų darbų įkainių suma be PVM</t>
  </si>
  <si>
    <t>Iš viso su PVM (II skyriuje nurodytų įkainių ir PVM suma)**</t>
  </si>
  <si>
    <t xml:space="preserve">IŠ VISO PVM (I ir II skyriuose nurodyto PVM suma) </t>
  </si>
  <si>
    <t>IŠ VISO su PVM (I ir II skyriuose nurodytų įkainių ir PVM suma)  (Pradinės sutarties vertė)</t>
  </si>
  <si>
    <t>**Lentelės II skyrius netaikomas, jei jame nurodyti darbai nėra perkami</t>
  </si>
  <si>
    <t xml:space="preserve">**Jei II skyriuje nurodytų Tinkamam Darbų įvykdymui būtinų atlikti darbų įkainių bendra suma (su PVM) yra didesnė už tokiems darbams skirtą Kvietimo 8 punkte nurodytą sumą, toks pasiūlymas laikomas nepriimtinu ir yra atmetamas, išskyrus VPĮ 45 straipsnio 1 dalies 5 punkte nurodytą atvejį, kai Kvietime maksimali darbams skirta suma nenurodoma. ir Užsakovas nusprendžia pakeisti (padidinti) pirkimui skirtą sumą, nustatytą prieš pradedant Atnaujintą varžymąsi. </t>
  </si>
  <si>
    <t xml:space="preserve">***SMD vertė, Eur be PVM nurodoma 6 stulpelyje, kai perkamos projektavimo paslaugos. Tokiu atveju 7 stulpelyje nurodomas vieneto įkainio dydis, % </t>
  </si>
  <si>
    <t>2. Į pasiūlymo kainą yra įskaičiuoti visi mokesčiai ir medžiagos bei visos kitos išlaidos, reikalingos tinkamai pagal Preliminariąją sutartį sudaromoms Pagrindinėms sutartims įgyvendinti.</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</si>
  <si>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</si>
  <si>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</si>
  <si>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</si>
  <si>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</si>
  <si>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Užsakovo nurodytu terminu sudaryti sutartį.</t>
  </si>
  <si>
    <t xml:space="preserve">8. Vykdant sutartį pasitelksiu šiuos subrangovus, kurių pajėgumais remiuosi*: </t>
  </si>
  <si>
    <t xml:space="preserve">Eil. Nr. </t>
  </si>
  <si>
    <t>Subrangovų pavadinimas, adresas</t>
  </si>
  <si>
    <t>Įrašyti abi reikalaujamas reikšmes:
1. Subrangovams numatomi perduoti atlikti darbai (įvardinti konkrečius darbus);
2. Subrangovams perduodama sutarties dalis % sutarties kainoje</t>
  </si>
  <si>
    <t xml:space="preserve">*Pildyti tuomet, jei sutarties vykdymui pasitelkiami subrangovai, kurių pajėgumais rangovas remiasi ir kurie yra nurodyti Preliminariosios sutarties priede. </t>
  </si>
  <si>
    <t>9. Vykdant sutartį pasitelksiu šiuos subrangovus, kurių pajėgumais nesiremiu**:</t>
  </si>
  <si>
    <t xml:space="preserve">Įrašyti abi reikalaujamas reikšmes:
1. Subrangovams numatomi perduoti atlikti darbai (įvardinti konkrečius darbus);
2. Subrangovams perduodama sutarties dalis % sutarties kainoje
</t>
  </si>
  <si>
    <t xml:space="preserve">**Pildyti tuomet, jei sutarties vykdymui pasitelkiami subrangovai, kurių pajėgumais rangovas nesiremia. </t>
  </si>
  <si>
    <t>Pateikto dokumento pavadinimas</t>
  </si>
  <si>
    <t xml:space="preserve">****Pildyti tuomet, jei bus pateikta konfidenciali informacija. Tiekėjas negali nurodyti, kad konfidenciali yra pasiūlymo kaina arba, kad visas pasiūlymas yra konfidencialus. </t>
  </si>
  <si>
    <t>11. Kartu su pasiūlymu pateikiami šie dokumentai:</t>
  </si>
  <si>
    <t xml:space="preserve"> Jei tiekėjas 8, 9 ir (ar) 10 punktų neužpildo arba juos išbraukia, laikoma kad jis sutarčiai vykdyti subteikėjų nepasitelks / pasiūlyme konfidencialios informacijos nėra.</t>
  </si>
  <si>
    <t xml:space="preserve">PASTABA: 10 punkte prašome nurodyti Jūsų pasiūlymo konfidencialią informaciją.  Konfidencialia negalima laikyti informacijos, nurodytos VPĮ 20 str. 2 d. Tiekėjas turi aiškiai nurodyti, kokie su pasiūlymu pateikti dokumentai laikytini konfidencialiais. </t>
  </si>
  <si>
    <t>Iš viso kaina be PVM</t>
  </si>
  <si>
    <t>1.8</t>
  </si>
  <si>
    <t>Statybinių atliekų/išardytų elementų kasimas ekskavatoriais, pakrovimass ir išvežimas</t>
  </si>
  <si>
    <t>II grupės grunto kasimas ekskavatoriais, pakrovimas į autosavivarčius, vežiojimas darbas sąvartoje</t>
  </si>
  <si>
    <t xml:space="preserve">liukai su 40 t apkrova  </t>
  </si>
  <si>
    <t>4.6</t>
  </si>
  <si>
    <t>Išlyginamojo sluoksnio įrengimas iš 0/45 frakcijos dolomitinės skaldos</t>
  </si>
  <si>
    <t>5.2.2</t>
  </si>
  <si>
    <t>Betoninių  pilkos spalvos 8cm trinkelių (įvairių formų) grindinio grindimas siūles užpilant atsijomis</t>
  </si>
  <si>
    <t>80x200 mm betoninių bordiūrų ant betoninio pagrindo įrengimas</t>
  </si>
  <si>
    <t>150x300 mm betoninių bordiūrų ant betoninio pagrindo įrengimas</t>
  </si>
  <si>
    <t>1.5</t>
  </si>
  <si>
    <t>Bordiūrų, sudėtų ant betoninio pagrindo, išardymas**</t>
  </si>
  <si>
    <t>4.1</t>
  </si>
  <si>
    <t>Grunto sluoksnio sutankinimas vibraciniu volu</t>
  </si>
  <si>
    <t>1.2</t>
  </si>
  <si>
    <t>Asfalto dangų nufrezavimas**</t>
  </si>
  <si>
    <t>5.1.37</t>
  </si>
  <si>
    <t>Juodų dangų paviršiaus pagruntavimas bitumine emulsija</t>
  </si>
  <si>
    <t>PVM tarifas %</t>
  </si>
  <si>
    <t>SMD vertė Eur be PVM*****</t>
  </si>
  <si>
    <t>Vieneto įkainio dydis, % skaičiuojant nuo SMD vertės be PVM</t>
  </si>
  <si>
    <t>7.3.</t>
  </si>
  <si>
    <t xml:space="preserve">Išpildomosios dokumentacijos parengimas </t>
  </si>
  <si>
    <t>7.3.1.</t>
  </si>
  <si>
    <t>Topografinis planas po statybų ir/ar inžinerinių tinklų planas</t>
  </si>
  <si>
    <t>7.3.2.</t>
  </si>
  <si>
    <t>Nekilnojamojo daikto kadastrinių matavimų bylos parengimas (tikslinimas)</t>
  </si>
  <si>
    <t xml:space="preserve">                            PASIŪLYMAS ATNAUJINTAM VARŽYMUISI                   </t>
  </si>
  <si>
    <t>5.1.24</t>
  </si>
  <si>
    <t>5.1.25</t>
  </si>
  <si>
    <t xml:space="preserve">Preliminarūs kiekiai 
</t>
  </si>
  <si>
    <t>Kauno miesto susisiekimo komunikacijų remonto ir rekonstrukcijos darbų pirkimo (I dalies)                                                                                                                                                                                                                            Preliminariosios sutarties 4 priedo (Kvietimo į atnaujintą varžymąsi) 1 priedėlis</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</si>
  <si>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</si>
  <si>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</si>
  <si>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rPr>
        <sz val="12"/>
        <color indexed="8"/>
        <rFont val="Calibri"/>
        <family val="2"/>
        <charset val="186"/>
        <scheme val="minor"/>
      </rPr>
      <t xml:space="preserve">kaina be PVM (lentelės I ir II skyriuose nurodytų darbų įkainių suma be PVM, o jei II skyrius netaikomas - I skyriuje nurodytų darbų įkainių suma be PVM) </t>
    </r>
    <r>
      <rPr>
        <i/>
        <sz val="12"/>
        <color indexed="8"/>
        <rFont val="Calibri"/>
        <family val="2"/>
        <charset val="186"/>
        <scheme val="minor"/>
      </rPr>
      <t>(tais atvejais, kai pagal galiojančius teisės aktus tiekėjui nereikia mokėti PVM, nurodyti juridinį pagrindą)</t>
    </r>
  </si>
  <si>
    <r>
      <t>10. Šiame pasiūlyme yra pateikta ir konfidenciali informacija</t>
    </r>
    <r>
      <rPr>
        <sz val="12"/>
        <color indexed="8"/>
        <rFont val="Calibri"/>
        <family val="2"/>
        <charset val="186"/>
        <scheme val="minor"/>
      </rPr>
      <t xml:space="preserve"> (dokumentai su konfidencialia informacija įsegti atskirai) ****:</t>
    </r>
  </si>
  <si>
    <t xml:space="preserve">Dėl Automobilių stovėjimo aikštelių Centro, Dainavos, Eigulių, Gričiupio, Petrašiūnų, Šančių ir Žaliakalnio seniūnijose paprastojo remonto darbų </t>
  </si>
  <si>
    <t>1.10</t>
  </si>
  <si>
    <t xml:space="preserve">Frezuoto asfalto  transportavimas </t>
  </si>
  <si>
    <t>5.1.1</t>
  </si>
  <si>
    <r>
      <t xml:space="preserve">Išlyginamojo sluoksnio iš asfaltbetonio mišinio </t>
    </r>
    <r>
      <rPr>
        <b/>
        <sz val="11"/>
        <rFont val="Times New Roman"/>
        <family val="1"/>
      </rPr>
      <t>AC 11 AN</t>
    </r>
    <r>
      <rPr>
        <sz val="11"/>
        <rFont val="Times New Roman"/>
        <family val="1"/>
      </rPr>
      <t xml:space="preserve"> (0/11-A) įrengimas, panaudojant asfaltbetonio klotuvą su automatinio aukščio reguliavimu, pagruntuojant bitumine emulsija prieš klojant išlyginamąjį sluoksnį</t>
    </r>
  </si>
  <si>
    <t>4 cm storio virš. dangos sluoksnio iš AC 11 VN asfaltbetonio mišinio įrengimas klotuvu</t>
  </si>
  <si>
    <t>Keičiant sluoksnio storį, kiekvienam 0,5 cm pasikeitimui su asfaltbetoniu AC 11 VN prie normatyvų N27-292 pridėti</t>
  </si>
  <si>
    <t>5.1.32</t>
  </si>
  <si>
    <t>Išdaužų užtaisymas asfalto dangose nufrezuojant sugadintą dangą, naudojant AC11VN asfaltbetonio mišinį, darbus atliekant iki 50 kv. plote vadovaujantis „Kelių priežiūros vadovo II dalies 5 lentelės 2.1.2-2. punktu: Darbo procesas, naudojant karštus asfaltbetonio mišinius ir sugadintą dangą nufrezuojant“. Minimalus naujai klojamo asfaltbetonio dangos sluoksnis turi būti ne mažesnis kaip 50 mm</t>
  </si>
  <si>
    <t xml:space="preserve">1. Išnagrinėję Kvietimo informaciją, Konkurso dokumentus, dokumentų priedus ir reikalavimus nurodytiems automobilių stovėjimo aikštelių Centro, Dainavos, Eigulių, Gričiupio, Petrašiūnų, Šančių ir Žaliakalnio seniūnijose paprastojo remonto ir priežiūros darbams atlikti, mes siūlome darbus atlikti už bendrą planuojamą kainą: </t>
  </si>
  <si>
    <t>UAB „Kauno keliai“, įm. k. 135640993</t>
  </si>
  <si>
    <t>R. Kalantos g. 85, LT-53210 Kaunas</t>
  </si>
  <si>
    <t>Vaidas Dėdelė</t>
  </si>
  <si>
    <t>+370  614 92158</t>
  </si>
  <si>
    <t>-</t>
  </si>
  <si>
    <t>info@kaunokeliai.lt</t>
  </si>
  <si>
    <t>1.</t>
  </si>
  <si>
    <t>Įgaliojimas Nr. 25/2</t>
  </si>
  <si>
    <t>2.</t>
  </si>
  <si>
    <t>KONFIDENCIALU Pasiūlymas Aikštelių remonto Centro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</si>
</sst>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86"/>
      <scheme val="minor"/>
    </font>
    <font>
      <sz val="11"/>
      <color indexed="8"/>
      <name val="Times New Roman"/>
      <family val="1"/>
    </font>
    <font>
      <u/>
      <sz val="11"/>
      <color theme="10"/>
      <name val="Calibri"/>
      <family val="2"/>
      <charset val="186"/>
    </font>
    <font>
      <sz val="11"/>
      <color indexed="8"/>
      <name val="Calibri"/>
      <family val="2"/>
      <charset val="186"/>
    </font>
    <font>
      <sz val="11"/>
      <name val="Times New Roman"/>
      <family val="1"/>
    </font>
    <font>
      <b/>
      <sz val="11"/>
      <name val="Times New Roman"/>
      <family val="1"/>
    </font>
    <font>
      <sz val="11"/>
      <color theme="1"/>
      <name val="Times New Roman"/>
      <family val="1"/>
      <charset val="186"/>
    </font>
    <font>
      <b/>
      <sz val="12"/>
      <name val="Calibri"/>
      <family val="2"/>
      <charset val="186"/>
      <scheme val="minor"/>
    </font>
    <font>
      <b/>
      <sz val="12"/>
      <color indexed="8"/>
      <name val="Calibri"/>
      <family val="2"/>
      <charset val="186"/>
      <scheme val="minor"/>
    </font>
    <font>
      <sz val="12"/>
      <color theme="1"/>
      <name val="Calibri"/>
      <family val="2"/>
      <charset val="186"/>
      <scheme val="minor"/>
    </font>
    <font>
      <i/>
      <sz val="12"/>
      <color theme="1"/>
      <name val="Calibri"/>
      <family val="2"/>
      <charset val="186"/>
      <scheme val="minor"/>
    </font>
    <font>
      <sz val="12"/>
      <color indexed="8"/>
      <name val="Calibri"/>
      <family val="2"/>
      <charset val="186"/>
      <scheme val="minor"/>
    </font>
    <font>
      <i/>
      <sz val="12"/>
      <color indexed="8"/>
      <name val="Calibri"/>
      <family val="2"/>
      <charset val="186"/>
      <scheme val="minor"/>
    </font>
    <font>
      <sz val="12"/>
      <name val="Calibri"/>
      <family val="2"/>
      <charset val="186"/>
      <scheme val="minor"/>
    </font>
    <font>
      <b/>
      <sz val="12"/>
      <color theme="1"/>
      <name val="Calibri"/>
      <family val="2"/>
      <charset val="186"/>
      <scheme val="minor"/>
    </font>
    <font>
      <b/>
      <i/>
      <sz val="12"/>
      <color indexed="8"/>
      <name val="Calibri"/>
      <family val="2"/>
      <charset val="186"/>
      <scheme val="minor"/>
    </font>
    <font>
      <b/>
      <u/>
      <sz val="12"/>
      <color indexed="8"/>
      <name val="Calibri"/>
      <family val="2"/>
      <charset val="186"/>
      <scheme val="minor"/>
    </font>
    <font>
      <b/>
      <i/>
      <sz val="12"/>
      <color rgb="FFFF0000"/>
      <name val="Calibri"/>
      <family val="2"/>
      <charset val="186"/>
      <scheme val="minor"/>
    </font>
    <font>
      <sz val="12"/>
      <color rgb="FFFF0000"/>
      <name val="Calibri"/>
      <family val="2"/>
      <charset val="186"/>
      <scheme val="minor"/>
    </font>
    <font>
      <b/>
      <i/>
      <u/>
      <sz val="12"/>
      <color indexed="8"/>
      <name val="Calibri"/>
      <family val="2"/>
      <charset val="186"/>
      <scheme val="minor"/>
    </font>
    <font>
      <sz val="11"/>
      <color theme="1"/>
      <name val="TimesNewRoman"/>
      <charset val="186"/>
    </font>
    <font>
      <u/>
      <sz val="11"/>
      <color theme="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3" fillId="0" borderId="0"/>
  </cellStyleXfs>
  <cellXfs count="204">
    <xf numFmtId="0" fontId="0" fillId="0" borderId="0" xfId="0"/>
    <xf numFmtId="0" fontId="1" fillId="0" borderId="3" xfId="0" applyFont="1" applyBorder="1" applyAlignment="1" applyProtection="1">
      <alignment horizontal="center" vertical="center" wrapText="1"/>
      <protection hidden="1"/>
    </xf>
    <xf numFmtId="0" fontId="4" fillId="2" borderId="3" xfId="0" applyFont="1" applyFill="1" applyBorder="1" applyAlignment="1" applyProtection="1">
      <alignment vertical="top"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wrapText="1"/>
      <protection locked="0"/>
    </xf>
    <xf numFmtId="0" fontId="11" fillId="0" borderId="0" xfId="0" applyFont="1" applyAlignment="1" applyProtection="1">
      <alignment vertical="top" wrapText="1"/>
      <protection locked="0"/>
    </xf>
    <xf numFmtId="0" fontId="11" fillId="0" borderId="0" xfId="0" applyFont="1" applyAlignment="1" applyProtection="1">
      <alignment vertical="top"/>
      <protection locked="0"/>
    </xf>
    <xf numFmtId="0" fontId="12" fillId="0" borderId="0" xfId="0" applyFont="1" applyProtection="1">
      <protection hidden="1"/>
    </xf>
    <xf numFmtId="0" fontId="13" fillId="0" borderId="0" xfId="0" applyFont="1" applyAlignment="1" applyProtection="1">
      <alignment vertical="justify" wrapText="1"/>
      <protection hidden="1"/>
    </xf>
    <xf numFmtId="0" fontId="11" fillId="0" borderId="0" xfId="0" applyFont="1" applyAlignment="1" applyProtection="1">
      <alignment vertical="justify" wrapText="1"/>
      <protection hidden="1"/>
    </xf>
    <xf numFmtId="0" fontId="13" fillId="0" borderId="0" xfId="0" applyFont="1" applyAlignment="1" applyProtection="1">
      <alignment vertical="justify" wrapText="1"/>
      <protection locked="0"/>
    </xf>
    <xf numFmtId="0" fontId="9" fillId="0" borderId="0" xfId="0" applyFont="1" applyAlignment="1" applyProtection="1">
      <alignment vertical="center"/>
      <protection locked="0"/>
    </xf>
    <xf numFmtId="0" fontId="14" fillId="0" borderId="3" xfId="0" applyFont="1" applyBorder="1" applyAlignment="1" applyProtection="1">
      <alignment horizontal="left" vertical="top" wrapText="1"/>
      <protection locked="0"/>
    </xf>
    <xf numFmtId="0" fontId="14" fillId="0" borderId="3" xfId="0" applyFont="1" applyBorder="1" applyAlignment="1" applyProtection="1">
      <alignment horizontal="left" wrapText="1"/>
      <protection locked="0"/>
    </xf>
    <xf numFmtId="0" fontId="14" fillId="0" borderId="3" xfId="0" applyFont="1" applyBorder="1" applyAlignment="1" applyProtection="1">
      <alignment horizontal="left"/>
      <protection locked="0"/>
    </xf>
    <xf numFmtId="0" fontId="11" fillId="0" borderId="0" xfId="0" applyFont="1" applyAlignment="1" applyProtection="1">
      <alignment horizontal="center" vertical="top" wrapText="1"/>
      <protection locked="0"/>
    </xf>
    <xf numFmtId="0" fontId="15" fillId="0" borderId="0" xfId="0" applyFont="1" applyAlignment="1" applyProtection="1">
      <alignment horizontal="left" vertical="top" wrapText="1"/>
      <protection hidden="1"/>
    </xf>
    <xf numFmtId="0" fontId="16" fillId="0" borderId="0" xfId="0" applyFont="1" applyAlignment="1" applyProtection="1">
      <alignment wrapText="1"/>
      <protection hidden="1"/>
    </xf>
    <xf numFmtId="0" fontId="11" fillId="0" borderId="0" xfId="0" applyFont="1" applyProtection="1">
      <protection hidden="1"/>
    </xf>
    <xf numFmtId="0" fontId="9" fillId="0" borderId="0" xfId="0" applyFont="1" applyProtection="1">
      <protection locked="0"/>
    </xf>
    <xf numFmtId="0" fontId="8" fillId="0" borderId="0" xfId="0" applyFont="1" applyProtection="1">
      <protection hidden="1"/>
    </xf>
    <xf numFmtId="0" fontId="11" fillId="0" borderId="0" xfId="0" applyFont="1" applyProtection="1">
      <protection locked="0"/>
    </xf>
    <xf numFmtId="0" fontId="11" fillId="0" borderId="0" xfId="0" applyFont="1" applyAlignment="1" applyProtection="1">
      <alignment horizontal="center"/>
      <protection locked="0"/>
    </xf>
    <xf numFmtId="0" fontId="9" fillId="0" borderId="0" xfId="0" applyFont="1" applyProtection="1">
      <protection hidden="1"/>
    </xf>
    <xf numFmtId="0" fontId="11" fillId="0" borderId="0" xfId="0" applyFont="1" applyAlignment="1" applyProtection="1">
      <alignment vertical="center" wrapText="1"/>
      <protection hidden="1"/>
    </xf>
    <xf numFmtId="0" fontId="11" fillId="0" borderId="0" xfId="0" applyFont="1" applyAlignment="1">
      <alignment horizontal="left" vertical="center" wrapText="1"/>
    </xf>
    <xf numFmtId="4" fontId="8" fillId="0" borderId="3" xfId="0" applyNumberFormat="1" applyFont="1" applyBorder="1" applyAlignment="1" applyProtection="1">
      <alignment horizontal="center" vertical="center" wrapText="1"/>
      <protection hidden="1"/>
    </xf>
    <xf numFmtId="0" fontId="8" fillId="0" borderId="0" xfId="0" applyFont="1" applyAlignment="1" applyProtection="1">
      <alignment vertical="center" wrapText="1"/>
      <protection locked="0"/>
    </xf>
    <xf numFmtId="0" fontId="8" fillId="0" borderId="0" xfId="0" applyFont="1" applyAlignment="1" applyProtection="1">
      <alignment vertical="top" wrapText="1"/>
      <protection locked="0"/>
    </xf>
    <xf numFmtId="0" fontId="11"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1" fillId="0" borderId="18" xfId="0" applyFont="1" applyBorder="1" applyAlignment="1" applyProtection="1">
      <alignment horizontal="center" vertical="center" wrapText="1"/>
      <protection hidden="1"/>
    </xf>
    <xf numFmtId="0" fontId="11" fillId="0" borderId="19"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9" fillId="0" borderId="3" xfId="0" applyFont="1" applyBorder="1" applyAlignment="1">
      <alignment horizontal="center" vertical="center"/>
    </xf>
    <xf numFmtId="0" fontId="11" fillId="0" borderId="3" xfId="0" applyFont="1" applyBorder="1" applyAlignment="1" applyProtection="1">
      <alignment horizontal="left" vertical="top"/>
      <protection hidden="1"/>
    </xf>
    <xf numFmtId="0" fontId="11" fillId="0" borderId="3" xfId="0" applyFont="1" applyBorder="1" applyAlignment="1" applyProtection="1">
      <alignment horizontal="left" vertical="top" wrapText="1"/>
      <protection hidden="1"/>
    </xf>
    <xf numFmtId="0" fontId="7" fillId="0" borderId="3" xfId="0" applyFont="1" applyBorder="1" applyAlignment="1" applyProtection="1">
      <alignment horizontal="center" vertical="top" wrapText="1"/>
      <protection hidden="1"/>
    </xf>
    <xf numFmtId="0" fontId="13" fillId="0" borderId="3" xfId="0" applyFont="1" applyBorder="1" applyAlignment="1" applyProtection="1">
      <alignment horizontal="center" vertical="top" wrapText="1"/>
      <protection hidden="1"/>
    </xf>
    <xf numFmtId="0" fontId="9" fillId="0" borderId="4" xfId="0" applyFont="1" applyBorder="1" applyAlignment="1">
      <alignment horizontal="left" vertical="top"/>
    </xf>
    <xf numFmtId="0" fontId="8" fillId="0" borderId="3" xfId="0" applyFont="1" applyBorder="1" applyAlignment="1" applyProtection="1">
      <alignment horizontal="left" vertical="top" wrapText="1"/>
      <protection hidden="1"/>
    </xf>
    <xf numFmtId="2" fontId="13" fillId="0" borderId="3" xfId="0" applyNumberFormat="1" applyFont="1" applyBorder="1" applyAlignment="1" applyProtection="1">
      <alignment horizontal="center" vertical="top"/>
      <protection hidden="1"/>
    </xf>
    <xf numFmtId="0" fontId="13" fillId="0" borderId="3" xfId="0" applyFont="1" applyBorder="1" applyAlignment="1" applyProtection="1">
      <alignment horizontal="center" vertical="top"/>
      <protection hidden="1"/>
    </xf>
    <xf numFmtId="0" fontId="11" fillId="0" borderId="5" xfId="0" applyFont="1" applyBorder="1" applyAlignment="1" applyProtection="1">
      <alignment horizontal="center" vertical="justify" wrapText="1"/>
      <protection locked="0"/>
    </xf>
    <xf numFmtId="0" fontId="11" fillId="0" borderId="3" xfId="0" applyFont="1" applyBorder="1" applyAlignment="1" applyProtection="1">
      <alignment horizontal="center" vertical="top" wrapText="1"/>
      <protection hidden="1"/>
    </xf>
    <xf numFmtId="0" fontId="13" fillId="0" borderId="3" xfId="0" applyFont="1" applyBorder="1" applyAlignment="1" applyProtection="1">
      <alignment horizontal="left" vertical="top" wrapText="1"/>
      <protection hidden="1"/>
    </xf>
    <xf numFmtId="0" fontId="11" fillId="0" borderId="3" xfId="0" applyFont="1" applyBorder="1" applyAlignment="1" applyProtection="1">
      <alignment horizontal="left" vertical="top"/>
      <protection locked="0"/>
    </xf>
    <xf numFmtId="0" fontId="11" fillId="0" borderId="3" xfId="0" applyFont="1" applyBorder="1" applyProtection="1">
      <protection hidden="1"/>
    </xf>
    <xf numFmtId="0" fontId="11" fillId="0" borderId="3" xfId="0" applyFont="1" applyBorder="1" applyProtection="1">
      <protection locked="0"/>
    </xf>
    <xf numFmtId="0" fontId="11" fillId="0" borderId="0" xfId="0" applyFont="1" applyAlignment="1" applyProtection="1">
      <alignment horizontal="left" vertical="top"/>
      <protection locked="0"/>
    </xf>
    <xf numFmtId="0" fontId="12" fillId="0" borderId="0" xfId="0" applyFont="1" applyAlignment="1" applyProtection="1">
      <alignment horizontal="center" shrinkToFit="1"/>
      <protection locked="0"/>
    </xf>
    <xf numFmtId="0" fontId="4" fillId="2" borderId="3" xfId="0" applyFont="1" applyFill="1" applyBorder="1" applyAlignment="1">
      <alignment vertical="top"/>
    </xf>
    <xf numFmtId="0" fontId="4" fillId="0" borderId="3" xfId="0" applyFont="1" applyBorder="1" applyAlignment="1">
      <alignment vertical="top" wrapText="1"/>
    </xf>
    <xf numFmtId="0" fontId="4" fillId="0" borderId="3" xfId="0" applyFont="1" applyBorder="1" applyAlignment="1" applyProtection="1">
      <alignment horizontal="center" vertical="center"/>
      <protection hidden="1"/>
    </xf>
    <xf numFmtId="0" fontId="4" fillId="2" borderId="3" xfId="0" applyFont="1" applyFill="1" applyBorder="1" applyAlignment="1">
      <alignment vertical="top" wrapText="1"/>
    </xf>
    <xf numFmtId="0" fontId="4" fillId="2" borderId="3" xfId="0" applyFont="1" applyFill="1" applyBorder="1" applyAlignment="1">
      <alignment horizontal="center" vertical="center" wrapText="1"/>
    </xf>
    <xf numFmtId="0" fontId="6" fillId="0" borderId="3" xfId="2" applyFont="1" applyBorder="1" applyAlignment="1">
      <alignment horizontal="center" vertical="center" wrapText="1"/>
    </xf>
    <xf numFmtId="0" fontId="1" fillId="3" borderId="3" xfId="2"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3" xfId="2" applyBorder="1" applyAlignment="1" applyProtection="1">
      <alignment horizontal="center" vertical="center" wrapText="1"/>
      <protection locked="0"/>
    </xf>
    <xf numFmtId="0" fontId="4" fillId="2" borderId="3" xfId="0" applyFont="1" applyFill="1" applyBorder="1" applyAlignment="1" applyProtection="1">
      <alignment vertical="top"/>
      <protection hidden="1"/>
    </xf>
    <xf numFmtId="0" fontId="4" fillId="0" borderId="3" xfId="0" applyFont="1" applyBorder="1" applyAlignment="1" applyProtection="1">
      <alignment vertical="top" wrapText="1"/>
      <protection hidden="1"/>
    </xf>
    <xf numFmtId="0" fontId="1" fillId="0" borderId="3" xfId="2" applyFont="1" applyBorder="1" applyAlignment="1" applyProtection="1">
      <alignment horizontal="center" vertical="center" wrapText="1"/>
      <protection hidden="1"/>
    </xf>
    <xf numFmtId="0" fontId="4" fillId="2" borderId="3" xfId="0" applyFont="1" applyFill="1" applyBorder="1" applyAlignment="1" applyProtection="1">
      <alignment horizontal="center" vertical="center"/>
      <protection hidden="1"/>
    </xf>
    <xf numFmtId="0" fontId="4" fillId="0" borderId="3" xfId="2" applyFont="1" applyBorder="1" applyAlignment="1" applyProtection="1">
      <alignment horizontal="center" vertical="center" wrapText="1"/>
      <protection hidden="1"/>
    </xf>
    <xf numFmtId="2" fontId="11" fillId="0" borderId="3" xfId="0" applyNumberFormat="1" applyFont="1" applyBorder="1" applyAlignment="1" applyProtection="1">
      <alignment horizontal="center" vertical="center" wrapText="1"/>
      <protection hidden="1"/>
    </xf>
    <xf numFmtId="0" fontId="11" fillId="0" borderId="3" xfId="0" applyFont="1" applyBorder="1" applyAlignment="1" applyProtection="1">
      <alignment horizontal="center"/>
      <protection locked="0"/>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7" fillId="0" borderId="4" xfId="0" applyFont="1" applyBorder="1" applyAlignment="1" applyProtection="1">
      <alignment horizontal="center" vertical="top" wrapText="1"/>
      <protection hidden="1"/>
    </xf>
    <xf numFmtId="0" fontId="7" fillId="0" borderId="6" xfId="0" applyFont="1" applyBorder="1" applyAlignment="1" applyProtection="1">
      <alignment horizontal="center" vertical="top" wrapText="1"/>
      <protection hidden="1"/>
    </xf>
    <xf numFmtId="0" fontId="13" fillId="0" borderId="4" xfId="0" applyFont="1" applyBorder="1" applyAlignment="1" applyProtection="1">
      <alignment horizontal="center" vertical="top" wrapText="1"/>
      <protection locked="0"/>
    </xf>
    <xf numFmtId="0" fontId="13" fillId="0" borderId="6" xfId="0" applyFont="1" applyBorder="1" applyAlignment="1" applyProtection="1">
      <alignment horizontal="center" vertical="top" wrapText="1"/>
      <protection locked="0"/>
    </xf>
    <xf numFmtId="0" fontId="11" fillId="0" borderId="4" xfId="0" applyFont="1" applyBorder="1" applyAlignment="1" applyProtection="1">
      <alignment horizontal="left" vertical="top"/>
      <protection locked="0"/>
    </xf>
    <xf numFmtId="0" fontId="11" fillId="0" borderId="5"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2" fillId="0" borderId="2" xfId="0" applyFont="1" applyBorder="1" applyAlignment="1" applyProtection="1">
      <alignment horizontal="center" shrinkToFit="1"/>
      <protection locked="0"/>
    </xf>
    <xf numFmtId="0" fontId="15" fillId="0" borderId="0" xfId="0" applyFont="1" applyAlignment="1" applyProtection="1">
      <alignment horizontal="left" vertical="top" wrapText="1"/>
      <protection hidden="1"/>
    </xf>
    <xf numFmtId="0" fontId="8" fillId="0" borderId="1" xfId="0" applyFont="1" applyBorder="1" applyAlignment="1" applyProtection="1">
      <alignment horizontal="left"/>
      <protection hidden="1"/>
    </xf>
    <xf numFmtId="0" fontId="11" fillId="0" borderId="4" xfId="0" applyFont="1" applyBorder="1" applyAlignment="1" applyProtection="1">
      <alignment horizontal="center"/>
      <protection hidden="1"/>
    </xf>
    <xf numFmtId="0" fontId="11" fillId="0" borderId="5" xfId="0" applyFont="1" applyBorder="1" applyAlignment="1" applyProtection="1">
      <alignment horizontal="center"/>
      <protection hidden="1"/>
    </xf>
    <xf numFmtId="0" fontId="11" fillId="0" borderId="6" xfId="0" applyFont="1" applyBorder="1" applyAlignment="1" applyProtection="1">
      <alignment horizontal="center"/>
      <protection hidden="1"/>
    </xf>
    <xf numFmtId="0" fontId="11" fillId="0" borderId="4" xfId="0" applyFont="1" applyBorder="1" applyAlignment="1" applyProtection="1">
      <alignment horizontal="center" vertical="top"/>
      <protection locked="0"/>
    </xf>
    <xf numFmtId="0" fontId="11" fillId="0" borderId="5" xfId="0" applyFont="1" applyBorder="1" applyAlignment="1" applyProtection="1">
      <alignment horizontal="center" vertical="top"/>
      <protection locked="0"/>
    </xf>
    <xf numFmtId="0" fontId="11" fillId="0" borderId="6" xfId="0" applyFont="1" applyBorder="1" applyAlignment="1" applyProtection="1">
      <alignment horizontal="center" vertical="top"/>
      <protection locked="0"/>
    </xf>
    <xf numFmtId="0" fontId="11" fillId="0" borderId="2" xfId="0" applyFont="1" applyBorder="1" applyAlignment="1" applyProtection="1">
      <alignment vertical="top" wrapText="1"/>
      <protection hidden="1"/>
    </xf>
    <xf numFmtId="0" fontId="9" fillId="0" borderId="2" xfId="0" applyFont="1" applyBorder="1" applyAlignment="1" applyProtection="1">
      <alignment horizontal="left" vertical="top" wrapText="1"/>
      <protection locked="0"/>
    </xf>
    <xf numFmtId="0" fontId="14" fillId="0" borderId="3" xfId="0" applyFont="1" applyBorder="1" applyAlignment="1" applyProtection="1">
      <alignment horizontal="center"/>
      <protection locked="0"/>
    </xf>
    <xf numFmtId="0" fontId="19" fillId="0" borderId="2" xfId="0" applyFont="1" applyBorder="1" applyAlignment="1" applyProtection="1">
      <alignment horizontal="left" wrapText="1"/>
      <protection hidden="1"/>
    </xf>
    <xf numFmtId="0" fontId="11" fillId="0" borderId="2" xfId="0" applyFont="1" applyBorder="1" applyAlignment="1" applyProtection="1">
      <alignment horizontal="left" wrapText="1"/>
      <protection hidden="1"/>
    </xf>
    <xf numFmtId="0" fontId="14" fillId="0" borderId="0" xfId="0" applyFont="1" applyAlignment="1" applyProtection="1">
      <alignment horizontal="left"/>
      <protection locked="0"/>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horizontal="left" vertical="top" wrapText="1"/>
      <protection locked="0"/>
    </xf>
    <xf numFmtId="0" fontId="14" fillId="0" borderId="3"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left" vertical="top" wrapText="1"/>
      <protection locked="0"/>
    </xf>
    <xf numFmtId="0" fontId="7" fillId="0" borderId="1" xfId="0" applyFont="1" applyBorder="1" applyAlignment="1" applyProtection="1">
      <alignment horizontal="left" vertical="top" wrapText="1"/>
      <protection hidden="1"/>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7" fillId="0" borderId="29" xfId="0" applyFont="1" applyBorder="1" applyAlignment="1" applyProtection="1">
      <alignment horizontal="left"/>
      <protection hidden="1"/>
    </xf>
    <xf numFmtId="0" fontId="18" fillId="0" borderId="29" xfId="0" applyFont="1" applyBorder="1" applyAlignment="1" applyProtection="1">
      <alignment horizontal="left"/>
      <protection hidden="1"/>
    </xf>
    <xf numFmtId="0" fontId="17" fillId="0" borderId="0" xfId="0" applyFont="1" applyAlignment="1" applyProtection="1">
      <alignment vertical="top" wrapText="1"/>
      <protection hidden="1"/>
    </xf>
    <xf numFmtId="0" fontId="17" fillId="0" borderId="0" xfId="0" applyFont="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9" fillId="0" borderId="0" xfId="0" applyFont="1" applyAlignment="1" applyProtection="1">
      <alignment horizontal="left" vertical="top" shrinkToFit="1"/>
      <protection locked="0"/>
    </xf>
    <xf numFmtId="0" fontId="11" fillId="0" borderId="23" xfId="0" applyFont="1" applyBorder="1" applyAlignment="1" applyProtection="1">
      <alignment horizontal="right" vertical="top" wrapText="1"/>
      <protection hidden="1"/>
    </xf>
    <xf numFmtId="0" fontId="11" fillId="0" borderId="24" xfId="0" applyFont="1" applyBorder="1" applyAlignment="1" applyProtection="1">
      <alignment horizontal="right" vertical="top" wrapText="1"/>
      <protection hidden="1"/>
    </xf>
    <xf numFmtId="0" fontId="11" fillId="0" borderId="25" xfId="0" applyFont="1" applyBorder="1" applyAlignment="1" applyProtection="1">
      <alignment horizontal="right" vertical="top" wrapText="1"/>
      <protection hidden="1"/>
    </xf>
    <xf numFmtId="2" fontId="11" fillId="0" borderId="23" xfId="0" applyNumberFormat="1" applyFont="1" applyBorder="1" applyAlignment="1" applyProtection="1">
      <alignment horizontal="center" vertical="justify" wrapText="1"/>
      <protection hidden="1"/>
    </xf>
    <xf numFmtId="2" fontId="11" fillId="0" borderId="25" xfId="0" applyNumberFormat="1" applyFont="1" applyBorder="1" applyAlignment="1" applyProtection="1">
      <alignment horizontal="center" vertical="justify" wrapText="1"/>
      <protection hidden="1"/>
    </xf>
    <xf numFmtId="0" fontId="8" fillId="0" borderId="26" xfId="0" applyFont="1" applyBorder="1" applyAlignment="1" applyProtection="1">
      <alignment horizontal="right" vertical="top" wrapText="1"/>
      <protection hidden="1"/>
    </xf>
    <xf numFmtId="0" fontId="8" fillId="0" borderId="27" xfId="0" applyFont="1" applyBorder="1" applyAlignment="1" applyProtection="1">
      <alignment horizontal="right" vertical="top" wrapText="1"/>
      <protection hidden="1"/>
    </xf>
    <xf numFmtId="4" fontId="8" fillId="0" borderId="26" xfId="0" applyNumberFormat="1" applyFont="1" applyBorder="1" applyAlignment="1" applyProtection="1">
      <alignment horizontal="center" vertical="center" wrapText="1"/>
      <protection hidden="1"/>
    </xf>
    <xf numFmtId="4" fontId="8" fillId="0" borderId="28" xfId="0" applyNumberFormat="1" applyFont="1" applyBorder="1" applyAlignment="1" applyProtection="1">
      <alignment horizontal="center" vertical="center" wrapText="1"/>
      <protection hidden="1"/>
    </xf>
    <xf numFmtId="0" fontId="8" fillId="0" borderId="26" xfId="0" applyFont="1" applyBorder="1" applyAlignment="1" applyProtection="1">
      <alignment horizontal="right" wrapText="1"/>
      <protection hidden="1"/>
    </xf>
    <xf numFmtId="0" fontId="11" fillId="0" borderId="27" xfId="0" applyFont="1" applyBorder="1" applyAlignment="1" applyProtection="1">
      <alignment horizontal="right" wrapText="1"/>
      <protection hidden="1"/>
    </xf>
    <xf numFmtId="0" fontId="11" fillId="0" borderId="28" xfId="0" applyFont="1" applyBorder="1" applyAlignment="1" applyProtection="1">
      <alignment horizontal="right" wrapText="1"/>
      <protection hidden="1"/>
    </xf>
    <xf numFmtId="4" fontId="8" fillId="0" borderId="26" xfId="0" applyNumberFormat="1" applyFont="1" applyBorder="1" applyAlignment="1" applyProtection="1">
      <alignment horizontal="center" vertical="center"/>
      <protection hidden="1"/>
    </xf>
    <xf numFmtId="4" fontId="8" fillId="0" borderId="28" xfId="0" applyNumberFormat="1" applyFont="1" applyBorder="1" applyAlignment="1" applyProtection="1">
      <alignment horizontal="center" vertical="center"/>
      <protection hidden="1"/>
    </xf>
    <xf numFmtId="0" fontId="11" fillId="0" borderId="4" xfId="0" applyFont="1" applyBorder="1" applyAlignment="1" applyProtection="1">
      <alignment horizontal="center" vertical="justify" wrapText="1"/>
      <protection locked="0"/>
    </xf>
    <xf numFmtId="0" fontId="11" fillId="0" borderId="6" xfId="0" applyFont="1" applyBorder="1" applyAlignment="1" applyProtection="1">
      <alignment horizontal="center" vertical="justify" wrapText="1"/>
      <protection locked="0"/>
    </xf>
    <xf numFmtId="2" fontId="11" fillId="0" borderId="4" xfId="0" applyNumberFormat="1" applyFont="1" applyBorder="1" applyAlignment="1" applyProtection="1">
      <alignment horizontal="center" vertical="justify" wrapText="1"/>
      <protection hidden="1"/>
    </xf>
    <xf numFmtId="2" fontId="11" fillId="0" borderId="6" xfId="0" applyNumberFormat="1" applyFont="1" applyBorder="1" applyAlignment="1" applyProtection="1">
      <alignment horizontal="center" vertical="justify" wrapText="1"/>
      <protection hidden="1"/>
    </xf>
    <xf numFmtId="0" fontId="11" fillId="0" borderId="4" xfId="0" applyFont="1" applyBorder="1" applyAlignment="1" applyProtection="1">
      <alignment horizontal="right" vertical="top" wrapText="1"/>
      <protection hidden="1"/>
    </xf>
    <xf numFmtId="0" fontId="11" fillId="0" borderId="5" xfId="0" applyFont="1" applyBorder="1" applyAlignment="1" applyProtection="1">
      <alignment horizontal="right" vertical="top" wrapText="1"/>
      <protection hidden="1"/>
    </xf>
    <xf numFmtId="0" fontId="11" fillId="0" borderId="6" xfId="0" applyFont="1" applyBorder="1" applyAlignment="1" applyProtection="1">
      <alignment horizontal="right" vertical="top" wrapText="1"/>
      <protection hidden="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6" xfId="0" applyFont="1" applyBorder="1" applyAlignment="1" applyProtection="1">
      <alignment horizontal="right" vertical="center" wrapText="1"/>
      <protection locked="0"/>
    </xf>
    <xf numFmtId="4" fontId="11" fillId="0" borderId="4" xfId="0" applyNumberFormat="1" applyFont="1" applyBorder="1" applyAlignment="1" applyProtection="1">
      <alignment horizontal="center" vertical="justify" wrapText="1"/>
      <protection hidden="1"/>
    </xf>
    <xf numFmtId="4" fontId="11" fillId="0" borderId="6" xfId="0" applyNumberFormat="1" applyFont="1" applyBorder="1" applyAlignment="1" applyProtection="1">
      <alignment horizontal="center" vertical="justify" wrapText="1"/>
      <protection hidden="1"/>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hidden="1"/>
    </xf>
    <xf numFmtId="0" fontId="9" fillId="0" borderId="6" xfId="0" applyFont="1" applyBorder="1" applyAlignment="1">
      <alignment horizontal="center" vertical="center" wrapText="1"/>
    </xf>
    <xf numFmtId="4" fontId="11" fillId="0" borderId="3" xfId="0" applyNumberFormat="1"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11" fillId="0" borderId="2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12"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8" xfId="0" applyFont="1" applyBorder="1" applyAlignment="1" applyProtection="1">
      <alignment horizontal="center" vertical="top" wrapText="1"/>
      <protection hidden="1"/>
    </xf>
    <xf numFmtId="0" fontId="11" fillId="0" borderId="13" xfId="0" applyFont="1" applyBorder="1" applyAlignment="1" applyProtection="1">
      <alignment horizontal="center" vertical="top" wrapText="1"/>
      <protection hidden="1"/>
    </xf>
    <xf numFmtId="0" fontId="11" fillId="0" borderId="9" xfId="0" applyFont="1" applyBorder="1" applyAlignment="1" applyProtection="1">
      <alignment horizontal="center" vertical="top" wrapText="1"/>
      <protection hidden="1"/>
    </xf>
    <xf numFmtId="0" fontId="11" fillId="0" borderId="14" xfId="0" applyFont="1" applyBorder="1" applyAlignment="1" applyProtection="1">
      <alignment horizontal="center" vertical="top" wrapText="1"/>
      <protection hidden="1"/>
    </xf>
    <xf numFmtId="0" fontId="9" fillId="0" borderId="9" xfId="0" applyFont="1" applyBorder="1" applyAlignment="1" applyProtection="1">
      <alignment horizontal="center" vertical="top" wrapText="1"/>
      <protection locked="0"/>
    </xf>
    <xf numFmtId="0" fontId="9" fillId="0" borderId="14"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hidden="1"/>
    </xf>
    <xf numFmtId="0" fontId="11" fillId="0" borderId="15" xfId="0" applyFont="1" applyBorder="1" applyAlignment="1" applyProtection="1">
      <alignment horizontal="center" vertical="top" wrapText="1"/>
      <protection hidden="1"/>
    </xf>
    <xf numFmtId="0" fontId="11" fillId="0" borderId="11" xfId="0" applyFont="1" applyBorder="1" applyAlignment="1" applyProtection="1">
      <alignment horizontal="center" vertical="top" wrapText="1"/>
      <protection hidden="1"/>
    </xf>
    <xf numFmtId="0" fontId="11" fillId="0" borderId="12" xfId="0" applyFont="1" applyBorder="1" applyAlignment="1" applyProtection="1">
      <alignment horizontal="center" vertical="top" wrapText="1"/>
      <protection hidden="1"/>
    </xf>
    <xf numFmtId="0" fontId="11" fillId="0" borderId="16" xfId="0" applyFont="1" applyBorder="1" applyAlignment="1" applyProtection="1">
      <alignment horizontal="center" vertical="top" wrapText="1"/>
      <protection hidden="1"/>
    </xf>
    <xf numFmtId="0" fontId="11" fillId="0" borderId="17" xfId="0" applyFont="1" applyBorder="1" applyAlignment="1" applyProtection="1">
      <alignment horizontal="center" vertical="top" wrapText="1"/>
      <protection hidden="1"/>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21" fillId="0" borderId="4" xfId="1"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8" fillId="2" borderId="0" xfId="0" applyFont="1" applyFill="1" applyAlignment="1" applyProtection="1">
      <alignment horizontal="left" vertical="top" wrapText="1"/>
      <protection hidden="1"/>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11" fillId="0" borderId="1"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9" fillId="0" borderId="4" xfId="0" applyFont="1" applyBorder="1" applyAlignment="1" applyProtection="1">
      <alignment horizontal="left" vertical="center" wrapText="1"/>
      <protection locked="0"/>
    </xf>
    <xf numFmtId="0" fontId="11" fillId="0" borderId="0" xfId="0" applyFont="1" applyAlignment="1" applyProtection="1">
      <alignment horizontal="right" wrapText="1"/>
      <protection hidden="1"/>
    </xf>
    <xf numFmtId="0" fontId="11" fillId="0" borderId="0" xfId="0" applyFont="1" applyAlignment="1" applyProtection="1">
      <alignment horizontal="right"/>
      <protection hidden="1"/>
    </xf>
    <xf numFmtId="0" fontId="8" fillId="0" borderId="0" xfId="0" applyFont="1" applyAlignment="1" applyProtection="1">
      <alignment horizontal="center"/>
      <protection hidden="1"/>
    </xf>
    <xf numFmtId="0" fontId="7" fillId="2" borderId="0" xfId="0" applyFont="1" applyFill="1" applyAlignment="1" applyProtection="1">
      <alignment horizontal="center" vertical="center" wrapText="1"/>
      <protection hidden="1"/>
    </xf>
    <xf numFmtId="14" fontId="8" fillId="0" borderId="1" xfId="0" applyNumberFormat="1"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11" fillId="0" borderId="0" xfId="0" applyFont="1" applyAlignment="1" applyProtection="1">
      <alignment horizontal="center"/>
      <protection locked="0"/>
    </xf>
    <xf numFmtId="0" fontId="13" fillId="0" borderId="10" xfId="0" applyFont="1" applyBorder="1" applyAlignment="1" applyProtection="1">
      <alignment horizontal="left" vertical="top" wrapText="1"/>
      <protection hidden="1"/>
    </xf>
    <xf numFmtId="0" fontId="13" fillId="0" borderId="30" xfId="0" applyFont="1" applyBorder="1" applyAlignment="1" applyProtection="1">
      <alignment horizontal="left" vertical="top" wrapText="1"/>
      <protection hidden="1"/>
    </xf>
    <xf numFmtId="0" fontId="13" fillId="0" borderId="10" xfId="0" applyFont="1" applyBorder="1" applyAlignment="1" applyProtection="1">
      <alignment horizontal="center" vertical="top" wrapText="1"/>
      <protection hidden="1"/>
    </xf>
    <xf numFmtId="0" fontId="13" fillId="0" borderId="30" xfId="0" applyFont="1" applyBorder="1" applyAlignment="1" applyProtection="1">
      <alignment horizontal="center" vertical="top" wrapText="1"/>
      <protection hidden="1"/>
    </xf>
    <xf numFmtId="0" fontId="13" fillId="0" borderId="31" xfId="0" applyFont="1" applyBorder="1" applyAlignment="1" applyProtection="1">
      <alignment horizontal="center" vertical="top" wrapText="1"/>
      <protection hidden="1"/>
    </xf>
    <xf numFmtId="0" fontId="13" fillId="0" borderId="32" xfId="0" applyFont="1" applyBorder="1" applyAlignment="1" applyProtection="1">
      <alignment horizontal="center" vertical="top" wrapText="1"/>
      <protection hidden="1"/>
    </xf>
    <xf numFmtId="0" fontId="13" fillId="0" borderId="33" xfId="0" applyFont="1" applyBorder="1" applyAlignment="1" applyProtection="1">
      <alignment horizontal="center" vertical="top" wrapText="1"/>
      <protection hidden="1"/>
    </xf>
    <xf numFmtId="0" fontId="13" fillId="0" borderId="34" xfId="0" applyFont="1" applyBorder="1" applyAlignment="1" applyProtection="1">
      <alignment horizontal="center" vertical="top" wrapText="1"/>
      <protection hidden="1"/>
    </xf>
    <xf numFmtId="0" fontId="13" fillId="0" borderId="35" xfId="0" applyFont="1" applyBorder="1" applyAlignment="1" applyProtection="1">
      <alignment horizontal="center" vertical="top" wrapText="1"/>
      <protection hidden="1"/>
    </xf>
    <xf numFmtId="0" fontId="11" fillId="0" borderId="31" xfId="0" applyFont="1" applyBorder="1" applyAlignment="1" applyProtection="1">
      <alignment horizontal="center" vertical="top" wrapText="1"/>
      <protection hidden="1"/>
    </xf>
    <xf numFmtId="0" fontId="11" fillId="0" borderId="32" xfId="0" applyFont="1" applyBorder="1" applyAlignment="1" applyProtection="1">
      <alignment horizontal="center" vertical="top" wrapText="1"/>
      <protection hidden="1"/>
    </xf>
    <xf numFmtId="0" fontId="11" fillId="0" borderId="33" xfId="0" applyFont="1" applyBorder="1" applyAlignment="1" applyProtection="1">
      <alignment horizontal="center" vertical="top" wrapText="1"/>
      <protection hidden="1"/>
    </xf>
    <xf numFmtId="0" fontId="11" fillId="0" borderId="34" xfId="0" applyFont="1" applyBorder="1" applyAlignment="1" applyProtection="1">
      <alignment horizontal="center" vertical="top" wrapText="1"/>
      <protection hidden="1"/>
    </xf>
    <xf numFmtId="2" fontId="20" fillId="0" borderId="4" xfId="0" applyNumberFormat="1" applyFont="1" applyBorder="1" applyAlignment="1">
      <alignment horizontal="center" vertical="center"/>
    </xf>
    <xf numFmtId="2" fontId="20" fillId="0" borderId="6" xfId="0" applyNumberFormat="1" applyFont="1" applyBorder="1" applyAlignment="1">
      <alignment horizontal="center" vertical="center"/>
    </xf>
    <xf numFmtId="2" fontId="11" fillId="0" borderId="4"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wrapText="1"/>
      <protection hidden="1"/>
    </xf>
  </cellXfs>
  <cellStyles count="3">
    <cellStyle name="Hipersaitas" xfId="1" builtinId="8"/>
    <cellStyle name="Įprastas" xfId="0" builtinId="0"/>
    <cellStyle name="Įprastas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8"/>
  <sheetViews>
    <sheetView tabSelected="1" topLeftCell="A3" zoomScale="110" zoomScaleNormal="110" workbookViewId="0">
      <selection activeCell="F9" sqref="F9:K9"/>
    </sheetView>
  </sheetViews>
  <sheetFormatPr defaultColWidth="9.140625" defaultRowHeight="15.75"/>
  <cols>
    <col min="1" max="1" width="7.140625" style="19" customWidth="1"/>
    <col min="2" max="2" width="37.42578125" style="19" customWidth="1"/>
    <col min="3" max="3" width="8.42578125" style="19" customWidth="1"/>
    <col min="4" max="4" width="15.5703125" style="19" customWidth="1"/>
    <col min="5" max="5" width="8.5703125" style="19" customWidth="1"/>
    <col min="6" max="6" width="5.42578125" style="19" customWidth="1"/>
    <col min="7" max="7" width="25.5703125" style="19" bestFit="1" customWidth="1"/>
    <col min="8" max="8" width="12.85546875" style="19" customWidth="1"/>
    <col min="9" max="9" width="11.5703125" style="19" customWidth="1"/>
    <col min="10" max="10" width="16.42578125" style="19" customWidth="1"/>
    <col min="11" max="11" width="16.5703125" style="19" customWidth="1"/>
    <col min="12" max="12" width="12.42578125" style="19" customWidth="1"/>
    <col min="13" max="16384" width="9.140625" style="19"/>
  </cols>
  <sheetData>
    <row r="1" spans="1:12" ht="44.25" customHeight="1">
      <c r="A1" s="180" t="s">
        <v>105</v>
      </c>
      <c r="B1" s="181"/>
      <c r="C1" s="181"/>
      <c r="D1" s="181"/>
      <c r="E1" s="181"/>
      <c r="F1" s="181"/>
      <c r="G1" s="181"/>
      <c r="H1" s="181"/>
      <c r="I1" s="181"/>
      <c r="J1" s="181"/>
      <c r="K1" s="181"/>
      <c r="L1" s="18"/>
    </row>
    <row r="2" spans="1:12">
      <c r="A2" s="182" t="s">
        <v>101</v>
      </c>
      <c r="B2" s="182"/>
      <c r="C2" s="182"/>
      <c r="D2" s="182"/>
      <c r="E2" s="182"/>
      <c r="F2" s="182"/>
      <c r="G2" s="182"/>
      <c r="H2" s="182"/>
      <c r="I2" s="182"/>
      <c r="J2" s="182"/>
      <c r="K2" s="182"/>
      <c r="L2" s="20"/>
    </row>
    <row r="3" spans="1:12" ht="33" customHeight="1">
      <c r="A3" s="183" t="s">
        <v>110</v>
      </c>
      <c r="B3" s="183"/>
      <c r="C3" s="183"/>
      <c r="D3" s="183"/>
      <c r="E3" s="183"/>
      <c r="F3" s="183"/>
      <c r="G3" s="183"/>
      <c r="H3" s="183"/>
      <c r="I3" s="183"/>
      <c r="J3" s="183"/>
      <c r="K3" s="183"/>
      <c r="L3" s="3"/>
    </row>
    <row r="4" spans="1:12" ht="17.25" customHeight="1">
      <c r="A4" s="21"/>
      <c r="B4" s="4"/>
      <c r="C4" s="4"/>
      <c r="D4" s="4"/>
      <c r="E4" s="184">
        <v>45846</v>
      </c>
      <c r="F4" s="185"/>
      <c r="G4" s="4"/>
      <c r="H4" s="4"/>
      <c r="I4" s="4"/>
      <c r="J4" s="4"/>
      <c r="K4" s="21"/>
      <c r="L4" s="21"/>
    </row>
    <row r="5" spans="1:12">
      <c r="A5" s="21"/>
      <c r="B5" s="21"/>
      <c r="C5" s="21"/>
      <c r="D5" s="21"/>
      <c r="E5" s="178" t="s">
        <v>0</v>
      </c>
      <c r="F5" s="178"/>
      <c r="G5" s="22"/>
      <c r="H5" s="186"/>
      <c r="I5" s="186"/>
      <c r="J5" s="21"/>
      <c r="K5" s="21"/>
      <c r="L5" s="21"/>
    </row>
    <row r="6" spans="1:12">
      <c r="A6" s="21"/>
      <c r="B6" s="21"/>
      <c r="C6" s="21"/>
      <c r="D6" s="21"/>
      <c r="E6" s="177" t="s">
        <v>1</v>
      </c>
      <c r="F6" s="177"/>
      <c r="G6" s="22"/>
      <c r="H6" s="21"/>
      <c r="I6" s="21"/>
      <c r="J6" s="21"/>
      <c r="K6" s="21"/>
      <c r="L6" s="21"/>
    </row>
    <row r="7" spans="1:12">
      <c r="A7" s="21"/>
      <c r="B7" s="21"/>
      <c r="C7" s="21"/>
      <c r="D7" s="21"/>
      <c r="E7" s="178" t="s">
        <v>2</v>
      </c>
      <c r="F7" s="178"/>
      <c r="G7" s="22"/>
      <c r="H7" s="21"/>
      <c r="I7" s="21"/>
      <c r="J7" s="21"/>
      <c r="K7" s="21"/>
      <c r="L7" s="21"/>
    </row>
    <row r="8" spans="1:12">
      <c r="A8" s="21"/>
      <c r="B8" s="21"/>
      <c r="C8" s="21"/>
      <c r="D8" s="21"/>
      <c r="E8" s="21"/>
      <c r="F8" s="21"/>
      <c r="G8" s="21"/>
      <c r="H8" s="21"/>
      <c r="I8" s="21"/>
      <c r="J8" s="21"/>
      <c r="K8" s="21"/>
      <c r="L8" s="21"/>
    </row>
    <row r="9" spans="1:12" ht="45" customHeight="1">
      <c r="A9" s="173" t="s">
        <v>106</v>
      </c>
      <c r="B9" s="173"/>
      <c r="C9" s="173"/>
      <c r="D9" s="173"/>
      <c r="E9" s="179"/>
      <c r="F9" s="173" t="s">
        <v>120</v>
      </c>
      <c r="G9" s="173"/>
      <c r="H9" s="173"/>
      <c r="I9" s="173"/>
      <c r="J9" s="173"/>
      <c r="K9" s="173"/>
      <c r="L9" s="5"/>
    </row>
    <row r="10" spans="1:12" ht="39.75" customHeight="1">
      <c r="A10" s="179" t="s">
        <v>107</v>
      </c>
      <c r="B10" s="168"/>
      <c r="C10" s="168"/>
      <c r="D10" s="168"/>
      <c r="E10" s="169"/>
      <c r="F10" s="173" t="s">
        <v>121</v>
      </c>
      <c r="G10" s="173"/>
      <c r="H10" s="173"/>
      <c r="I10" s="173"/>
      <c r="J10" s="173"/>
      <c r="K10" s="173"/>
      <c r="L10" s="5"/>
    </row>
    <row r="11" spans="1:12" ht="27" customHeight="1">
      <c r="A11" s="165" t="s">
        <v>3</v>
      </c>
      <c r="B11" s="165"/>
      <c r="C11" s="165"/>
      <c r="D11" s="165"/>
      <c r="E11" s="166"/>
      <c r="F11" s="173" t="s">
        <v>122</v>
      </c>
      <c r="G11" s="173"/>
      <c r="H11" s="173"/>
      <c r="I11" s="173"/>
      <c r="J11" s="173"/>
      <c r="K11" s="173"/>
      <c r="L11" s="6"/>
    </row>
    <row r="12" spans="1:12" ht="24.75" customHeight="1">
      <c r="A12" s="165" t="s">
        <v>4</v>
      </c>
      <c r="B12" s="165"/>
      <c r="C12" s="165"/>
      <c r="D12" s="165"/>
      <c r="E12" s="166"/>
      <c r="F12" s="174" t="s">
        <v>123</v>
      </c>
      <c r="G12" s="175"/>
      <c r="H12" s="175"/>
      <c r="I12" s="175" t="s">
        <v>123</v>
      </c>
      <c r="J12" s="175"/>
      <c r="K12" s="176"/>
      <c r="L12" s="6"/>
    </row>
    <row r="13" spans="1:12" ht="21" customHeight="1">
      <c r="A13" s="165" t="s">
        <v>5</v>
      </c>
      <c r="B13" s="165"/>
      <c r="C13" s="165"/>
      <c r="D13" s="165"/>
      <c r="E13" s="166"/>
      <c r="F13" s="174" t="s">
        <v>124</v>
      </c>
      <c r="G13" s="175"/>
      <c r="H13" s="175"/>
      <c r="I13" s="175" t="s">
        <v>124</v>
      </c>
      <c r="J13" s="175"/>
      <c r="K13" s="176"/>
      <c r="L13" s="6"/>
    </row>
    <row r="14" spans="1:12" ht="20.25" customHeight="1">
      <c r="A14" s="165" t="s">
        <v>6</v>
      </c>
      <c r="B14" s="165"/>
      <c r="C14" s="165"/>
      <c r="D14" s="165"/>
      <c r="E14" s="166"/>
      <c r="F14" s="167" t="s">
        <v>125</v>
      </c>
      <c r="G14" s="168"/>
      <c r="H14" s="168"/>
      <c r="I14" s="168" t="s">
        <v>125</v>
      </c>
      <c r="J14" s="168"/>
      <c r="K14" s="169"/>
      <c r="L14" s="6"/>
    </row>
    <row r="15" spans="1:12" s="23" customFormat="1">
      <c r="A15" s="7"/>
      <c r="B15" s="18"/>
      <c r="C15" s="18"/>
      <c r="D15" s="18"/>
      <c r="E15" s="18"/>
      <c r="F15" s="18"/>
      <c r="G15" s="18"/>
      <c r="H15" s="18"/>
      <c r="I15" s="18"/>
      <c r="J15" s="18"/>
      <c r="K15" s="18"/>
      <c r="L15" s="18"/>
    </row>
    <row r="16" spans="1:12" s="23" customFormat="1" ht="46.5" customHeight="1">
      <c r="A16" s="170" t="s">
        <v>119</v>
      </c>
      <c r="B16" s="170"/>
      <c r="C16" s="170"/>
      <c r="D16" s="170"/>
      <c r="E16" s="170"/>
      <c r="F16" s="170"/>
      <c r="G16" s="170"/>
      <c r="H16" s="170"/>
      <c r="I16" s="170"/>
      <c r="J16" s="170"/>
      <c r="K16" s="170"/>
      <c r="L16" s="24"/>
    </row>
    <row r="17" spans="1:12" ht="29.25" customHeight="1">
      <c r="A17" s="25"/>
      <c r="B17" s="26">
        <f>J68</f>
        <v>477924.43999999994</v>
      </c>
      <c r="C17" s="171" t="s">
        <v>7</v>
      </c>
      <c r="D17" s="172"/>
      <c r="E17" s="27"/>
      <c r="F17" s="27"/>
      <c r="G17" s="27"/>
      <c r="H17" s="27"/>
      <c r="I17" s="27"/>
      <c r="J17" s="27"/>
      <c r="K17" s="27"/>
      <c r="L17" s="27"/>
    </row>
    <row r="18" spans="1:12" s="23" customFormat="1" ht="34.5" customHeight="1">
      <c r="A18" s="111" t="s">
        <v>8</v>
      </c>
      <c r="B18" s="111"/>
      <c r="C18" s="111"/>
      <c r="D18" s="111"/>
      <c r="E18" s="111"/>
      <c r="F18" s="111"/>
      <c r="G18" s="111"/>
      <c r="H18" s="111"/>
      <c r="I18" s="111"/>
      <c r="J18" s="111"/>
      <c r="K18" s="111"/>
      <c r="L18" s="24"/>
    </row>
    <row r="19" spans="1:12" ht="25.5" customHeight="1">
      <c r="A19" s="25"/>
      <c r="B19" s="26">
        <f>J68-J67</f>
        <v>394978.87999999995</v>
      </c>
      <c r="C19" s="171" t="s">
        <v>9</v>
      </c>
      <c r="D19" s="172"/>
      <c r="E19" s="28"/>
      <c r="F19" s="28"/>
      <c r="G19" s="28"/>
      <c r="H19" s="28"/>
      <c r="I19" s="28"/>
      <c r="J19" s="28"/>
      <c r="K19" s="28"/>
      <c r="L19" s="24"/>
    </row>
    <row r="20" spans="1:12" s="23" customFormat="1" ht="42.75" customHeight="1">
      <c r="A20" s="150" t="s">
        <v>108</v>
      </c>
      <c r="B20" s="151"/>
      <c r="C20" s="151"/>
      <c r="D20" s="151"/>
      <c r="E20" s="151"/>
      <c r="F20" s="151"/>
      <c r="G20" s="151"/>
      <c r="H20" s="151"/>
      <c r="I20" s="151"/>
      <c r="J20" s="151"/>
      <c r="K20" s="151"/>
      <c r="L20" s="24"/>
    </row>
    <row r="21" spans="1:12" s="23" customFormat="1" ht="15.75" customHeight="1" thickBot="1">
      <c r="A21" s="29"/>
      <c r="B21" s="152" t="s">
        <v>10</v>
      </c>
      <c r="C21" s="152"/>
      <c r="D21" s="30"/>
      <c r="E21" s="30"/>
      <c r="F21" s="30"/>
      <c r="G21" s="30"/>
      <c r="H21" s="30"/>
      <c r="I21" s="30"/>
      <c r="J21" s="30"/>
      <c r="K21" s="30"/>
      <c r="L21" s="30"/>
    </row>
    <row r="22" spans="1:12" s="23" customFormat="1" ht="21" customHeight="1">
      <c r="A22" s="153" t="s">
        <v>11</v>
      </c>
      <c r="B22" s="155" t="s">
        <v>12</v>
      </c>
      <c r="C22" s="155" t="s">
        <v>13</v>
      </c>
      <c r="D22" s="157" t="s">
        <v>14</v>
      </c>
      <c r="E22" s="155" t="s">
        <v>15</v>
      </c>
      <c r="F22" s="155"/>
      <c r="G22" s="159" t="s">
        <v>16</v>
      </c>
      <c r="H22" s="155" t="s">
        <v>17</v>
      </c>
      <c r="I22" s="155"/>
      <c r="J22" s="161" t="s">
        <v>18</v>
      </c>
      <c r="K22" s="162"/>
      <c r="L22" s="8"/>
    </row>
    <row r="23" spans="1:12" s="23" customFormat="1" ht="41.25" customHeight="1" thickBot="1">
      <c r="A23" s="154"/>
      <c r="B23" s="156"/>
      <c r="C23" s="156"/>
      <c r="D23" s="158"/>
      <c r="E23" s="156"/>
      <c r="F23" s="156"/>
      <c r="G23" s="160"/>
      <c r="H23" s="156"/>
      <c r="I23" s="156"/>
      <c r="J23" s="163"/>
      <c r="K23" s="164"/>
      <c r="L23" s="9"/>
    </row>
    <row r="24" spans="1:12" s="23" customFormat="1">
      <c r="A24" s="31">
        <v>1</v>
      </c>
      <c r="B24" s="32">
        <v>2</v>
      </c>
      <c r="C24" s="32">
        <v>3</v>
      </c>
      <c r="D24" s="32">
        <v>4</v>
      </c>
      <c r="E24" s="144">
        <v>5</v>
      </c>
      <c r="F24" s="145"/>
      <c r="G24" s="33">
        <v>6</v>
      </c>
      <c r="H24" s="144">
        <v>7</v>
      </c>
      <c r="I24" s="145"/>
      <c r="J24" s="146">
        <v>8</v>
      </c>
      <c r="K24" s="147"/>
      <c r="L24" s="8"/>
    </row>
    <row r="25" spans="1:12" s="23" customFormat="1" ht="39.75" customHeight="1">
      <c r="A25" s="148" t="s">
        <v>19</v>
      </c>
      <c r="B25" s="149"/>
      <c r="C25" s="34"/>
      <c r="D25" s="34"/>
      <c r="E25" s="70"/>
      <c r="F25" s="71"/>
      <c r="G25" s="35"/>
      <c r="H25" s="70"/>
      <c r="I25" s="71"/>
      <c r="J25" s="70"/>
      <c r="K25" s="71"/>
      <c r="L25" s="8"/>
    </row>
    <row r="26" spans="1:12" s="23" customFormat="1">
      <c r="A26" s="53" t="s">
        <v>88</v>
      </c>
      <c r="B26" s="54" t="s">
        <v>89</v>
      </c>
      <c r="C26" s="55" t="s">
        <v>26</v>
      </c>
      <c r="D26" s="1">
        <v>160</v>
      </c>
      <c r="E26" s="70">
        <v>21</v>
      </c>
      <c r="F26" s="71"/>
      <c r="G26" s="35"/>
      <c r="H26" s="200">
        <v>134.80000000000001</v>
      </c>
      <c r="I26" s="201"/>
      <c r="J26" s="202">
        <f>ROUND(D26*H26,2)</f>
        <v>21568</v>
      </c>
      <c r="K26" s="203"/>
      <c r="L26" s="8"/>
    </row>
    <row r="27" spans="1:12" s="23" customFormat="1">
      <c r="A27" s="53" t="s">
        <v>111</v>
      </c>
      <c r="B27" s="56" t="s">
        <v>112</v>
      </c>
      <c r="C27" s="57" t="s">
        <v>21</v>
      </c>
      <c r="D27" s="1">
        <v>1800</v>
      </c>
      <c r="E27" s="70">
        <v>21</v>
      </c>
      <c r="F27" s="71"/>
      <c r="G27" s="35"/>
      <c r="H27" s="200">
        <v>4.49</v>
      </c>
      <c r="I27" s="201">
        <v>4.49</v>
      </c>
      <c r="J27" s="202">
        <f t="shared" ref="J27:J46" si="0">ROUND(D27*H27,2)</f>
        <v>8082</v>
      </c>
      <c r="K27" s="203"/>
      <c r="L27" s="8"/>
    </row>
    <row r="28" spans="1:12" s="23" customFormat="1" ht="30">
      <c r="A28" s="53" t="s">
        <v>84</v>
      </c>
      <c r="B28" s="56" t="s">
        <v>85</v>
      </c>
      <c r="C28" s="57" t="s">
        <v>20</v>
      </c>
      <c r="D28" s="58">
        <v>400</v>
      </c>
      <c r="E28" s="70">
        <v>21</v>
      </c>
      <c r="F28" s="71"/>
      <c r="G28" s="35"/>
      <c r="H28" s="200">
        <v>3.28</v>
      </c>
      <c r="I28" s="201">
        <v>3.28</v>
      </c>
      <c r="J28" s="202">
        <f t="shared" si="0"/>
        <v>1312</v>
      </c>
      <c r="K28" s="203"/>
      <c r="L28" s="8"/>
    </row>
    <row r="29" spans="1:12" s="23" customFormat="1" ht="45">
      <c r="A29" s="53" t="s">
        <v>74</v>
      </c>
      <c r="B29" s="54" t="s">
        <v>75</v>
      </c>
      <c r="C29" s="59" t="s">
        <v>21</v>
      </c>
      <c r="D29" s="58">
        <v>150</v>
      </c>
      <c r="E29" s="70">
        <v>21</v>
      </c>
      <c r="F29" s="71"/>
      <c r="G29" s="35"/>
      <c r="H29" s="200">
        <v>6.12</v>
      </c>
      <c r="I29" s="201">
        <v>6.12</v>
      </c>
      <c r="J29" s="202">
        <f t="shared" si="0"/>
        <v>918</v>
      </c>
      <c r="K29" s="203"/>
      <c r="L29" s="8"/>
    </row>
    <row r="30" spans="1:12" s="23" customFormat="1" ht="45">
      <c r="A30" s="53" t="s">
        <v>22</v>
      </c>
      <c r="B30" s="54" t="s">
        <v>76</v>
      </c>
      <c r="C30" s="60" t="s">
        <v>23</v>
      </c>
      <c r="D30" s="58">
        <v>0.25</v>
      </c>
      <c r="E30" s="70">
        <v>21</v>
      </c>
      <c r="F30" s="71"/>
      <c r="G30" s="35"/>
      <c r="H30" s="200">
        <v>6629.13</v>
      </c>
      <c r="I30" s="201">
        <v>6629.13</v>
      </c>
      <c r="J30" s="202">
        <f t="shared" si="0"/>
        <v>1657.28</v>
      </c>
      <c r="K30" s="203"/>
      <c r="L30" s="8"/>
    </row>
    <row r="31" spans="1:12" s="23" customFormat="1" ht="45">
      <c r="A31" s="53" t="s">
        <v>24</v>
      </c>
      <c r="B31" s="54" t="s">
        <v>25</v>
      </c>
      <c r="C31" s="61" t="s">
        <v>26</v>
      </c>
      <c r="D31" s="58">
        <v>3</v>
      </c>
      <c r="E31" s="70">
        <v>21</v>
      </c>
      <c r="F31" s="71"/>
      <c r="G31" s="35"/>
      <c r="H31" s="200">
        <v>310.2</v>
      </c>
      <c r="I31" s="201">
        <v>310.2</v>
      </c>
      <c r="J31" s="202">
        <f t="shared" si="0"/>
        <v>930.6</v>
      </c>
      <c r="K31" s="203"/>
      <c r="L31" s="8"/>
    </row>
    <row r="32" spans="1:12" s="23" customFormat="1" ht="30">
      <c r="A32" s="53" t="s">
        <v>27</v>
      </c>
      <c r="B32" s="54" t="s">
        <v>28</v>
      </c>
      <c r="C32" s="61" t="s">
        <v>26</v>
      </c>
      <c r="D32" s="58">
        <v>3</v>
      </c>
      <c r="E32" s="70">
        <v>21</v>
      </c>
      <c r="F32" s="71"/>
      <c r="G32" s="35"/>
      <c r="H32" s="200">
        <v>60.33</v>
      </c>
      <c r="I32" s="201">
        <v>60.33</v>
      </c>
      <c r="J32" s="202">
        <f t="shared" si="0"/>
        <v>180.99</v>
      </c>
      <c r="K32" s="203"/>
      <c r="L32" s="8"/>
    </row>
    <row r="33" spans="1:12" s="23" customFormat="1" ht="30">
      <c r="A33" s="53" t="s">
        <v>29</v>
      </c>
      <c r="B33" s="54" t="s">
        <v>30</v>
      </c>
      <c r="C33" s="59" t="s">
        <v>31</v>
      </c>
      <c r="D33" s="62">
        <v>12</v>
      </c>
      <c r="E33" s="70">
        <v>21</v>
      </c>
      <c r="F33" s="71"/>
      <c r="G33" s="35"/>
      <c r="H33" s="200">
        <v>118.81</v>
      </c>
      <c r="I33" s="201">
        <v>118.81</v>
      </c>
      <c r="J33" s="202">
        <f t="shared" si="0"/>
        <v>1425.72</v>
      </c>
      <c r="K33" s="203"/>
      <c r="L33" s="8"/>
    </row>
    <row r="34" spans="1:12" s="23" customFormat="1">
      <c r="A34" s="63" t="s">
        <v>32</v>
      </c>
      <c r="B34" s="64" t="s">
        <v>77</v>
      </c>
      <c r="C34" s="65" t="s">
        <v>31</v>
      </c>
      <c r="D34" s="65">
        <v>12</v>
      </c>
      <c r="E34" s="70">
        <v>21</v>
      </c>
      <c r="F34" s="71"/>
      <c r="G34" s="35"/>
      <c r="H34" s="200">
        <v>250.38</v>
      </c>
      <c r="I34" s="201">
        <v>250.38</v>
      </c>
      <c r="J34" s="202">
        <f t="shared" si="0"/>
        <v>3004.56</v>
      </c>
      <c r="K34" s="203"/>
      <c r="L34" s="8"/>
    </row>
    <row r="35" spans="1:12" s="23" customFormat="1" ht="30">
      <c r="A35" s="63" t="s">
        <v>86</v>
      </c>
      <c r="B35" s="64" t="s">
        <v>87</v>
      </c>
      <c r="C35" s="65" t="s">
        <v>26</v>
      </c>
      <c r="D35" s="65">
        <v>6</v>
      </c>
      <c r="E35" s="70">
        <v>21</v>
      </c>
      <c r="F35" s="71"/>
      <c r="G35" s="35"/>
      <c r="H35" s="200">
        <v>27.7</v>
      </c>
      <c r="I35" s="201">
        <v>27.7</v>
      </c>
      <c r="J35" s="202">
        <f t="shared" si="0"/>
        <v>166.2</v>
      </c>
      <c r="K35" s="203"/>
      <c r="L35" s="8"/>
    </row>
    <row r="36" spans="1:12" s="23" customFormat="1" ht="30">
      <c r="A36" s="53" t="s">
        <v>78</v>
      </c>
      <c r="B36" s="54" t="s">
        <v>33</v>
      </c>
      <c r="C36" s="59" t="s">
        <v>34</v>
      </c>
      <c r="D36" s="62">
        <v>2</v>
      </c>
      <c r="E36" s="70">
        <v>21</v>
      </c>
      <c r="F36" s="71"/>
      <c r="G36" s="35"/>
      <c r="H36" s="200">
        <v>2449.98</v>
      </c>
      <c r="I36" s="201">
        <v>2449.98</v>
      </c>
      <c r="J36" s="202">
        <f t="shared" si="0"/>
        <v>4899.96</v>
      </c>
      <c r="K36" s="203"/>
      <c r="L36" s="8"/>
    </row>
    <row r="37" spans="1:12" s="23" customFormat="1" ht="30">
      <c r="A37" s="53" t="s">
        <v>35</v>
      </c>
      <c r="B37" s="54" t="s">
        <v>79</v>
      </c>
      <c r="C37" s="59" t="s">
        <v>34</v>
      </c>
      <c r="D37" s="62">
        <v>2</v>
      </c>
      <c r="E37" s="70">
        <v>21</v>
      </c>
      <c r="F37" s="71"/>
      <c r="G37" s="35"/>
      <c r="H37" s="200">
        <v>6618</v>
      </c>
      <c r="I37" s="201">
        <v>6618</v>
      </c>
      <c r="J37" s="202">
        <f t="shared" si="0"/>
        <v>13236</v>
      </c>
      <c r="K37" s="203"/>
      <c r="L37" s="8"/>
    </row>
    <row r="38" spans="1:12" s="23" customFormat="1" ht="90">
      <c r="A38" s="53" t="s">
        <v>113</v>
      </c>
      <c r="B38" s="54" t="s">
        <v>114</v>
      </c>
      <c r="C38" s="59" t="s">
        <v>21</v>
      </c>
      <c r="D38" s="62">
        <v>630</v>
      </c>
      <c r="E38" s="70">
        <v>21</v>
      </c>
      <c r="F38" s="71"/>
      <c r="G38" s="35"/>
      <c r="H38" s="200">
        <v>91.54</v>
      </c>
      <c r="I38" s="201">
        <v>91.54</v>
      </c>
      <c r="J38" s="202">
        <f t="shared" si="0"/>
        <v>57670.2</v>
      </c>
      <c r="K38" s="203"/>
      <c r="L38" s="8"/>
    </row>
    <row r="39" spans="1:12" s="23" customFormat="1" ht="45">
      <c r="A39" s="53" t="s">
        <v>102</v>
      </c>
      <c r="B39" s="54" t="s">
        <v>115</v>
      </c>
      <c r="C39" s="61" t="s">
        <v>26</v>
      </c>
      <c r="D39" s="62">
        <v>210</v>
      </c>
      <c r="E39" s="70">
        <v>21</v>
      </c>
      <c r="F39" s="71"/>
      <c r="G39" s="35"/>
      <c r="H39" s="200">
        <v>887.72</v>
      </c>
      <c r="I39" s="201">
        <v>887.72</v>
      </c>
      <c r="J39" s="202">
        <f t="shared" si="0"/>
        <v>186421.2</v>
      </c>
      <c r="K39" s="203"/>
      <c r="L39" s="8"/>
    </row>
    <row r="40" spans="1:12" s="23" customFormat="1" ht="45">
      <c r="A40" s="53" t="s">
        <v>103</v>
      </c>
      <c r="B40" s="54" t="s">
        <v>116</v>
      </c>
      <c r="C40" s="61" t="s">
        <v>26</v>
      </c>
      <c r="D40" s="62">
        <v>400</v>
      </c>
      <c r="E40" s="70">
        <v>21</v>
      </c>
      <c r="F40" s="71"/>
      <c r="G40" s="35"/>
      <c r="H40" s="200">
        <v>96.01</v>
      </c>
      <c r="I40" s="201">
        <v>96.01</v>
      </c>
      <c r="J40" s="202">
        <f t="shared" si="0"/>
        <v>38404</v>
      </c>
      <c r="K40" s="203"/>
      <c r="L40" s="8"/>
    </row>
    <row r="41" spans="1:12" s="23" customFormat="1" ht="150">
      <c r="A41" s="2" t="s">
        <v>117</v>
      </c>
      <c r="B41" s="2" t="s">
        <v>118</v>
      </c>
      <c r="C41" s="66" t="s">
        <v>26</v>
      </c>
      <c r="D41" s="62">
        <v>2</v>
      </c>
      <c r="E41" s="70">
        <v>21</v>
      </c>
      <c r="F41" s="71"/>
      <c r="G41" s="35"/>
      <c r="H41" s="200">
        <v>1860.54</v>
      </c>
      <c r="I41" s="201">
        <v>1860.54</v>
      </c>
      <c r="J41" s="202">
        <f t="shared" si="0"/>
        <v>3721.08</v>
      </c>
      <c r="K41" s="203"/>
      <c r="L41" s="8"/>
    </row>
    <row r="42" spans="1:12" s="23" customFormat="1" ht="30">
      <c r="A42" s="2" t="s">
        <v>90</v>
      </c>
      <c r="B42" s="64" t="s">
        <v>91</v>
      </c>
      <c r="C42" s="55" t="s">
        <v>26</v>
      </c>
      <c r="D42" s="62">
        <v>160</v>
      </c>
      <c r="E42" s="70">
        <v>21</v>
      </c>
      <c r="F42" s="71"/>
      <c r="G42" s="35"/>
      <c r="H42" s="200">
        <v>36.46</v>
      </c>
      <c r="I42" s="201">
        <v>36.46</v>
      </c>
      <c r="J42" s="202">
        <f t="shared" si="0"/>
        <v>5833.6</v>
      </c>
      <c r="K42" s="203"/>
      <c r="L42" s="8"/>
    </row>
    <row r="43" spans="1:12" s="23" customFormat="1" ht="45">
      <c r="A43" s="2" t="s">
        <v>80</v>
      </c>
      <c r="B43" s="64" t="s">
        <v>81</v>
      </c>
      <c r="C43" s="55" t="s">
        <v>36</v>
      </c>
      <c r="D43" s="65">
        <v>10</v>
      </c>
      <c r="E43" s="70">
        <v>21</v>
      </c>
      <c r="F43" s="71"/>
      <c r="G43" s="35"/>
      <c r="H43" s="200">
        <v>270.56</v>
      </c>
      <c r="I43" s="201">
        <v>270.56</v>
      </c>
      <c r="J43" s="202">
        <f t="shared" si="0"/>
        <v>2705.6</v>
      </c>
      <c r="K43" s="203"/>
      <c r="L43" s="8"/>
    </row>
    <row r="44" spans="1:12" s="23" customFormat="1" ht="30">
      <c r="A44" s="2" t="s">
        <v>37</v>
      </c>
      <c r="B44" s="64" t="s">
        <v>82</v>
      </c>
      <c r="C44" s="55" t="s">
        <v>38</v>
      </c>
      <c r="D44" s="65">
        <v>2</v>
      </c>
      <c r="E44" s="70">
        <v>21</v>
      </c>
      <c r="F44" s="71"/>
      <c r="G44" s="35"/>
      <c r="H44" s="200">
        <v>1420.51</v>
      </c>
      <c r="I44" s="201">
        <v>1420.51</v>
      </c>
      <c r="J44" s="202">
        <f t="shared" si="0"/>
        <v>2841.02</v>
      </c>
      <c r="K44" s="203"/>
      <c r="L44" s="8"/>
    </row>
    <row r="45" spans="1:12" s="23" customFormat="1" ht="30">
      <c r="A45" s="2" t="s">
        <v>39</v>
      </c>
      <c r="B45" s="64" t="s">
        <v>83</v>
      </c>
      <c r="C45" s="67" t="s">
        <v>38</v>
      </c>
      <c r="D45" s="67">
        <v>10</v>
      </c>
      <c r="E45" s="70">
        <v>21</v>
      </c>
      <c r="F45" s="71"/>
      <c r="G45" s="35"/>
      <c r="H45" s="200">
        <v>2964.73</v>
      </c>
      <c r="I45" s="201">
        <v>2964.73</v>
      </c>
      <c r="J45" s="202">
        <f t="shared" si="0"/>
        <v>29647.3</v>
      </c>
      <c r="K45" s="203"/>
      <c r="L45" s="8"/>
    </row>
    <row r="46" spans="1:12" s="23" customFormat="1" ht="30.75" thickBot="1">
      <c r="A46" s="2" t="s">
        <v>40</v>
      </c>
      <c r="B46" s="64" t="s">
        <v>41</v>
      </c>
      <c r="C46" s="55" t="s">
        <v>26</v>
      </c>
      <c r="D46" s="67">
        <v>2</v>
      </c>
      <c r="E46" s="70">
        <v>21</v>
      </c>
      <c r="F46" s="71"/>
      <c r="G46" s="35"/>
      <c r="H46" s="200">
        <v>359.97</v>
      </c>
      <c r="I46" s="201">
        <v>359.97</v>
      </c>
      <c r="J46" s="202">
        <f t="shared" si="0"/>
        <v>719.94</v>
      </c>
      <c r="K46" s="203"/>
      <c r="L46" s="8"/>
    </row>
    <row r="47" spans="1:12" s="23" customFormat="1" ht="15.6" customHeight="1">
      <c r="A47" s="187" t="s">
        <v>11</v>
      </c>
      <c r="B47" s="189" t="s">
        <v>12</v>
      </c>
      <c r="C47" s="189" t="s">
        <v>13</v>
      </c>
      <c r="D47" s="189" t="s">
        <v>104</v>
      </c>
      <c r="E47" s="191" t="s">
        <v>92</v>
      </c>
      <c r="F47" s="192"/>
      <c r="G47" s="195" t="s">
        <v>93</v>
      </c>
      <c r="H47" s="191" t="s">
        <v>94</v>
      </c>
      <c r="I47" s="192"/>
      <c r="J47" s="196" t="s">
        <v>18</v>
      </c>
      <c r="K47" s="197"/>
      <c r="L47" s="8"/>
    </row>
    <row r="48" spans="1:12" s="23" customFormat="1" ht="34.5" customHeight="1">
      <c r="A48" s="188"/>
      <c r="B48" s="190"/>
      <c r="C48" s="190"/>
      <c r="D48" s="190"/>
      <c r="E48" s="193"/>
      <c r="F48" s="194"/>
      <c r="G48" s="190"/>
      <c r="H48" s="193"/>
      <c r="I48" s="194"/>
      <c r="J48" s="198"/>
      <c r="K48" s="199"/>
      <c r="L48" s="8"/>
    </row>
    <row r="49" spans="1:12" s="23" customFormat="1">
      <c r="A49" s="34">
        <v>1</v>
      </c>
      <c r="B49" s="34">
        <v>2</v>
      </c>
      <c r="C49" s="34">
        <v>3</v>
      </c>
      <c r="D49" s="34">
        <v>4</v>
      </c>
      <c r="E49" s="70">
        <v>5</v>
      </c>
      <c r="F49" s="71"/>
      <c r="G49" s="34">
        <v>6</v>
      </c>
      <c r="H49" s="70">
        <v>7</v>
      </c>
      <c r="I49" s="71"/>
      <c r="J49" s="70">
        <v>8</v>
      </c>
      <c r="K49" s="71"/>
      <c r="L49" s="8"/>
    </row>
    <row r="50" spans="1:12" s="23" customFormat="1" ht="31.5">
      <c r="A50" s="37" t="s">
        <v>95</v>
      </c>
      <c r="B50" s="38" t="s">
        <v>96</v>
      </c>
      <c r="C50" s="39"/>
      <c r="D50" s="39"/>
      <c r="E50" s="72"/>
      <c r="F50" s="73"/>
      <c r="G50" s="34"/>
      <c r="H50" s="70"/>
      <c r="I50" s="71"/>
      <c r="J50" s="70"/>
      <c r="K50" s="71"/>
      <c r="L50" s="8"/>
    </row>
    <row r="51" spans="1:12" s="23" customFormat="1" ht="31.5">
      <c r="A51" s="37" t="s">
        <v>97</v>
      </c>
      <c r="B51" s="38" t="s">
        <v>98</v>
      </c>
      <c r="C51" s="40" t="s">
        <v>31</v>
      </c>
      <c r="D51" s="40">
        <v>1</v>
      </c>
      <c r="E51" s="74">
        <v>21</v>
      </c>
      <c r="F51" s="75"/>
      <c r="G51" s="68">
        <f>SUM(J$26:K$46)</f>
        <v>385345.24999999994</v>
      </c>
      <c r="H51" s="70">
        <v>1.5</v>
      </c>
      <c r="I51" s="71"/>
      <c r="J51" s="70">
        <f>ROUND(G51*H51/100,2)</f>
        <v>5780.18</v>
      </c>
      <c r="K51" s="71"/>
      <c r="L51" s="8"/>
    </row>
    <row r="52" spans="1:12" s="23" customFormat="1" ht="47.25">
      <c r="A52" s="37" t="s">
        <v>99</v>
      </c>
      <c r="B52" s="38" t="s">
        <v>100</v>
      </c>
      <c r="C52" s="40" t="s">
        <v>31</v>
      </c>
      <c r="D52" s="40">
        <v>1</v>
      </c>
      <c r="E52" s="74">
        <v>21</v>
      </c>
      <c r="F52" s="75"/>
      <c r="G52" s="68">
        <f>SUM(J$26:K$46)</f>
        <v>385345.24999999994</v>
      </c>
      <c r="H52" s="70">
        <v>1</v>
      </c>
      <c r="I52" s="71"/>
      <c r="J52" s="70">
        <f>ROUND(G52*H52/100,2)</f>
        <v>3853.45</v>
      </c>
      <c r="K52" s="71"/>
      <c r="L52" s="8"/>
    </row>
    <row r="53" spans="1:12" s="23" customFormat="1" ht="15.6" customHeight="1">
      <c r="A53" s="41"/>
      <c r="B53" s="42"/>
      <c r="C53" s="36"/>
      <c r="D53" s="36"/>
      <c r="E53" s="141"/>
      <c r="F53" s="141"/>
      <c r="G53" s="34"/>
      <c r="H53" s="70" t="s">
        <v>73</v>
      </c>
      <c r="I53" s="142"/>
      <c r="J53" s="143">
        <f>SUM(J26:K46)+J51+J52</f>
        <v>394978.87999999995</v>
      </c>
      <c r="K53" s="143"/>
      <c r="L53" s="8"/>
    </row>
    <row r="54" spans="1:12" s="23" customFormat="1">
      <c r="A54" s="131" t="s">
        <v>42</v>
      </c>
      <c r="B54" s="132"/>
      <c r="C54" s="132"/>
      <c r="D54" s="132"/>
      <c r="E54" s="132"/>
      <c r="F54" s="132"/>
      <c r="G54" s="132"/>
      <c r="H54" s="132"/>
      <c r="I54" s="133"/>
      <c r="J54" s="137">
        <f>ROUND(J53*0.21,2)</f>
        <v>82945.56</v>
      </c>
      <c r="K54" s="138"/>
      <c r="L54" s="8"/>
    </row>
    <row r="55" spans="1:12" s="23" customFormat="1">
      <c r="A55" s="134" t="s">
        <v>43</v>
      </c>
      <c r="B55" s="135"/>
      <c r="C55" s="135"/>
      <c r="D55" s="135"/>
      <c r="E55" s="135"/>
      <c r="F55" s="135"/>
      <c r="G55" s="135"/>
      <c r="H55" s="135"/>
      <c r="I55" s="136"/>
      <c r="J55" s="137">
        <f>J53+J54</f>
        <v>477924.43999999994</v>
      </c>
      <c r="K55" s="138"/>
      <c r="L55" s="8"/>
    </row>
    <row r="56" spans="1:12" s="23" customFormat="1" ht="57.75" customHeight="1">
      <c r="A56" s="139" t="s">
        <v>44</v>
      </c>
      <c r="B56" s="140"/>
      <c r="C56" s="43"/>
      <c r="D56" s="44"/>
      <c r="E56" s="127"/>
      <c r="F56" s="128"/>
      <c r="G56" s="45"/>
      <c r="H56" s="129"/>
      <c r="I56" s="130"/>
      <c r="J56" s="129"/>
      <c r="K56" s="130"/>
      <c r="L56" s="8"/>
    </row>
    <row r="57" spans="1:12" ht="16.5" customHeight="1">
      <c r="A57" s="46" t="s">
        <v>45</v>
      </c>
      <c r="B57" s="47" t="s">
        <v>46</v>
      </c>
      <c r="C57" s="43"/>
      <c r="D57" s="44"/>
      <c r="E57" s="127"/>
      <c r="F57" s="128"/>
      <c r="G57" s="45"/>
      <c r="H57" s="129"/>
      <c r="I57" s="130"/>
      <c r="J57" s="129"/>
      <c r="K57" s="130"/>
      <c r="L57" s="10"/>
    </row>
    <row r="58" spans="1:12" ht="15.75" customHeight="1">
      <c r="A58" s="46" t="s">
        <v>45</v>
      </c>
      <c r="B58" s="47" t="s">
        <v>45</v>
      </c>
      <c r="C58" s="43"/>
      <c r="D58" s="44"/>
      <c r="E58" s="127"/>
      <c r="F58" s="128"/>
      <c r="G58" s="45"/>
      <c r="H58" s="129"/>
      <c r="I58" s="130"/>
      <c r="J58" s="129"/>
      <c r="K58" s="130"/>
      <c r="L58" s="10"/>
    </row>
    <row r="59" spans="1:12" ht="18.75" customHeight="1">
      <c r="A59" s="46" t="s">
        <v>45</v>
      </c>
      <c r="B59" s="47" t="s">
        <v>46</v>
      </c>
      <c r="C59" s="43"/>
      <c r="D59" s="44"/>
      <c r="E59" s="127"/>
      <c r="F59" s="128"/>
      <c r="G59" s="45"/>
      <c r="H59" s="129"/>
      <c r="I59" s="130"/>
      <c r="J59" s="129"/>
      <c r="K59" s="130"/>
      <c r="L59" s="10"/>
    </row>
    <row r="60" spans="1:12" ht="63.75" customHeight="1">
      <c r="A60" s="46" t="s">
        <v>45</v>
      </c>
      <c r="B60" s="47" t="s">
        <v>45</v>
      </c>
      <c r="C60" s="43"/>
      <c r="D60" s="44"/>
      <c r="E60" s="127"/>
      <c r="F60" s="128"/>
      <c r="G60" s="45"/>
      <c r="H60" s="129"/>
      <c r="I60" s="130"/>
      <c r="J60" s="129"/>
      <c r="K60" s="130"/>
      <c r="L60" s="10"/>
    </row>
    <row r="61" spans="1:12" ht="18.75" customHeight="1">
      <c r="A61" s="46" t="s">
        <v>45</v>
      </c>
      <c r="B61" s="47" t="s">
        <v>45</v>
      </c>
      <c r="C61" s="43"/>
      <c r="D61" s="44"/>
      <c r="E61" s="127"/>
      <c r="F61" s="128"/>
      <c r="G61" s="45"/>
      <c r="H61" s="129"/>
      <c r="I61" s="130"/>
      <c r="J61" s="129"/>
      <c r="K61" s="130"/>
      <c r="L61" s="10"/>
    </row>
    <row r="62" spans="1:12" ht="17.25" customHeight="1">
      <c r="A62" s="46" t="s">
        <v>45</v>
      </c>
      <c r="B62" s="47" t="s">
        <v>45</v>
      </c>
      <c r="C62" s="43"/>
      <c r="D62" s="44"/>
      <c r="E62" s="127"/>
      <c r="F62" s="128"/>
      <c r="G62" s="45"/>
      <c r="H62" s="129"/>
      <c r="I62" s="130"/>
      <c r="J62" s="129"/>
      <c r="K62" s="130"/>
      <c r="L62" s="10"/>
    </row>
    <row r="63" spans="1:12" ht="17.25" customHeight="1">
      <c r="A63" s="46" t="s">
        <v>45</v>
      </c>
      <c r="B63" s="47" t="s">
        <v>45</v>
      </c>
      <c r="C63" s="43"/>
      <c r="D63" s="44"/>
      <c r="E63" s="127"/>
      <c r="F63" s="128"/>
      <c r="G63" s="45"/>
      <c r="H63" s="129"/>
      <c r="I63" s="130"/>
      <c r="J63" s="129"/>
      <c r="K63" s="130"/>
      <c r="L63" s="10"/>
    </row>
    <row r="64" spans="1:12" ht="20.25" customHeight="1">
      <c r="A64" s="131" t="s">
        <v>47</v>
      </c>
      <c r="B64" s="132"/>
      <c r="C64" s="132"/>
      <c r="D64" s="132"/>
      <c r="E64" s="132"/>
      <c r="F64" s="132"/>
      <c r="G64" s="132"/>
      <c r="H64" s="132"/>
      <c r="I64" s="133"/>
      <c r="J64" s="129"/>
      <c r="K64" s="130"/>
      <c r="L64" s="10"/>
    </row>
    <row r="65" spans="1:12" ht="18" customHeight="1">
      <c r="A65" s="131" t="s">
        <v>42</v>
      </c>
      <c r="B65" s="132"/>
      <c r="C65" s="132"/>
      <c r="D65" s="132"/>
      <c r="E65" s="132"/>
      <c r="F65" s="132"/>
      <c r="G65" s="132"/>
      <c r="H65" s="132"/>
      <c r="I65" s="133"/>
      <c r="J65" s="129"/>
      <c r="K65" s="130"/>
      <c r="L65" s="10"/>
    </row>
    <row r="66" spans="1:12" ht="21" customHeight="1" thickBot="1">
      <c r="A66" s="113" t="s">
        <v>48</v>
      </c>
      <c r="B66" s="114"/>
      <c r="C66" s="114"/>
      <c r="D66" s="114"/>
      <c r="E66" s="114"/>
      <c r="F66" s="114"/>
      <c r="G66" s="114"/>
      <c r="H66" s="114"/>
      <c r="I66" s="115"/>
      <c r="J66" s="116"/>
      <c r="K66" s="117"/>
      <c r="L66" s="10"/>
    </row>
    <row r="67" spans="1:12" ht="18.75" customHeight="1" thickBot="1">
      <c r="A67" s="118" t="s">
        <v>49</v>
      </c>
      <c r="B67" s="119"/>
      <c r="C67" s="119"/>
      <c r="D67" s="119"/>
      <c r="E67" s="119"/>
      <c r="F67" s="119"/>
      <c r="G67" s="119"/>
      <c r="H67" s="119"/>
      <c r="I67" s="119"/>
      <c r="J67" s="120">
        <f>J54</f>
        <v>82945.56</v>
      </c>
      <c r="K67" s="121"/>
      <c r="L67" s="10"/>
    </row>
    <row r="68" spans="1:12" ht="18.75" customHeight="1" thickBot="1">
      <c r="A68" s="122" t="s">
        <v>50</v>
      </c>
      <c r="B68" s="123"/>
      <c r="C68" s="123"/>
      <c r="D68" s="123"/>
      <c r="E68" s="123"/>
      <c r="F68" s="123"/>
      <c r="G68" s="123"/>
      <c r="H68" s="123"/>
      <c r="I68" s="124"/>
      <c r="J68" s="125">
        <f>J55</f>
        <v>477924.43999999994</v>
      </c>
      <c r="K68" s="126"/>
      <c r="L68" s="10"/>
    </row>
    <row r="69" spans="1:12" ht="18.75" customHeight="1">
      <c r="A69" s="107" t="s">
        <v>51</v>
      </c>
      <c r="B69" s="108"/>
      <c r="C69" s="108"/>
      <c r="D69" s="108"/>
      <c r="E69" s="108"/>
      <c r="F69" s="108"/>
      <c r="G69" s="108"/>
      <c r="H69" s="108"/>
      <c r="I69" s="108"/>
      <c r="J69" s="108"/>
      <c r="K69" s="108"/>
      <c r="L69" s="10"/>
    </row>
    <row r="70" spans="1:12" ht="16.5" customHeight="1">
      <c r="A70" s="109" t="s">
        <v>52</v>
      </c>
      <c r="B70" s="109"/>
      <c r="C70" s="109"/>
      <c r="D70" s="109"/>
      <c r="E70" s="109"/>
      <c r="F70" s="109"/>
      <c r="G70" s="109"/>
      <c r="H70" s="109"/>
      <c r="I70" s="109"/>
      <c r="J70" s="109"/>
      <c r="K70" s="109"/>
      <c r="L70" s="10"/>
    </row>
    <row r="71" spans="1:12" ht="16.5" customHeight="1">
      <c r="A71" s="110" t="s">
        <v>53</v>
      </c>
      <c r="B71" s="110"/>
      <c r="C71" s="110"/>
      <c r="D71" s="110"/>
      <c r="E71" s="110"/>
      <c r="F71" s="110"/>
      <c r="G71" s="110"/>
      <c r="H71" s="110"/>
      <c r="I71" s="110"/>
      <c r="J71" s="110"/>
      <c r="K71" s="110"/>
      <c r="L71" s="10"/>
    </row>
    <row r="72" spans="1:12" ht="15.75" customHeight="1">
      <c r="A72" s="111" t="s">
        <v>54</v>
      </c>
      <c r="B72" s="111"/>
      <c r="C72" s="111"/>
      <c r="D72" s="111"/>
      <c r="E72" s="111"/>
      <c r="F72" s="111"/>
      <c r="G72" s="111"/>
      <c r="H72" s="111"/>
      <c r="I72" s="111"/>
      <c r="J72" s="111"/>
      <c r="K72" s="111"/>
      <c r="L72" s="10"/>
    </row>
    <row r="73" spans="1:12" ht="15.75" customHeight="1">
      <c r="A73" s="111" t="s">
        <v>55</v>
      </c>
      <c r="B73" s="111"/>
      <c r="C73" s="111"/>
      <c r="D73" s="111"/>
      <c r="E73" s="111"/>
      <c r="F73" s="111"/>
      <c r="G73" s="111"/>
      <c r="H73" s="111"/>
      <c r="I73" s="111"/>
      <c r="J73" s="111"/>
      <c r="K73" s="111"/>
      <c r="L73" s="10"/>
    </row>
    <row r="74" spans="1:12" ht="27.75" customHeight="1">
      <c r="A74" s="112" t="s">
        <v>56</v>
      </c>
      <c r="B74" s="112"/>
      <c r="C74" s="112"/>
      <c r="D74" s="112"/>
      <c r="E74" s="112"/>
      <c r="F74" s="112"/>
      <c r="G74" s="112"/>
      <c r="H74" s="112"/>
      <c r="I74" s="112"/>
      <c r="J74" s="112"/>
      <c r="K74" s="112"/>
      <c r="L74" s="10"/>
    </row>
    <row r="75" spans="1:12" ht="15.75" customHeight="1">
      <c r="A75" s="97" t="s">
        <v>57</v>
      </c>
      <c r="B75" s="97"/>
      <c r="C75" s="97"/>
      <c r="D75" s="97"/>
      <c r="E75" s="97"/>
      <c r="F75" s="97"/>
      <c r="G75" s="97"/>
      <c r="H75" s="97"/>
      <c r="I75" s="97"/>
      <c r="J75" s="97"/>
      <c r="K75" s="97"/>
      <c r="L75" s="10"/>
    </row>
    <row r="76" spans="1:12" ht="36" customHeight="1">
      <c r="A76" s="98" t="s">
        <v>58</v>
      </c>
      <c r="B76" s="98"/>
      <c r="C76" s="98"/>
      <c r="D76" s="98"/>
      <c r="E76" s="98"/>
      <c r="F76" s="98"/>
      <c r="G76" s="98"/>
      <c r="H76" s="98"/>
      <c r="I76" s="98"/>
      <c r="J76" s="98"/>
      <c r="K76" s="98"/>
      <c r="L76" s="10"/>
    </row>
    <row r="77" spans="1:12" ht="21" customHeight="1">
      <c r="A77" s="98" t="s">
        <v>59</v>
      </c>
      <c r="B77" s="98"/>
      <c r="C77" s="98"/>
      <c r="D77" s="98"/>
      <c r="E77" s="98"/>
      <c r="F77" s="98"/>
      <c r="G77" s="98"/>
      <c r="H77" s="98"/>
      <c r="I77" s="98"/>
      <c r="J77" s="98"/>
      <c r="K77" s="98"/>
      <c r="L77" s="10"/>
    </row>
    <row r="78" spans="1:12" ht="20.25" customHeight="1">
      <c r="A78" s="99" t="s">
        <v>60</v>
      </c>
      <c r="B78" s="99"/>
      <c r="C78" s="99"/>
      <c r="D78" s="99"/>
      <c r="E78" s="99"/>
      <c r="F78" s="99"/>
      <c r="G78" s="99"/>
      <c r="H78" s="99"/>
      <c r="I78" s="99"/>
      <c r="J78" s="99"/>
      <c r="K78" s="99"/>
      <c r="L78" s="11"/>
    </row>
    <row r="79" spans="1:12" ht="43.5" customHeight="1">
      <c r="A79" s="12" t="s">
        <v>61</v>
      </c>
      <c r="B79" s="100" t="s">
        <v>62</v>
      </c>
      <c r="C79" s="101"/>
      <c r="D79" s="101"/>
      <c r="E79" s="102"/>
      <c r="F79" s="103" t="s">
        <v>63</v>
      </c>
      <c r="G79" s="104"/>
      <c r="H79" s="105"/>
      <c r="I79" s="105"/>
      <c r="J79" s="105"/>
      <c r="K79" s="106"/>
      <c r="L79" s="10"/>
    </row>
    <row r="80" spans="1:12" ht="34.5" customHeight="1">
      <c r="A80" s="48"/>
      <c r="B80" s="85"/>
      <c r="C80" s="86"/>
      <c r="D80" s="86"/>
      <c r="E80" s="87"/>
      <c r="F80" s="85"/>
      <c r="G80" s="86"/>
      <c r="H80" s="86"/>
      <c r="I80" s="86"/>
      <c r="J80" s="86"/>
      <c r="K80" s="87"/>
      <c r="L80" s="10"/>
    </row>
    <row r="81" spans="1:12" ht="17.25" customHeight="1">
      <c r="A81" s="48"/>
      <c r="B81" s="85"/>
      <c r="C81" s="86"/>
      <c r="D81" s="86"/>
      <c r="E81" s="87"/>
      <c r="F81" s="85"/>
      <c r="G81" s="86"/>
      <c r="H81" s="86"/>
      <c r="I81" s="86"/>
      <c r="J81" s="86"/>
      <c r="K81" s="87"/>
      <c r="L81" s="10"/>
    </row>
    <row r="82" spans="1:12" ht="23.25" customHeight="1">
      <c r="A82" s="48"/>
      <c r="B82" s="85"/>
      <c r="C82" s="86"/>
      <c r="D82" s="86"/>
      <c r="E82" s="87"/>
      <c r="F82" s="85"/>
      <c r="G82" s="86"/>
      <c r="H82" s="86"/>
      <c r="I82" s="86"/>
      <c r="J82" s="86"/>
      <c r="K82" s="87"/>
      <c r="L82" s="10"/>
    </row>
    <row r="83" spans="1:12" ht="57.75" customHeight="1">
      <c r="A83" s="48"/>
      <c r="B83" s="85"/>
      <c r="C83" s="86"/>
      <c r="D83" s="86"/>
      <c r="E83" s="87"/>
      <c r="F83" s="85"/>
      <c r="G83" s="86"/>
      <c r="H83" s="86"/>
      <c r="I83" s="86"/>
      <c r="J83" s="86"/>
      <c r="K83" s="87"/>
      <c r="L83" s="10"/>
    </row>
    <row r="84" spans="1:12">
      <c r="A84" s="48"/>
      <c r="B84" s="85"/>
      <c r="C84" s="86"/>
      <c r="D84" s="86"/>
      <c r="E84" s="87"/>
      <c r="F84" s="85"/>
      <c r="G84" s="86"/>
      <c r="H84" s="86"/>
      <c r="I84" s="86"/>
      <c r="J84" s="86"/>
      <c r="K84" s="87"/>
      <c r="L84" s="10"/>
    </row>
    <row r="85" spans="1:12">
      <c r="A85" s="48"/>
      <c r="B85" s="85"/>
      <c r="C85" s="86"/>
      <c r="D85" s="86"/>
      <c r="E85" s="87"/>
      <c r="F85" s="85"/>
      <c r="G85" s="86"/>
      <c r="H85" s="86"/>
      <c r="I85" s="86"/>
      <c r="J85" s="86"/>
      <c r="K85" s="87"/>
      <c r="L85" s="10"/>
    </row>
    <row r="86" spans="1:12">
      <c r="A86" s="91" t="s">
        <v>64</v>
      </c>
      <c r="B86" s="92"/>
      <c r="C86" s="92"/>
      <c r="D86" s="92"/>
      <c r="E86" s="92"/>
      <c r="F86" s="92"/>
      <c r="G86" s="92"/>
      <c r="H86" s="92"/>
      <c r="I86" s="92"/>
      <c r="J86" s="92"/>
      <c r="K86" s="92"/>
      <c r="L86" s="10"/>
    </row>
    <row r="87" spans="1:12">
      <c r="A87" s="93" t="s">
        <v>65</v>
      </c>
      <c r="B87" s="93"/>
      <c r="C87" s="93"/>
      <c r="D87" s="93"/>
      <c r="E87" s="93"/>
      <c r="F87" s="93"/>
      <c r="G87" s="93"/>
      <c r="H87" s="93"/>
      <c r="I87" s="93"/>
      <c r="J87" s="93"/>
      <c r="K87" s="93"/>
      <c r="L87" s="10"/>
    </row>
    <row r="88" spans="1:12" ht="48" customHeight="1">
      <c r="A88" s="13" t="s">
        <v>61</v>
      </c>
      <c r="B88" s="94" t="s">
        <v>62</v>
      </c>
      <c r="C88" s="94"/>
      <c r="D88" s="94"/>
      <c r="E88" s="95" t="s">
        <v>66</v>
      </c>
      <c r="F88" s="96"/>
      <c r="G88" s="96"/>
      <c r="H88" s="96"/>
      <c r="I88" s="96"/>
      <c r="J88" s="96"/>
      <c r="K88" s="96"/>
      <c r="L88" s="10"/>
    </row>
    <row r="89" spans="1:12">
      <c r="A89" s="14"/>
      <c r="B89" s="90"/>
      <c r="C89" s="90"/>
      <c r="D89" s="90"/>
      <c r="E89" s="90"/>
      <c r="F89" s="90"/>
      <c r="G89" s="90"/>
      <c r="H89" s="90"/>
      <c r="I89" s="90"/>
      <c r="J89" s="90"/>
      <c r="K89" s="90"/>
      <c r="L89" s="10"/>
    </row>
    <row r="90" spans="1:12" ht="32.25" customHeight="1">
      <c r="A90" s="14"/>
      <c r="B90" s="90"/>
      <c r="C90" s="90"/>
      <c r="D90" s="90"/>
      <c r="E90" s="90"/>
      <c r="F90" s="90"/>
      <c r="G90" s="90"/>
      <c r="H90" s="90"/>
      <c r="I90" s="90"/>
      <c r="J90" s="90"/>
      <c r="K90" s="90"/>
      <c r="L90" s="10"/>
    </row>
    <row r="91" spans="1:12">
      <c r="A91" s="14"/>
      <c r="B91" s="90"/>
      <c r="C91" s="90"/>
      <c r="D91" s="90"/>
      <c r="E91" s="90"/>
      <c r="F91" s="90"/>
      <c r="G91" s="90"/>
      <c r="H91" s="90"/>
      <c r="I91" s="90"/>
      <c r="J91" s="90"/>
      <c r="K91" s="90"/>
      <c r="L91" s="10"/>
    </row>
    <row r="92" spans="1:12" ht="41.25" customHeight="1">
      <c r="A92" s="14"/>
      <c r="B92" s="90"/>
      <c r="C92" s="90"/>
      <c r="D92" s="90"/>
      <c r="E92" s="90"/>
      <c r="F92" s="90"/>
      <c r="G92" s="90"/>
      <c r="H92" s="90"/>
      <c r="I92" s="90"/>
      <c r="J92" s="90"/>
      <c r="K92" s="90"/>
      <c r="L92" s="10"/>
    </row>
    <row r="93" spans="1:12">
      <c r="A93" s="89" t="s">
        <v>67</v>
      </c>
      <c r="B93" s="89"/>
      <c r="C93" s="89"/>
      <c r="D93" s="89"/>
      <c r="E93" s="89"/>
      <c r="F93" s="89"/>
      <c r="G93" s="89"/>
      <c r="H93" s="89"/>
      <c r="I93" s="89"/>
      <c r="J93" s="89"/>
      <c r="K93" s="89"/>
      <c r="L93" s="10"/>
    </row>
    <row r="94" spans="1:12">
      <c r="A94" s="81" t="s">
        <v>109</v>
      </c>
      <c r="B94" s="81"/>
      <c r="C94" s="81"/>
      <c r="D94" s="81"/>
      <c r="E94" s="81"/>
      <c r="F94" s="81"/>
      <c r="G94" s="81"/>
      <c r="H94" s="81"/>
      <c r="I94" s="81"/>
      <c r="J94" s="81"/>
      <c r="K94" s="81"/>
      <c r="L94" s="10"/>
    </row>
    <row r="95" spans="1:12">
      <c r="A95" s="49" t="s">
        <v>11</v>
      </c>
      <c r="B95" s="82" t="s">
        <v>68</v>
      </c>
      <c r="C95" s="83"/>
      <c r="D95" s="83"/>
      <c r="E95" s="83"/>
      <c r="F95" s="83"/>
      <c r="G95" s="83"/>
      <c r="H95" s="83"/>
      <c r="I95" s="83"/>
      <c r="J95" s="83"/>
      <c r="K95" s="84"/>
      <c r="L95" s="10"/>
    </row>
    <row r="96" spans="1:12">
      <c r="A96" s="69" t="s">
        <v>126</v>
      </c>
      <c r="B96" s="76" t="s">
        <v>129</v>
      </c>
      <c r="C96" s="77"/>
      <c r="D96" s="77"/>
      <c r="E96" s="77"/>
      <c r="F96" s="77"/>
      <c r="G96" s="77"/>
      <c r="H96" s="77"/>
      <c r="I96" s="77"/>
      <c r="J96" s="77"/>
      <c r="K96" s="78"/>
      <c r="L96" s="10"/>
    </row>
    <row r="97" spans="1:12" ht="17.25" customHeight="1">
      <c r="A97" s="50"/>
      <c r="B97" s="85"/>
      <c r="C97" s="86"/>
      <c r="D97" s="86"/>
      <c r="E97" s="86"/>
      <c r="F97" s="86"/>
      <c r="G97" s="86"/>
      <c r="H97" s="86"/>
      <c r="I97" s="86"/>
      <c r="J97" s="86"/>
      <c r="K97" s="87"/>
      <c r="L97" s="10"/>
    </row>
    <row r="98" spans="1:12">
      <c r="A98" s="50"/>
      <c r="B98" s="85"/>
      <c r="C98" s="86"/>
      <c r="D98" s="86"/>
      <c r="E98" s="86"/>
      <c r="F98" s="86"/>
      <c r="G98" s="86"/>
      <c r="H98" s="86"/>
      <c r="I98" s="86"/>
      <c r="J98" s="86"/>
      <c r="K98" s="87"/>
      <c r="L98" s="10"/>
    </row>
    <row r="99" spans="1:12">
      <c r="A99" s="50"/>
      <c r="B99" s="85"/>
      <c r="C99" s="86"/>
      <c r="D99" s="86"/>
      <c r="E99" s="86"/>
      <c r="F99" s="86"/>
      <c r="G99" s="86"/>
      <c r="H99" s="86"/>
      <c r="I99" s="86"/>
      <c r="J99" s="86"/>
      <c r="K99" s="87"/>
      <c r="L99" s="10"/>
    </row>
    <row r="100" spans="1:12">
      <c r="A100" s="50"/>
      <c r="B100" s="85"/>
      <c r="C100" s="86"/>
      <c r="D100" s="86"/>
      <c r="E100" s="86"/>
      <c r="F100" s="86"/>
      <c r="G100" s="86"/>
      <c r="H100" s="86"/>
      <c r="I100" s="86"/>
      <c r="J100" s="86"/>
      <c r="K100" s="87"/>
      <c r="L100" s="10"/>
    </row>
    <row r="101" spans="1:12">
      <c r="A101" s="50"/>
      <c r="B101" s="76"/>
      <c r="C101" s="77"/>
      <c r="D101" s="77"/>
      <c r="E101" s="77"/>
      <c r="F101" s="77"/>
      <c r="G101" s="77"/>
      <c r="H101" s="77"/>
      <c r="I101" s="77"/>
      <c r="J101" s="77"/>
      <c r="K101" s="78"/>
      <c r="L101" s="10"/>
    </row>
    <row r="102" spans="1:12">
      <c r="A102" s="50"/>
      <c r="B102" s="76"/>
      <c r="C102" s="77"/>
      <c r="D102" s="77"/>
      <c r="E102" s="77"/>
      <c r="F102" s="77"/>
      <c r="G102" s="77"/>
      <c r="H102" s="77"/>
      <c r="I102" s="77"/>
      <c r="J102" s="77"/>
      <c r="K102" s="78"/>
      <c r="L102" s="10"/>
    </row>
    <row r="103" spans="1:12">
      <c r="A103" s="50"/>
      <c r="B103" s="76"/>
      <c r="C103" s="77"/>
      <c r="D103" s="77"/>
      <c r="E103" s="77"/>
      <c r="F103" s="77"/>
      <c r="G103" s="77"/>
      <c r="H103" s="77"/>
      <c r="I103" s="77"/>
      <c r="J103" s="77"/>
      <c r="K103" s="78"/>
      <c r="L103" s="10"/>
    </row>
    <row r="104" spans="1:12" ht="32.25" customHeight="1">
      <c r="A104" s="88" t="s">
        <v>69</v>
      </c>
      <c r="B104" s="88"/>
      <c r="C104" s="88"/>
      <c r="D104" s="88"/>
      <c r="E104" s="88"/>
      <c r="F104" s="88"/>
      <c r="G104" s="88"/>
      <c r="H104" s="88"/>
      <c r="I104" s="88"/>
      <c r="J104" s="88"/>
      <c r="K104" s="88"/>
      <c r="L104" s="10"/>
    </row>
    <row r="105" spans="1:12">
      <c r="A105" s="81" t="s">
        <v>70</v>
      </c>
      <c r="B105" s="81"/>
      <c r="C105" s="81"/>
      <c r="D105" s="81"/>
      <c r="E105" s="81"/>
      <c r="F105" s="81"/>
      <c r="G105" s="81"/>
      <c r="H105" s="81"/>
      <c r="I105" s="81"/>
      <c r="J105" s="81"/>
      <c r="K105" s="81"/>
      <c r="L105" s="10"/>
    </row>
    <row r="106" spans="1:12">
      <c r="A106" s="49" t="s">
        <v>11</v>
      </c>
      <c r="B106" s="82" t="s">
        <v>68</v>
      </c>
      <c r="C106" s="83"/>
      <c r="D106" s="83"/>
      <c r="E106" s="83"/>
      <c r="F106" s="83"/>
      <c r="G106" s="83"/>
      <c r="H106" s="83"/>
      <c r="I106" s="83"/>
      <c r="J106" s="83"/>
      <c r="K106" s="84"/>
      <c r="L106" s="10"/>
    </row>
    <row r="107" spans="1:12">
      <c r="A107" s="69" t="s">
        <v>126</v>
      </c>
      <c r="B107" s="76" t="s">
        <v>127</v>
      </c>
      <c r="C107" s="77"/>
      <c r="D107" s="77"/>
      <c r="E107" s="77"/>
      <c r="F107" s="77"/>
      <c r="G107" s="77"/>
      <c r="H107" s="77"/>
      <c r="I107" s="77"/>
      <c r="J107" s="77"/>
      <c r="K107" s="78"/>
      <c r="L107" s="10"/>
    </row>
    <row r="108" spans="1:12" ht="16.5" customHeight="1">
      <c r="A108" s="69" t="s">
        <v>128</v>
      </c>
      <c r="B108" s="76" t="s">
        <v>129</v>
      </c>
      <c r="C108" s="77"/>
      <c r="D108" s="77"/>
      <c r="E108" s="77"/>
      <c r="F108" s="77"/>
      <c r="G108" s="77"/>
      <c r="H108" s="77"/>
      <c r="I108" s="77"/>
      <c r="J108" s="77"/>
      <c r="K108" s="78"/>
      <c r="L108" s="10"/>
    </row>
    <row r="109" spans="1:12">
      <c r="A109" s="50"/>
      <c r="B109" s="76"/>
      <c r="C109" s="77"/>
      <c r="D109" s="77"/>
      <c r="E109" s="77"/>
      <c r="F109" s="77"/>
      <c r="G109" s="77"/>
      <c r="H109" s="77"/>
      <c r="I109" s="77"/>
      <c r="J109" s="77"/>
      <c r="K109" s="78"/>
      <c r="L109" s="10"/>
    </row>
    <row r="110" spans="1:12">
      <c r="A110" s="50"/>
      <c r="B110" s="76"/>
      <c r="C110" s="77"/>
      <c r="D110" s="77"/>
      <c r="E110" s="77"/>
      <c r="F110" s="77"/>
      <c r="G110" s="77"/>
      <c r="H110" s="77"/>
      <c r="I110" s="77"/>
      <c r="J110" s="77"/>
      <c r="K110" s="78"/>
      <c r="L110" s="10"/>
    </row>
    <row r="111" spans="1:12">
      <c r="A111" s="50"/>
      <c r="B111" s="76"/>
      <c r="C111" s="77"/>
      <c r="D111" s="77"/>
      <c r="E111" s="77"/>
      <c r="F111" s="77"/>
      <c r="G111" s="77"/>
      <c r="H111" s="77"/>
      <c r="I111" s="77"/>
      <c r="J111" s="77"/>
      <c r="K111" s="78"/>
      <c r="L111" s="10"/>
    </row>
    <row r="112" spans="1:12">
      <c r="A112" s="50"/>
      <c r="B112" s="76"/>
      <c r="C112" s="77"/>
      <c r="D112" s="77"/>
      <c r="E112" s="77"/>
      <c r="F112" s="77"/>
      <c r="G112" s="77"/>
      <c r="H112" s="77"/>
      <c r="I112" s="77"/>
      <c r="J112" s="77"/>
      <c r="K112" s="78"/>
      <c r="L112" s="10"/>
    </row>
    <row r="113" spans="1:12">
      <c r="A113" s="50"/>
      <c r="B113" s="76"/>
      <c r="C113" s="77"/>
      <c r="D113" s="77"/>
      <c r="E113" s="77"/>
      <c r="F113" s="77"/>
      <c r="G113" s="77"/>
      <c r="H113" s="77"/>
      <c r="I113" s="77"/>
      <c r="J113" s="77"/>
      <c r="K113" s="78"/>
      <c r="L113" s="10"/>
    </row>
    <row r="114" spans="1:12">
      <c r="A114" s="50"/>
      <c r="B114" s="76"/>
      <c r="C114" s="77"/>
      <c r="D114" s="77"/>
      <c r="E114" s="77"/>
      <c r="F114" s="77"/>
      <c r="G114" s="77"/>
      <c r="H114" s="77"/>
      <c r="I114" s="77"/>
      <c r="J114" s="77"/>
      <c r="K114" s="78"/>
      <c r="L114" s="10"/>
    </row>
    <row r="115" spans="1:12">
      <c r="A115" s="50"/>
      <c r="B115" s="76"/>
      <c r="C115" s="77"/>
      <c r="D115" s="77"/>
      <c r="E115" s="77"/>
      <c r="F115" s="77"/>
      <c r="G115" s="77"/>
      <c r="H115" s="77"/>
      <c r="I115" s="77"/>
      <c r="J115" s="77"/>
      <c r="K115" s="78"/>
      <c r="L115" s="10"/>
    </row>
    <row r="116" spans="1:12">
      <c r="A116" s="50"/>
      <c r="B116" s="76"/>
      <c r="C116" s="77"/>
      <c r="D116" s="77"/>
      <c r="E116" s="77"/>
      <c r="F116" s="77"/>
      <c r="G116" s="77"/>
      <c r="H116" s="77"/>
      <c r="I116" s="77"/>
      <c r="J116" s="77"/>
      <c r="K116" s="78"/>
      <c r="L116" s="10"/>
    </row>
    <row r="117" spans="1:12">
      <c r="A117" s="50"/>
      <c r="B117" s="76"/>
      <c r="C117" s="77"/>
      <c r="D117" s="77"/>
      <c r="E117" s="77"/>
      <c r="F117" s="77"/>
      <c r="G117" s="77"/>
      <c r="H117" s="77"/>
      <c r="I117" s="77"/>
      <c r="J117" s="77"/>
      <c r="K117" s="78"/>
      <c r="L117" s="10"/>
    </row>
    <row r="118" spans="1:12">
      <c r="A118" s="50"/>
      <c r="B118" s="76"/>
      <c r="C118" s="77"/>
      <c r="D118" s="77"/>
      <c r="E118" s="77"/>
      <c r="F118" s="77"/>
      <c r="G118" s="77"/>
      <c r="H118" s="77"/>
      <c r="I118" s="77"/>
      <c r="J118" s="77"/>
      <c r="K118" s="78"/>
      <c r="L118" s="10"/>
    </row>
    <row r="119" spans="1:12">
      <c r="A119" s="79" t="s">
        <v>71</v>
      </c>
      <c r="B119" s="79"/>
      <c r="C119" s="79"/>
      <c r="D119" s="79"/>
      <c r="E119" s="79"/>
      <c r="F119" s="79"/>
      <c r="G119" s="79"/>
      <c r="H119" s="79"/>
      <c r="I119" s="79"/>
      <c r="J119" s="79"/>
      <c r="K119" s="79"/>
      <c r="L119" s="10"/>
    </row>
    <row r="120" spans="1:12">
      <c r="A120" s="21"/>
      <c r="B120" s="21"/>
      <c r="C120" s="21"/>
      <c r="D120" s="21"/>
      <c r="E120" s="21"/>
      <c r="F120" s="21"/>
      <c r="G120" s="21"/>
      <c r="H120" s="21"/>
      <c r="I120" s="21"/>
      <c r="J120" s="21"/>
      <c r="K120" s="21"/>
      <c r="L120" s="10"/>
    </row>
    <row r="121" spans="1:12">
      <c r="A121" s="21"/>
      <c r="B121" s="15"/>
      <c r="C121" s="21"/>
      <c r="D121" s="21"/>
      <c r="E121" s="21"/>
      <c r="F121" s="21"/>
      <c r="G121" s="21"/>
      <c r="H121" s="5"/>
      <c r="I121" s="5"/>
      <c r="J121" s="21"/>
      <c r="K121" s="21"/>
      <c r="L121" s="10"/>
    </row>
    <row r="122" spans="1:12" ht="38.25" customHeight="1">
      <c r="A122" s="80" t="s">
        <v>72</v>
      </c>
      <c r="B122" s="80"/>
      <c r="C122" s="80"/>
      <c r="D122" s="80"/>
      <c r="E122" s="80"/>
      <c r="F122" s="80"/>
      <c r="G122" s="80"/>
      <c r="H122" s="80"/>
      <c r="I122" s="80"/>
      <c r="J122" s="80"/>
      <c r="K122" s="80"/>
      <c r="L122" s="10"/>
    </row>
    <row r="123" spans="1:12">
      <c r="A123" s="21"/>
      <c r="B123" s="51"/>
      <c r="C123" s="51"/>
      <c r="D123" s="52"/>
      <c r="E123" s="52"/>
      <c r="F123" s="52"/>
      <c r="G123" s="52"/>
      <c r="H123" s="52"/>
      <c r="I123" s="52"/>
      <c r="J123" s="52"/>
      <c r="K123" s="52"/>
      <c r="L123" s="10"/>
    </row>
    <row r="124" spans="1:12">
      <c r="A124" s="21"/>
      <c r="B124" s="51"/>
      <c r="C124" s="51"/>
      <c r="D124" s="21"/>
      <c r="E124" s="21"/>
      <c r="F124" s="21"/>
      <c r="G124" s="21"/>
      <c r="H124" s="21"/>
      <c r="I124" s="21"/>
      <c r="J124" s="21"/>
      <c r="K124" s="21"/>
      <c r="L124" s="10"/>
    </row>
    <row r="125" spans="1:12">
      <c r="A125" s="52"/>
      <c r="B125" s="52"/>
      <c r="C125" s="52"/>
      <c r="D125" s="21"/>
      <c r="E125" s="21"/>
      <c r="F125" s="21"/>
      <c r="G125" s="21"/>
      <c r="H125" s="5"/>
      <c r="I125" s="5"/>
      <c r="J125" s="21"/>
      <c r="K125" s="21"/>
      <c r="L125" s="10"/>
    </row>
    <row r="126" spans="1:12" ht="50.25" customHeight="1">
      <c r="A126" s="21"/>
      <c r="B126" s="21"/>
      <c r="C126" s="21"/>
      <c r="D126" s="16"/>
      <c r="E126" s="16"/>
      <c r="F126" s="16"/>
      <c r="G126" s="16"/>
      <c r="H126" s="16"/>
      <c r="I126" s="16"/>
      <c r="J126" s="16"/>
      <c r="K126" s="16"/>
      <c r="L126" s="10"/>
    </row>
    <row r="127" spans="1:12">
      <c r="A127" s="21"/>
      <c r="B127" s="15"/>
      <c r="C127" s="21"/>
      <c r="D127" s="17"/>
      <c r="E127" s="17"/>
      <c r="F127" s="17"/>
      <c r="G127" s="17"/>
      <c r="H127" s="17"/>
      <c r="I127" s="17"/>
      <c r="J127" s="17"/>
      <c r="K127" s="17"/>
      <c r="L127" s="10"/>
    </row>
    <row r="128" spans="1:12">
      <c r="A128" s="16"/>
      <c r="B128" s="16"/>
      <c r="C128" s="16"/>
      <c r="L128" s="10"/>
    </row>
    <row r="129" spans="1:12">
      <c r="A129" s="17"/>
      <c r="B129" s="17"/>
      <c r="C129" s="17"/>
      <c r="L129" s="10"/>
    </row>
    <row r="130" spans="1:12">
      <c r="L130" s="10"/>
    </row>
    <row r="131" spans="1:12">
      <c r="L131" s="10"/>
    </row>
    <row r="132" spans="1:12">
      <c r="L132" s="10"/>
    </row>
    <row r="133" spans="1:12">
      <c r="L133" s="10"/>
    </row>
    <row r="134" spans="1:12">
      <c r="L134" s="10"/>
    </row>
    <row r="135" spans="1:12">
      <c r="L135" s="10"/>
    </row>
    <row r="136" spans="1:12">
      <c r="L136" s="10"/>
    </row>
    <row r="137" spans="1:12">
      <c r="L137" s="10"/>
    </row>
    <row r="138" spans="1:12" ht="39" customHeight="1">
      <c r="L138" s="21"/>
    </row>
  </sheetData>
  <mergeCells count="230">
    <mergeCell ref="J26:K26"/>
    <mergeCell ref="J27:K27"/>
    <mergeCell ref="J28:K28"/>
    <mergeCell ref="J29:K29"/>
    <mergeCell ref="J30:K30"/>
    <mergeCell ref="J31:K31"/>
    <mergeCell ref="J32:K32"/>
    <mergeCell ref="J33:K33"/>
    <mergeCell ref="J43:K43"/>
    <mergeCell ref="J44:K44"/>
    <mergeCell ref="J45:K45"/>
    <mergeCell ref="J46:K46"/>
    <mergeCell ref="H44:I44"/>
    <mergeCell ref="H45:I45"/>
    <mergeCell ref="H46:I46"/>
    <mergeCell ref="J34:K34"/>
    <mergeCell ref="J35:K35"/>
    <mergeCell ref="J36:K36"/>
    <mergeCell ref="J37:K37"/>
    <mergeCell ref="J38:K38"/>
    <mergeCell ref="J39:K39"/>
    <mergeCell ref="J40:K40"/>
    <mergeCell ref="J41:K41"/>
    <mergeCell ref="J42:K42"/>
    <mergeCell ref="E42:F42"/>
    <mergeCell ref="E43:F43"/>
    <mergeCell ref="E44:F44"/>
    <mergeCell ref="E45:F45"/>
    <mergeCell ref="E46:F46"/>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A47:A48"/>
    <mergeCell ref="B47:B48"/>
    <mergeCell ref="C47:C48"/>
    <mergeCell ref="D47:D48"/>
    <mergeCell ref="E47:F48"/>
    <mergeCell ref="G47:G48"/>
    <mergeCell ref="H47:I48"/>
    <mergeCell ref="J47:K48"/>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6:F6"/>
    <mergeCell ref="E7:F7"/>
    <mergeCell ref="A9:E9"/>
    <mergeCell ref="F9:K9"/>
    <mergeCell ref="A10:E10"/>
    <mergeCell ref="F10:K10"/>
    <mergeCell ref="A1:K1"/>
    <mergeCell ref="A2:K2"/>
    <mergeCell ref="A3:K3"/>
    <mergeCell ref="E4:F4"/>
    <mergeCell ref="E5:F5"/>
    <mergeCell ref="H5:I5"/>
    <mergeCell ref="A14:E14"/>
    <mergeCell ref="F14:K14"/>
    <mergeCell ref="A16:K16"/>
    <mergeCell ref="C17:D17"/>
    <mergeCell ref="A18:K18"/>
    <mergeCell ref="C19:D19"/>
    <mergeCell ref="A11:E11"/>
    <mergeCell ref="F11:K11"/>
    <mergeCell ref="A12:E12"/>
    <mergeCell ref="F12:K12"/>
    <mergeCell ref="A13:E13"/>
    <mergeCell ref="F13:K13"/>
    <mergeCell ref="E24:F24"/>
    <mergeCell ref="H24:I24"/>
    <mergeCell ref="J24:K24"/>
    <mergeCell ref="A25:B25"/>
    <mergeCell ref="E25:F25"/>
    <mergeCell ref="H25:I25"/>
    <mergeCell ref="J25:K25"/>
    <mergeCell ref="A20:K20"/>
    <mergeCell ref="B21:C21"/>
    <mergeCell ref="A22:A23"/>
    <mergeCell ref="B22:B23"/>
    <mergeCell ref="C22:C23"/>
    <mergeCell ref="D22:D23"/>
    <mergeCell ref="E22:F23"/>
    <mergeCell ref="G22:G23"/>
    <mergeCell ref="H22:I23"/>
    <mergeCell ref="J22:K23"/>
    <mergeCell ref="A55:I55"/>
    <mergeCell ref="J55:K55"/>
    <mergeCell ref="A56:B56"/>
    <mergeCell ref="E56:F56"/>
    <mergeCell ref="H56:I56"/>
    <mergeCell ref="J56:K56"/>
    <mergeCell ref="A54:I54"/>
    <mergeCell ref="J54:K54"/>
    <mergeCell ref="E53:F53"/>
    <mergeCell ref="H53:I53"/>
    <mergeCell ref="J53:K53"/>
    <mergeCell ref="E59:F59"/>
    <mergeCell ref="H59:I59"/>
    <mergeCell ref="J59:K59"/>
    <mergeCell ref="E60:F60"/>
    <mergeCell ref="H60:I60"/>
    <mergeCell ref="J60:K60"/>
    <mergeCell ref="E57:F57"/>
    <mergeCell ref="H57:I57"/>
    <mergeCell ref="J57:K57"/>
    <mergeCell ref="E58:F58"/>
    <mergeCell ref="H58:I58"/>
    <mergeCell ref="J58:K58"/>
    <mergeCell ref="E63:F63"/>
    <mergeCell ref="H63:I63"/>
    <mergeCell ref="J63:K63"/>
    <mergeCell ref="A64:I64"/>
    <mergeCell ref="J64:K64"/>
    <mergeCell ref="A65:I65"/>
    <mergeCell ref="J65:K65"/>
    <mergeCell ref="E61:F61"/>
    <mergeCell ref="H61:I61"/>
    <mergeCell ref="J61:K61"/>
    <mergeCell ref="E62:F62"/>
    <mergeCell ref="H62:I62"/>
    <mergeCell ref="J62:K62"/>
    <mergeCell ref="A69:K69"/>
    <mergeCell ref="A70:K70"/>
    <mergeCell ref="A71:K71"/>
    <mergeCell ref="A72:K72"/>
    <mergeCell ref="A73:K73"/>
    <mergeCell ref="A74:K74"/>
    <mergeCell ref="A66:I66"/>
    <mergeCell ref="J66:K66"/>
    <mergeCell ref="A67:I67"/>
    <mergeCell ref="J67:K67"/>
    <mergeCell ref="A68:I68"/>
    <mergeCell ref="J68:K68"/>
    <mergeCell ref="B80:E80"/>
    <mergeCell ref="F80:K80"/>
    <mergeCell ref="B81:E81"/>
    <mergeCell ref="F81:K81"/>
    <mergeCell ref="B82:E82"/>
    <mergeCell ref="F82:K82"/>
    <mergeCell ref="A75:K75"/>
    <mergeCell ref="A76:K76"/>
    <mergeCell ref="A77:K77"/>
    <mergeCell ref="A78:K78"/>
    <mergeCell ref="B79:E79"/>
    <mergeCell ref="F79:K79"/>
    <mergeCell ref="A86:K86"/>
    <mergeCell ref="A87:K87"/>
    <mergeCell ref="B88:D88"/>
    <mergeCell ref="E88:K88"/>
    <mergeCell ref="B89:D89"/>
    <mergeCell ref="E89:K89"/>
    <mergeCell ref="B83:E83"/>
    <mergeCell ref="F83:K83"/>
    <mergeCell ref="B84:E84"/>
    <mergeCell ref="F84:K84"/>
    <mergeCell ref="B85:E85"/>
    <mergeCell ref="F85:K85"/>
    <mergeCell ref="A93:K93"/>
    <mergeCell ref="A94:K94"/>
    <mergeCell ref="B95:K95"/>
    <mergeCell ref="B96:K96"/>
    <mergeCell ref="B97:K97"/>
    <mergeCell ref="B98:K98"/>
    <mergeCell ref="B90:D90"/>
    <mergeCell ref="E90:K90"/>
    <mergeCell ref="B91:D91"/>
    <mergeCell ref="E91:K91"/>
    <mergeCell ref="B92:D92"/>
    <mergeCell ref="E92:K92"/>
    <mergeCell ref="A105:K105"/>
    <mergeCell ref="B106:K106"/>
    <mergeCell ref="B107:K107"/>
    <mergeCell ref="B108:K108"/>
    <mergeCell ref="B109:K109"/>
    <mergeCell ref="B110:K110"/>
    <mergeCell ref="B99:K99"/>
    <mergeCell ref="B100:K100"/>
    <mergeCell ref="B101:K101"/>
    <mergeCell ref="B102:K102"/>
    <mergeCell ref="B103:K103"/>
    <mergeCell ref="A104:K104"/>
    <mergeCell ref="B117:K117"/>
    <mergeCell ref="B118:K118"/>
    <mergeCell ref="A119:K119"/>
    <mergeCell ref="A122:K122"/>
    <mergeCell ref="B111:K111"/>
    <mergeCell ref="B112:K112"/>
    <mergeCell ref="B113:K113"/>
    <mergeCell ref="B114:K114"/>
    <mergeCell ref="B115:K115"/>
    <mergeCell ref="B116:K116"/>
    <mergeCell ref="H49:I49"/>
    <mergeCell ref="J49:K49"/>
    <mergeCell ref="H50:I50"/>
    <mergeCell ref="J50:K50"/>
    <mergeCell ref="E49:F49"/>
    <mergeCell ref="E50:F50"/>
    <mergeCell ref="E51:F51"/>
    <mergeCell ref="E52:F52"/>
    <mergeCell ref="H52:I52"/>
    <mergeCell ref="J52:K52"/>
    <mergeCell ref="H51:I51"/>
    <mergeCell ref="J51:K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INF-MIND-2005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Jūratė Baranauskienė</cp:lastModifiedBy>
  <dcterms:created xsi:type="dcterms:W3CDTF">2021-02-23T14:26:34Z</dcterms:created>
  <dcterms:modified xsi:type="dcterms:W3CDTF">2025-07-08T11:48:08Z</dcterms:modified>
</cp:coreProperties>
</file>