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brsk\Desktop\Rusiuot\Pirkimai\Vilmos\Patalpu  valymas (LESTO)\Sutartys\"/>
    </mc:Choice>
  </mc:AlternateContent>
  <bookViews>
    <workbookView xWindow="0" yWindow="0" windowWidth="20460" windowHeight="7080"/>
  </bookViews>
  <sheets>
    <sheet name="Lapas2" sheetId="2" r:id="rId1"/>
    <sheet name="Sheet1" sheetId="4" r:id="rId2"/>
  </sheets>
  <calcPr calcId="152511"/>
</workbook>
</file>

<file path=xl/calcChain.xml><?xml version="1.0" encoding="utf-8"?>
<calcChain xmlns="http://schemas.openxmlformats.org/spreadsheetml/2006/main">
  <c r="G62" i="2" l="1"/>
  <c r="G63" i="2" l="1"/>
  <c r="G64" i="2" s="1"/>
  <c r="R24" i="2" l="1"/>
  <c r="S20" i="2"/>
  <c r="T20" i="2" s="1"/>
  <c r="R19" i="2"/>
  <c r="R16" i="2"/>
  <c r="R15" i="2"/>
  <c r="R14" i="2"/>
  <c r="R13" i="2"/>
  <c r="R12" i="2"/>
  <c r="R11" i="2"/>
  <c r="R9" i="2"/>
  <c r="O18" i="2"/>
  <c r="S18" i="2" s="1"/>
  <c r="T18" i="2" s="1"/>
  <c r="O17" i="2"/>
  <c r="S17" i="2" s="1"/>
  <c r="T17" i="2" s="1"/>
  <c r="O16" i="2"/>
  <c r="O15" i="2"/>
  <c r="O14" i="2"/>
  <c r="O13" i="2"/>
  <c r="O12" i="2"/>
  <c r="O11" i="2"/>
  <c r="O10" i="2"/>
  <c r="S10" i="2" s="1"/>
  <c r="T10" i="2" s="1"/>
  <c r="O9" i="2"/>
  <c r="S23" i="2"/>
  <c r="T23" i="2" s="1"/>
  <c r="S22" i="2"/>
  <c r="T22" i="2" s="1"/>
  <c r="S21" i="2"/>
  <c r="T21" i="2" s="1"/>
  <c r="S24" i="2" l="1"/>
  <c r="T24" i="2" s="1"/>
  <c r="S9" i="2"/>
  <c r="T9" i="2" s="1"/>
  <c r="S14" i="2"/>
  <c r="T14" i="2" s="1"/>
  <c r="S19" i="2"/>
  <c r="T19" i="2" s="1"/>
  <c r="S13" i="2"/>
  <c r="T13" i="2" s="1"/>
  <c r="S11" i="2"/>
  <c r="T11" i="2" s="1"/>
  <c r="S15" i="2"/>
  <c r="T15" i="2" s="1"/>
  <c r="S12" i="2"/>
  <c r="T12" i="2" s="1"/>
  <c r="S16" i="2"/>
  <c r="T16" i="2" s="1"/>
  <c r="T25" i="2" l="1"/>
</calcChain>
</file>

<file path=xl/sharedStrings.xml><?xml version="1.0" encoding="utf-8"?>
<sst xmlns="http://schemas.openxmlformats.org/spreadsheetml/2006/main" count="254" uniqueCount="119">
  <si>
    <t>Regionas</t>
  </si>
  <si>
    <t>Miestas</t>
  </si>
  <si>
    <t>Adresas</t>
  </si>
  <si>
    <t>Pastato pavadinimas</t>
  </si>
  <si>
    <t>Pastato žymėjimas plane</t>
  </si>
  <si>
    <t>Bendras pastato plotas, m²</t>
  </si>
  <si>
    <t>Patalpų paskirtis</t>
  </si>
  <si>
    <t xml:space="preserve">Kasdienio valymo plotas, m² </t>
  </si>
  <si>
    <t>Utena</t>
  </si>
  <si>
    <t>Basanavičiaus g. 112A</t>
  </si>
  <si>
    <t>LESTO</t>
  </si>
  <si>
    <t>2B1p</t>
  </si>
  <si>
    <t>Dispečerinė</t>
  </si>
  <si>
    <t>Anykščiai</t>
  </si>
  <si>
    <t>Ažupiečių km.</t>
  </si>
  <si>
    <t>1B1pg</t>
  </si>
  <si>
    <t>Dispečerinis pultas</t>
  </si>
  <si>
    <t>Molėtai</t>
  </si>
  <si>
    <t>Statybininkų g. 14A</t>
  </si>
  <si>
    <t>1H1p</t>
  </si>
  <si>
    <t>RP 110/35/10 kV įtampos pastatas</t>
  </si>
  <si>
    <t>Ignalina</t>
  </si>
  <si>
    <t>Švenčionių g. 15A</t>
  </si>
  <si>
    <t>4H1p</t>
  </si>
  <si>
    <t>Švenčionys</t>
  </si>
  <si>
    <t>Užupio g. Nr. 1</t>
  </si>
  <si>
    <t>4H1b</t>
  </si>
  <si>
    <t>Ukmergė</t>
  </si>
  <si>
    <t>Deltuvos g. Nr.47</t>
  </si>
  <si>
    <t>3H1p</t>
  </si>
  <si>
    <t>Zarasai</t>
  </si>
  <si>
    <t>Valstiečių g. Nr. 14</t>
  </si>
  <si>
    <t>4B1p</t>
  </si>
  <si>
    <t>Panevėžio</t>
  </si>
  <si>
    <t>Panevėžys</t>
  </si>
  <si>
    <t>Senamiesčio 102b</t>
  </si>
  <si>
    <t>9T1p</t>
  </si>
  <si>
    <t>bendrame plote</t>
  </si>
  <si>
    <t>Klaipėda</t>
  </si>
  <si>
    <t>Šilalė</t>
  </si>
  <si>
    <t>Tauragės g. 3</t>
  </si>
  <si>
    <t>Tauragė</t>
  </si>
  <si>
    <t>Gaurės g. 25A</t>
  </si>
  <si>
    <t>Dispečerinis punktas 110/35/10kV pastotėje</t>
  </si>
  <si>
    <t>Šiauliai</t>
  </si>
  <si>
    <t>Kelmė</t>
  </si>
  <si>
    <t>Nepriklausomybės 16A</t>
  </si>
  <si>
    <t>12h1P</t>
  </si>
  <si>
    <t>5h1p</t>
  </si>
  <si>
    <t>Valdymo pultas</t>
  </si>
  <si>
    <t>Kuršėnai</t>
  </si>
  <si>
    <t>Pramonės g. 39B</t>
  </si>
  <si>
    <t>1H2p</t>
  </si>
  <si>
    <t>Pakruojis</t>
  </si>
  <si>
    <t>Pakruojo k.</t>
  </si>
  <si>
    <t>N.Akmenė</t>
  </si>
  <si>
    <t>J.Dalinkevičiaus g.8A</t>
  </si>
  <si>
    <t>1P1p</t>
  </si>
  <si>
    <t>LESTO  plotas, m²</t>
  </si>
  <si>
    <r>
      <rPr>
        <b/>
        <sz val="12"/>
        <color indexed="8"/>
        <rFont val="Calibri"/>
        <family val="2"/>
        <charset val="186"/>
      </rPr>
      <t>2x</t>
    </r>
    <r>
      <rPr>
        <b/>
        <sz val="8"/>
        <color indexed="8"/>
        <rFont val="Calibri"/>
        <family val="2"/>
        <charset val="186"/>
      </rPr>
      <t>/savaitę valomas plotas, m²</t>
    </r>
  </si>
  <si>
    <t xml:space="preserve">Du kartus per savaitę valymo suma, € per mėn. </t>
  </si>
  <si>
    <r>
      <rPr>
        <b/>
        <sz val="12"/>
        <color indexed="8"/>
        <rFont val="Calibri"/>
        <family val="2"/>
        <charset val="186"/>
      </rPr>
      <t>1x</t>
    </r>
    <r>
      <rPr>
        <b/>
        <sz val="8"/>
        <color indexed="8"/>
        <rFont val="Calibri"/>
        <family val="2"/>
        <charset val="186"/>
      </rPr>
      <t>/savaitę valomas plotas, m²</t>
    </r>
  </si>
  <si>
    <t xml:space="preserve">Kartą per savaitę valomo ploto suma, € per mėn. </t>
  </si>
  <si>
    <t>Viso suma, € per mėn.</t>
  </si>
  <si>
    <t>Pasiūlymo apimtys ir  įkainiai</t>
  </si>
  <si>
    <t>Utenos</t>
  </si>
  <si>
    <t>Visaginas</t>
  </si>
  <si>
    <t>Patalpų valymas</t>
  </si>
  <si>
    <r>
      <t>Lesto nuomojomos teritorijos plotas, m</t>
    </r>
    <r>
      <rPr>
        <b/>
        <sz val="8"/>
        <rFont val="Calibri"/>
        <family val="2"/>
        <charset val="186"/>
      </rPr>
      <t>²</t>
    </r>
  </si>
  <si>
    <t xml:space="preserve">Lesto plotas </t>
  </si>
  <si>
    <t>Viso LESTO objekte, €.</t>
  </si>
  <si>
    <t>šaligatviai</t>
  </si>
  <si>
    <t>Keliai</t>
  </si>
  <si>
    <t>Deltuvos g. 47, Ukmergė</t>
  </si>
  <si>
    <t>Žalia veja</t>
  </si>
  <si>
    <t>keliai</t>
  </si>
  <si>
    <t xml:space="preserve">Senamiesčio g. 102 B, Panevėžys </t>
  </si>
  <si>
    <t>Keliai ir aikštelės</t>
  </si>
  <si>
    <t>Teritorijos valymo bei priežiūros paslaugos</t>
  </si>
  <si>
    <t>Taikos pr. 31</t>
  </si>
  <si>
    <t>Taikos pr.31</t>
  </si>
  <si>
    <t>Eil. Nr.</t>
  </si>
  <si>
    <t>I pirkimo objekto dalis</t>
  </si>
  <si>
    <t xml:space="preserve">Nurodytas preliminarus kiekis. Pirkėjas neįsipareigoja nurodyti viso kiekio. </t>
  </si>
  <si>
    <t>Iš viso (Kaina K1) :</t>
  </si>
  <si>
    <t>Teritorijų tvarkymo, valymo ir priežiūros darbų įkainis  €/m² (PILDO TIEKĖJAS)</t>
  </si>
  <si>
    <t>Kartą per savaitę paslaugos kaina, € už 1 m² per mėn. (PILDO TIEKĖJAS)</t>
  </si>
  <si>
    <t>Du kartus per savaitę valomo ploto kaina, € už 1 m² per mėn. (PILDO TIEKĖJAS)</t>
  </si>
  <si>
    <t>Kasdienio valymo suma, € per mėn. (PILDO TIEKĖJAS)</t>
  </si>
  <si>
    <t>Kasdienio valymo kaina, € už 1 m² per mėn. (PILDO TIEKĖJAS)</t>
  </si>
  <si>
    <t>Iš viso suma, € per 12 mėn.</t>
  </si>
  <si>
    <t>Iš viso (Kaina K2):</t>
  </si>
  <si>
    <t>PASLAUGŲ KAINA VIENERIEMS METAMS</t>
  </si>
  <si>
    <t>Lentelė Nr. 3</t>
  </si>
  <si>
    <t>Paslaugų pavadinimas</t>
  </si>
  <si>
    <t>Kaina per vienerius metus, EUR be PVM</t>
  </si>
  <si>
    <t>1.</t>
  </si>
  <si>
    <t>2.</t>
  </si>
  <si>
    <t>Pasiūlymo kaina EUR be PVM :</t>
  </si>
  <si>
    <t>PVM (21 proc.)</t>
  </si>
  <si>
    <t>Pasiūlymo kaina  EUR su PVM:</t>
  </si>
  <si>
    <t>Teritorijos valymo bei priežiūros paslaugos (Kaina K2 iš Pasiūlymo formos 3 priedo Lentelės Nr. 2)</t>
  </si>
  <si>
    <t>Patalpų valymo paslaugos (Kaina K1 iš Pasiūlymo formos 3 priedo prie Lentelės Nr. 1)</t>
  </si>
  <si>
    <t>Lentelė Nr. 2</t>
  </si>
  <si>
    <t>Lentelė Nr. 1</t>
  </si>
  <si>
    <t>PAPILDOMI PASLAUGŲ ĮKAINIAI</t>
  </si>
  <si>
    <t>Lentelė Nr. 4</t>
  </si>
  <si>
    <t>Papildomos paslaugos, kurias Pirkėjas turi teisę užsakyti pagal poreikį</t>
  </si>
  <si>
    <t>Matavimo vienetas</t>
  </si>
  <si>
    <t>Įkainis EUR be PVM* už 1 matavimo vnt.</t>
  </si>
  <si>
    <t xml:space="preserve">Administracinių patalpų valymas </t>
  </si>
  <si>
    <t>1 kv. m.</t>
  </si>
  <si>
    <t>Gamybinių patalpų valymas</t>
  </si>
  <si>
    <t xml:space="preserve">1 kv. m. </t>
  </si>
  <si>
    <t>Kilimų, kiliminių dangų cheminis valymas</t>
  </si>
  <si>
    <t>Grindų paviršių vaškavimas ir impregnavimas</t>
  </si>
  <si>
    <t>Langų (su rėmais) valymas vidaus patalpose</t>
  </si>
  <si>
    <t>Langų (su rėmais) valymas 1 aukšte lauko pusėje pasiekiant nuo žemės</t>
  </si>
  <si>
    <t>Langų (su rėmais) valymas lauko pusėje 2 aukšte ir aukščiau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</si>
</sst>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0.000"/>
  </numFmts>
  <fonts count="2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8"/>
      <color theme="1"/>
      <name val="Calibri"/>
      <family val="2"/>
      <charset val="186"/>
      <scheme val="minor"/>
    </font>
    <font>
      <b/>
      <sz val="8"/>
      <color theme="1"/>
      <name val="Calibri"/>
      <family val="2"/>
      <charset val="186"/>
      <scheme val="minor"/>
    </font>
    <font>
      <b/>
      <sz val="12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name val="Calibri"/>
      <family val="2"/>
      <charset val="186"/>
      <scheme val="minor"/>
    </font>
    <font>
      <b/>
      <sz val="8"/>
      <name val="Calibri"/>
      <family val="2"/>
      <charset val="186"/>
      <scheme val="minor"/>
    </font>
    <font>
      <b/>
      <sz val="8"/>
      <name val="Calibri"/>
      <family val="2"/>
      <charset val="186"/>
    </font>
    <font>
      <sz val="8"/>
      <color indexed="8"/>
      <name val="Calibri"/>
      <family val="2"/>
      <charset val="186"/>
      <scheme val="minor"/>
    </font>
    <font>
      <b/>
      <sz val="8"/>
      <color indexed="8"/>
      <name val="Calibri"/>
      <family val="2"/>
      <charset val="186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b/>
      <u/>
      <sz val="12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/>
    <xf numFmtId="2" fontId="6" fillId="0" borderId="17" xfId="7" applyNumberFormat="1" applyFont="1" applyFill="1" applyBorder="1" applyAlignment="1" applyProtection="1">
      <alignment horizontal="center" vertical="center" wrapText="1"/>
      <protection locked="0"/>
    </xf>
    <xf numFmtId="2" fontId="6" fillId="0" borderId="17" xfId="7" applyNumberFormat="1" applyFont="1" applyFill="1" applyBorder="1" applyAlignment="1">
      <alignment horizontal="center" vertical="center" wrapText="1"/>
    </xf>
    <xf numFmtId="165" fontId="6" fillId="0" borderId="17" xfId="7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2" fontId="0" fillId="0" borderId="0" xfId="0" applyNumberFormat="1"/>
    <xf numFmtId="2" fontId="11" fillId="0" borderId="17" xfId="6" applyNumberFormat="1" applyFont="1" applyFill="1" applyBorder="1" applyAlignment="1">
      <alignment horizontal="center" vertical="center" wrapText="1"/>
    </xf>
    <xf numFmtId="2" fontId="5" fillId="0" borderId="0" xfId="7" applyNumberFormat="1" applyFont="1" applyFill="1" applyBorder="1" applyAlignment="1">
      <alignment horizontal="center" vertical="center"/>
    </xf>
    <xf numFmtId="2" fontId="5" fillId="0" borderId="8" xfId="7" applyNumberFormat="1" applyFont="1" applyFill="1" applyBorder="1" applyAlignment="1">
      <alignment horizontal="center" vertical="center"/>
    </xf>
    <xf numFmtId="2" fontId="5" fillId="0" borderId="1" xfId="7" applyNumberFormat="1" applyFont="1" applyBorder="1" applyAlignment="1">
      <alignment horizontal="center" vertical="center"/>
    </xf>
    <xf numFmtId="2" fontId="9" fillId="0" borderId="1" xfId="7" applyNumberFormat="1" applyFont="1" applyBorder="1" applyAlignment="1">
      <alignment horizontal="center" vertical="center"/>
    </xf>
    <xf numFmtId="2" fontId="5" fillId="0" borderId="5" xfId="7" applyNumberFormat="1" applyFont="1" applyBorder="1" applyAlignment="1">
      <alignment horizontal="center" vertical="center"/>
    </xf>
    <xf numFmtId="165" fontId="5" fillId="0" borderId="1" xfId="7" applyNumberFormat="1" applyFont="1" applyBorder="1" applyAlignment="1">
      <alignment horizontal="center" vertical="center"/>
    </xf>
    <xf numFmtId="165" fontId="5" fillId="0" borderId="2" xfId="7" applyNumberFormat="1" applyFont="1" applyBorder="1" applyAlignment="1">
      <alignment horizontal="center" vertical="center"/>
    </xf>
    <xf numFmtId="165" fontId="5" fillId="0" borderId="8" xfId="7" applyNumberFormat="1" applyFont="1" applyFill="1" applyBorder="1" applyAlignment="1">
      <alignment horizontal="center" vertical="center"/>
    </xf>
    <xf numFmtId="165" fontId="5" fillId="0" borderId="23" xfId="7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25" xfId="0" applyBorder="1"/>
    <xf numFmtId="165" fontId="5" fillId="0" borderId="13" xfId="7" applyNumberFormat="1" applyFont="1" applyBorder="1" applyAlignment="1">
      <alignment horizontal="center" vertical="center"/>
    </xf>
    <xf numFmtId="2" fontId="5" fillId="0" borderId="13" xfId="7" applyNumberFormat="1" applyFont="1" applyBorder="1" applyAlignment="1">
      <alignment horizontal="center" vertical="center"/>
    </xf>
    <xf numFmtId="165" fontId="5" fillId="0" borderId="5" xfId="7" applyNumberFormat="1" applyFont="1" applyBorder="1" applyAlignment="1">
      <alignment horizontal="center" vertical="center"/>
    </xf>
    <xf numFmtId="0" fontId="0" fillId="0" borderId="0" xfId="0"/>
    <xf numFmtId="0" fontId="16" fillId="0" borderId="0" xfId="0" applyFont="1" applyBorder="1" applyAlignment="1">
      <alignment horizontal="left" vertical="center"/>
    </xf>
    <xf numFmtId="2" fontId="8" fillId="0" borderId="8" xfId="3" applyNumberFormat="1" applyFont="1" applyFill="1" applyBorder="1" applyAlignment="1">
      <alignment horizontal="center" vertical="center" wrapText="1"/>
    </xf>
    <xf numFmtId="2" fontId="8" fillId="0" borderId="1" xfId="3" applyNumberFormat="1" applyFont="1" applyFill="1" applyBorder="1" applyAlignment="1">
      <alignment horizontal="center" vertical="center" wrapText="1"/>
    </xf>
    <xf numFmtId="2" fontId="5" fillId="0" borderId="8" xfId="6" applyNumberFormat="1" applyFont="1" applyFill="1" applyBorder="1" applyAlignment="1">
      <alignment horizontal="center" vertical="center"/>
    </xf>
    <xf numFmtId="2" fontId="5" fillId="0" borderId="1" xfId="8" applyNumberFormat="1" applyFont="1" applyFill="1" applyBorder="1" applyAlignment="1">
      <alignment horizontal="center" vertical="center"/>
    </xf>
    <xf numFmtId="2" fontId="8" fillId="0" borderId="5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/>
    <xf numFmtId="0" fontId="0" fillId="0" borderId="0" xfId="0" applyAlignment="1"/>
    <xf numFmtId="0" fontId="0" fillId="0" borderId="0" xfId="0" applyAlignment="1">
      <alignment horizontal="center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/>
    </xf>
    <xf numFmtId="0" fontId="19" fillId="0" borderId="0" xfId="0" applyFont="1"/>
    <xf numFmtId="0" fontId="20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" fontId="19" fillId="0" borderId="1" xfId="0" applyNumberFormat="1" applyFont="1" applyBorder="1"/>
    <xf numFmtId="0" fontId="20" fillId="0" borderId="1" xfId="0" applyFont="1" applyBorder="1" applyAlignment="1">
      <alignment horizontal="center" wrapText="1"/>
    </xf>
    <xf numFmtId="0" fontId="19" fillId="0" borderId="1" xfId="0" applyFont="1" applyBorder="1" applyAlignment="1"/>
    <xf numFmtId="4" fontId="19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wrapText="1"/>
    </xf>
    <xf numFmtId="2" fontId="11" fillId="2" borderId="20" xfId="6" applyNumberFormat="1" applyFont="1" applyFill="1" applyBorder="1" applyAlignment="1">
      <alignment horizontal="center" vertical="center" wrapText="1"/>
    </xf>
    <xf numFmtId="2" fontId="11" fillId="2" borderId="17" xfId="6" applyNumberFormat="1" applyFont="1" applyFill="1" applyBorder="1" applyAlignment="1">
      <alignment horizontal="center" vertical="center" wrapText="1"/>
    </xf>
    <xf numFmtId="2" fontId="8" fillId="2" borderId="18" xfId="3" applyNumberFormat="1" applyFont="1" applyFill="1" applyBorder="1" applyAlignment="1">
      <alignment horizontal="center" vertical="center" wrapText="1"/>
    </xf>
    <xf numFmtId="2" fontId="8" fillId="2" borderId="2" xfId="3" applyNumberFormat="1" applyFont="1" applyFill="1" applyBorder="1" applyAlignment="1">
      <alignment horizontal="center" vertical="center" wrapText="1"/>
    </xf>
    <xf numFmtId="2" fontId="8" fillId="2" borderId="23" xfId="3" applyNumberFormat="1" applyFont="1" applyFill="1" applyBorder="1" applyAlignment="1">
      <alignment horizontal="center" vertical="center" wrapText="1"/>
    </xf>
    <xf numFmtId="2" fontId="8" fillId="2" borderId="14" xfId="3" applyNumberFormat="1" applyFont="1" applyFill="1" applyBorder="1" applyAlignment="1">
      <alignment horizontal="center" vertical="center" wrapText="1"/>
    </xf>
    <xf numFmtId="2" fontId="8" fillId="2" borderId="1" xfId="3" applyNumberFormat="1" applyFont="1" applyFill="1" applyBorder="1" applyAlignment="1">
      <alignment horizontal="center" vertical="center" wrapText="1"/>
    </xf>
    <xf numFmtId="2" fontId="8" fillId="2" borderId="8" xfId="3" applyNumberFormat="1" applyFont="1" applyFill="1" applyBorder="1" applyAlignment="1">
      <alignment horizontal="center" vertical="center" wrapText="1"/>
    </xf>
    <xf numFmtId="2" fontId="8" fillId="2" borderId="8" xfId="3" applyNumberFormat="1" applyFont="1" applyFill="1" applyBorder="1" applyAlignment="1">
      <alignment horizontal="center" vertical="center" wrapText="1"/>
    </xf>
    <xf numFmtId="2" fontId="8" fillId="2" borderId="7" xfId="3" applyNumberFormat="1" applyFont="1" applyFill="1" applyBorder="1" applyAlignment="1">
      <alignment horizontal="center" vertical="center" wrapText="1"/>
    </xf>
    <xf numFmtId="2" fontId="5" fillId="2" borderId="1" xfId="6" applyNumberFormat="1" applyFont="1" applyFill="1" applyBorder="1" applyAlignment="1">
      <alignment horizontal="center" vertical="center"/>
    </xf>
    <xf numFmtId="2" fontId="5" fillId="2" borderId="26" xfId="7" applyNumberFormat="1" applyFont="1" applyFill="1" applyBorder="1" applyAlignment="1">
      <alignment horizontal="center" vertical="center"/>
    </xf>
    <xf numFmtId="2" fontId="5" fillId="2" borderId="14" xfId="3" applyNumberFormat="1" applyFont="1" applyFill="1" applyBorder="1" applyAlignment="1">
      <alignment horizontal="center" vertical="center" wrapText="1"/>
    </xf>
    <xf numFmtId="2" fontId="5" fillId="2" borderId="1" xfId="3" applyNumberFormat="1" applyFont="1" applyFill="1" applyBorder="1" applyAlignment="1">
      <alignment horizontal="center" vertical="center" wrapText="1"/>
    </xf>
    <xf numFmtId="2" fontId="8" fillId="2" borderId="16" xfId="3" applyNumberFormat="1" applyFont="1" applyFill="1" applyBorder="1" applyAlignment="1">
      <alignment horizontal="center" vertical="center" wrapText="1"/>
    </xf>
    <xf numFmtId="2" fontId="8" fillId="2" borderId="5" xfId="3" applyNumberFormat="1" applyFont="1" applyFill="1" applyBorder="1" applyAlignment="1">
      <alignment horizontal="center" vertical="center" wrapText="1"/>
    </xf>
    <xf numFmtId="2" fontId="6" fillId="2" borderId="21" xfId="7" applyNumberFormat="1" applyFont="1" applyFill="1" applyBorder="1" applyAlignment="1">
      <alignment horizontal="center" vertical="center" wrapText="1"/>
    </xf>
    <xf numFmtId="2" fontId="5" fillId="2" borderId="19" xfId="8" applyNumberFormat="1" applyFont="1" applyFill="1" applyBorder="1" applyAlignment="1">
      <alignment horizontal="center" vertical="center"/>
    </xf>
    <xf numFmtId="2" fontId="5" fillId="2" borderId="15" xfId="7" applyNumberFormat="1" applyFont="1" applyFill="1" applyBorder="1" applyAlignment="1">
      <alignment horizontal="center" vertical="center"/>
    </xf>
    <xf numFmtId="2" fontId="5" fillId="2" borderId="15" xfId="6" applyNumberFormat="1" applyFont="1" applyFill="1" applyBorder="1" applyAlignment="1">
      <alignment horizontal="center" vertical="center"/>
    </xf>
    <xf numFmtId="2" fontId="5" fillId="2" borderId="15" xfId="8" applyNumberFormat="1" applyFont="1" applyFill="1" applyBorder="1" applyAlignment="1">
      <alignment horizontal="center" vertical="center"/>
    </xf>
    <xf numFmtId="2" fontId="8" fillId="2" borderId="11" xfId="3" applyNumberFormat="1" applyFont="1" applyFill="1" applyBorder="1" applyAlignment="1">
      <alignment horizontal="center" vertical="center" wrapText="1"/>
    </xf>
    <xf numFmtId="2" fontId="8" fillId="2" borderId="24" xfId="3" applyNumberFormat="1" applyFont="1" applyFill="1" applyBorder="1" applyAlignment="1">
      <alignment horizontal="center" vertical="center" wrapText="1"/>
    </xf>
    <xf numFmtId="2" fontId="10" fillId="2" borderId="20" xfId="7" applyNumberFormat="1" applyFont="1" applyFill="1" applyBorder="1" applyAlignment="1">
      <alignment horizontal="center" vertical="center" wrapText="1"/>
    </xf>
    <xf numFmtId="2" fontId="6" fillId="2" borderId="17" xfId="7" applyNumberFormat="1" applyFont="1" applyFill="1" applyBorder="1" applyAlignment="1">
      <alignment horizontal="center" vertical="center" wrapText="1"/>
    </xf>
    <xf numFmtId="2" fontId="6" fillId="2" borderId="17" xfId="7" applyNumberFormat="1" applyFont="1" applyFill="1" applyBorder="1" applyAlignment="1" applyProtection="1">
      <alignment horizontal="center" vertical="center" wrapText="1"/>
      <protection locked="0"/>
    </xf>
    <xf numFmtId="2" fontId="9" fillId="2" borderId="12" xfId="3" applyNumberFormat="1" applyFont="1" applyFill="1" applyBorder="1" applyAlignment="1">
      <alignment horizontal="center" vertical="center" wrapText="1"/>
    </xf>
    <xf numFmtId="2" fontId="12" fillId="2" borderId="13" xfId="3" applyNumberFormat="1" applyFont="1" applyFill="1" applyBorder="1" applyAlignment="1">
      <alignment horizontal="center" vertical="center" wrapText="1"/>
    </xf>
    <xf numFmtId="2" fontId="5" fillId="2" borderId="13" xfId="7" applyNumberFormat="1" applyFont="1" applyFill="1" applyBorder="1" applyAlignment="1">
      <alignment horizontal="center" vertical="center"/>
    </xf>
    <xf numFmtId="2" fontId="5" fillId="2" borderId="13" xfId="7" applyNumberFormat="1" applyFont="1" applyFill="1" applyBorder="1" applyAlignment="1" applyProtection="1">
      <alignment horizontal="center" vertical="center"/>
      <protection locked="0"/>
    </xf>
    <xf numFmtId="2" fontId="9" fillId="2" borderId="14" xfId="3" applyNumberFormat="1" applyFont="1" applyFill="1" applyBorder="1" applyAlignment="1">
      <alignment horizontal="center" vertical="center" wrapText="1"/>
    </xf>
    <xf numFmtId="2" fontId="12" fillId="2" borderId="1" xfId="3" applyNumberFormat="1" applyFont="1" applyFill="1" applyBorder="1" applyAlignment="1">
      <alignment horizontal="center" vertical="center" wrapText="1"/>
    </xf>
    <xf numFmtId="2" fontId="5" fillId="2" borderId="1" xfId="7" applyNumberFormat="1" applyFont="1" applyFill="1" applyBorder="1" applyAlignment="1">
      <alignment horizontal="center" vertical="center"/>
    </xf>
    <xf numFmtId="2" fontId="5" fillId="2" borderId="1" xfId="7" applyNumberFormat="1" applyFont="1" applyFill="1" applyBorder="1" applyAlignment="1" applyProtection="1">
      <alignment horizontal="center" vertical="center"/>
      <protection locked="0"/>
    </xf>
    <xf numFmtId="2" fontId="9" fillId="2" borderId="1" xfId="3" applyNumberFormat="1" applyFont="1" applyFill="1" applyBorder="1" applyAlignment="1">
      <alignment horizontal="center" vertical="center" wrapText="1"/>
    </xf>
    <xf numFmtId="2" fontId="9" fillId="2" borderId="1" xfId="7" applyNumberFormat="1" applyFont="1" applyFill="1" applyBorder="1" applyAlignment="1">
      <alignment horizontal="center" vertical="center"/>
    </xf>
    <xf numFmtId="2" fontId="9" fillId="2" borderId="1" xfId="7" applyNumberFormat="1" applyFont="1" applyFill="1" applyBorder="1" applyAlignment="1" applyProtection="1">
      <alignment horizontal="center" vertical="center"/>
      <protection locked="0"/>
    </xf>
    <xf numFmtId="2" fontId="5" fillId="2" borderId="1" xfId="7" applyNumberFormat="1" applyFont="1" applyFill="1" applyBorder="1" applyAlignment="1">
      <alignment horizontal="left" vertical="center"/>
    </xf>
    <xf numFmtId="2" fontId="12" fillId="2" borderId="23" xfId="3" applyNumberFormat="1" applyFont="1" applyFill="1" applyBorder="1" applyAlignment="1">
      <alignment horizontal="center" vertical="center" wrapText="1"/>
    </xf>
    <xf numFmtId="2" fontId="12" fillId="2" borderId="8" xfId="3" applyNumberFormat="1" applyFont="1" applyFill="1" applyBorder="1" applyAlignment="1">
      <alignment horizontal="center" vertical="center" wrapText="1"/>
    </xf>
    <xf numFmtId="2" fontId="9" fillId="2" borderId="16" xfId="3" applyNumberFormat="1" applyFont="1" applyFill="1" applyBorder="1" applyAlignment="1">
      <alignment horizontal="center" vertical="center" wrapText="1"/>
    </xf>
    <xf numFmtId="2" fontId="12" fillId="2" borderId="5" xfId="3" applyNumberFormat="1" applyFont="1" applyFill="1" applyBorder="1" applyAlignment="1">
      <alignment horizontal="center" vertical="center" wrapText="1"/>
    </xf>
    <xf numFmtId="2" fontId="12" fillId="2" borderId="22" xfId="3" applyNumberFormat="1" applyFont="1" applyFill="1" applyBorder="1" applyAlignment="1">
      <alignment horizontal="center" vertical="center" wrapText="1"/>
    </xf>
    <xf numFmtId="2" fontId="5" fillId="2" borderId="5" xfId="7" applyNumberFormat="1" applyFont="1" applyFill="1" applyBorder="1" applyAlignment="1" applyProtection="1">
      <alignment horizontal="center" vertical="center"/>
      <protection locked="0"/>
    </xf>
    <xf numFmtId="2" fontId="5" fillId="2" borderId="6" xfId="7" applyNumberFormat="1" applyFont="1" applyFill="1" applyBorder="1" applyAlignment="1">
      <alignment horizontal="center" vertical="center"/>
    </xf>
    <xf numFmtId="2" fontId="5" fillId="2" borderId="27" xfId="7" applyNumberFormat="1" applyFont="1" applyFill="1" applyBorder="1" applyAlignment="1">
      <alignment horizontal="center" vertical="center"/>
    </xf>
    <xf numFmtId="2" fontId="5" fillId="2" borderId="19" xfId="7" applyNumberFormat="1" applyFont="1" applyFill="1" applyBorder="1" applyAlignment="1">
      <alignment horizontal="center" vertical="center"/>
    </xf>
    <xf numFmtId="2" fontId="5" fillId="2" borderId="2" xfId="7" applyNumberFormat="1" applyFont="1" applyFill="1" applyBorder="1" applyAlignment="1">
      <alignment horizontal="center" vertical="center"/>
    </xf>
    <xf numFmtId="2" fontId="5" fillId="2" borderId="4" xfId="7" applyNumberFormat="1" applyFont="1" applyFill="1" applyBorder="1" applyAlignment="1">
      <alignment horizontal="center" vertical="center"/>
    </xf>
    <xf numFmtId="2" fontId="5" fillId="2" borderId="5" xfId="7" applyNumberFormat="1" applyFont="1" applyFill="1" applyBorder="1" applyAlignment="1">
      <alignment horizontal="center" vertical="center"/>
    </xf>
    <xf numFmtId="165" fontId="5" fillId="2" borderId="13" xfId="7" applyNumberFormat="1" applyFont="1" applyFill="1" applyBorder="1" applyAlignment="1">
      <alignment horizontal="center" vertical="center"/>
    </xf>
    <xf numFmtId="165" fontId="5" fillId="2" borderId="1" xfId="7" applyNumberFormat="1" applyFont="1" applyFill="1" applyBorder="1" applyAlignment="1">
      <alignment horizontal="center" vertical="center"/>
    </xf>
    <xf numFmtId="165" fontId="5" fillId="2" borderId="5" xfId="7" applyNumberFormat="1" applyFont="1" applyFill="1" applyBorder="1" applyAlignment="1">
      <alignment horizontal="center" vertical="center"/>
    </xf>
    <xf numFmtId="2" fontId="5" fillId="2" borderId="37" xfId="7" applyNumberFormat="1" applyFont="1" applyFill="1" applyBorder="1" applyAlignment="1">
      <alignment horizontal="center" vertical="center"/>
    </xf>
    <xf numFmtId="2" fontId="5" fillId="2" borderId="24" xfId="7" applyNumberFormat="1" applyFont="1" applyFill="1" applyBorder="1" applyAlignment="1">
      <alignment horizontal="center" vertical="center"/>
    </xf>
    <xf numFmtId="2" fontId="9" fillId="2" borderId="38" xfId="3" applyNumberFormat="1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wrapText="1"/>
    </xf>
    <xf numFmtId="0" fontId="19" fillId="0" borderId="7" xfId="0" applyFont="1" applyBorder="1" applyAlignment="1">
      <alignment horizontal="center" wrapText="1"/>
    </xf>
    <xf numFmtId="0" fontId="16" fillId="0" borderId="28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wrapText="1"/>
    </xf>
    <xf numFmtId="0" fontId="20" fillId="0" borderId="7" xfId="0" applyFont="1" applyBorder="1" applyAlignment="1">
      <alignment horizontal="center" wrapText="1"/>
    </xf>
    <xf numFmtId="0" fontId="19" fillId="0" borderId="8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20" fillId="0" borderId="8" xfId="0" applyFont="1" applyBorder="1" applyAlignment="1">
      <alignment horizontal="right" vertical="center"/>
    </xf>
    <xf numFmtId="0" fontId="20" fillId="0" borderId="26" xfId="0" applyFont="1" applyBorder="1" applyAlignment="1">
      <alignment horizontal="right" vertical="center"/>
    </xf>
    <xf numFmtId="0" fontId="20" fillId="0" borderId="7" xfId="0" applyFont="1" applyBorder="1" applyAlignment="1">
      <alignment horizontal="right" vertical="center"/>
    </xf>
    <xf numFmtId="0" fontId="17" fillId="0" borderId="0" xfId="0" applyFont="1" applyAlignment="1">
      <alignment horizontal="left"/>
    </xf>
    <xf numFmtId="0" fontId="16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2" fontId="8" fillId="2" borderId="8" xfId="3" applyNumberFormat="1" applyFont="1" applyFill="1" applyBorder="1" applyAlignment="1">
      <alignment horizontal="center" vertical="center" wrapText="1"/>
    </xf>
    <xf numFmtId="2" fontId="8" fillId="2" borderId="26" xfId="3" applyNumberFormat="1" applyFont="1" applyFill="1" applyBorder="1" applyAlignment="1">
      <alignment horizontal="center" vertical="center" wrapText="1"/>
    </xf>
    <xf numFmtId="2" fontId="8" fillId="2" borderId="7" xfId="3" applyNumberFormat="1" applyFont="1" applyFill="1" applyBorder="1" applyAlignment="1">
      <alignment horizontal="center" vertical="center" wrapText="1"/>
    </xf>
    <xf numFmtId="2" fontId="5" fillId="2" borderId="8" xfId="3" applyNumberFormat="1" applyFont="1" applyFill="1" applyBorder="1" applyAlignment="1">
      <alignment horizontal="center" vertical="center" wrapText="1"/>
    </xf>
    <xf numFmtId="2" fontId="5" fillId="2" borderId="26" xfId="3" applyNumberFormat="1" applyFont="1" applyFill="1" applyBorder="1" applyAlignment="1">
      <alignment horizontal="center" vertical="center" wrapText="1"/>
    </xf>
    <xf numFmtId="2" fontId="5" fillId="2" borderId="7" xfId="3" applyNumberFormat="1" applyFont="1" applyFill="1" applyBorder="1" applyAlignment="1">
      <alignment horizontal="center" vertical="center" wrapText="1"/>
    </xf>
    <xf numFmtId="0" fontId="19" fillId="0" borderId="26" xfId="0" applyFont="1" applyBorder="1" applyAlignment="1">
      <alignment horizontal="center" wrapText="1"/>
    </xf>
    <xf numFmtId="4" fontId="19" fillId="0" borderId="8" xfId="0" applyNumberFormat="1" applyFont="1" applyBorder="1" applyAlignment="1">
      <alignment horizontal="center"/>
    </xf>
    <xf numFmtId="4" fontId="19" fillId="0" borderId="7" xfId="0" applyNumberFormat="1" applyFont="1" applyBorder="1" applyAlignment="1">
      <alignment horizontal="center"/>
    </xf>
    <xf numFmtId="2" fontId="8" fillId="2" borderId="34" xfId="3" applyNumberFormat="1" applyFont="1" applyFill="1" applyBorder="1" applyAlignment="1">
      <alignment horizontal="center" vertical="center" wrapText="1"/>
    </xf>
    <xf numFmtId="2" fontId="8" fillId="2" borderId="35" xfId="3" applyNumberFormat="1" applyFont="1" applyFill="1" applyBorder="1" applyAlignment="1">
      <alignment horizontal="center" vertical="center" wrapText="1"/>
    </xf>
    <xf numFmtId="2" fontId="8" fillId="2" borderId="36" xfId="3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2" fontId="13" fillId="2" borderId="9" xfId="3" applyNumberFormat="1" applyFont="1" applyFill="1" applyBorder="1" applyAlignment="1">
      <alignment horizontal="right" vertical="center" wrapText="1"/>
    </xf>
    <xf numFmtId="2" fontId="13" fillId="2" borderId="10" xfId="3" applyNumberFormat="1" applyFont="1" applyFill="1" applyBorder="1" applyAlignment="1">
      <alignment horizontal="right" vertical="center" wrapText="1"/>
    </xf>
    <xf numFmtId="2" fontId="13" fillId="2" borderId="3" xfId="3" applyNumberFormat="1" applyFont="1" applyFill="1" applyBorder="1" applyAlignment="1">
      <alignment horizontal="right" vertical="center" wrapText="1"/>
    </xf>
    <xf numFmtId="2" fontId="5" fillId="2" borderId="9" xfId="7" applyNumberFormat="1" applyFont="1" applyFill="1" applyBorder="1" applyAlignment="1">
      <alignment horizontal="right" vertical="center"/>
    </xf>
    <xf numFmtId="2" fontId="5" fillId="2" borderId="10" xfId="7" applyNumberFormat="1" applyFont="1" applyFill="1" applyBorder="1" applyAlignment="1">
      <alignment horizontal="right" vertical="center"/>
    </xf>
    <xf numFmtId="2" fontId="10" fillId="2" borderId="29" xfId="6" applyNumberFormat="1" applyFont="1" applyFill="1" applyBorder="1" applyAlignment="1">
      <alignment horizontal="center" vertical="center" wrapText="1"/>
    </xf>
    <xf numFmtId="2" fontId="10" fillId="2" borderId="10" xfId="6" applyNumberFormat="1" applyFont="1" applyFill="1" applyBorder="1" applyAlignment="1">
      <alignment horizontal="center" vertical="center" wrapText="1"/>
    </xf>
    <xf numFmtId="2" fontId="10" fillId="2" borderId="30" xfId="6" applyNumberFormat="1" applyFont="1" applyFill="1" applyBorder="1" applyAlignment="1">
      <alignment horizontal="center" vertical="center" wrapText="1"/>
    </xf>
    <xf numFmtId="2" fontId="5" fillId="2" borderId="31" xfId="6" applyNumberFormat="1" applyFont="1" applyFill="1" applyBorder="1" applyAlignment="1">
      <alignment horizontal="center" vertical="center" wrapText="1"/>
    </xf>
    <xf numFmtId="2" fontId="5" fillId="2" borderId="32" xfId="6" applyNumberFormat="1" applyFont="1" applyFill="1" applyBorder="1" applyAlignment="1">
      <alignment horizontal="center" vertical="center" wrapText="1"/>
    </xf>
    <xf numFmtId="2" fontId="5" fillId="2" borderId="33" xfId="6" applyNumberFormat="1" applyFont="1" applyFill="1" applyBorder="1" applyAlignment="1">
      <alignment horizontal="center" vertical="center" wrapText="1"/>
    </xf>
    <xf numFmtId="2" fontId="5" fillId="2" borderId="8" xfId="7" applyNumberFormat="1" applyFont="1" applyFill="1" applyBorder="1" applyAlignment="1">
      <alignment horizontal="center" vertical="center"/>
    </xf>
    <xf numFmtId="2" fontId="5" fillId="2" borderId="26" xfId="7" applyNumberFormat="1" applyFont="1" applyFill="1" applyBorder="1" applyAlignment="1">
      <alignment horizontal="center" vertical="center"/>
    </xf>
    <xf numFmtId="2" fontId="5" fillId="2" borderId="7" xfId="7" applyNumberFormat="1" applyFont="1" applyFill="1" applyBorder="1" applyAlignment="1">
      <alignment horizontal="center" vertical="center"/>
    </xf>
    <xf numFmtId="2" fontId="5" fillId="2" borderId="8" xfId="6" applyNumberFormat="1" applyFont="1" applyFill="1" applyBorder="1" applyAlignment="1">
      <alignment horizontal="center" vertical="center" wrapText="1"/>
    </xf>
    <xf numFmtId="2" fontId="5" fillId="2" borderId="26" xfId="6" applyNumberFormat="1" applyFont="1" applyFill="1" applyBorder="1" applyAlignment="1">
      <alignment horizontal="center" vertical="center" wrapText="1"/>
    </xf>
    <xf numFmtId="2" fontId="5" fillId="2" borderId="7" xfId="6" applyNumberFormat="1" applyFont="1" applyFill="1" applyBorder="1" applyAlignment="1">
      <alignment horizontal="center" vertical="center" wrapText="1"/>
    </xf>
  </cellXfs>
  <cellStyles count="9">
    <cellStyle name="Excel Built-in Normal" xfId="2"/>
    <cellStyle name="Įprastas 2" xfId="7"/>
    <cellStyle name="Įprastas 3" xfId="1"/>
    <cellStyle name="Normal" xfId="0" builtinId="0"/>
    <cellStyle name="Normal 2" xfId="3"/>
    <cellStyle name="Normal 3" xfId="4"/>
    <cellStyle name="Normal 4" xfId="6"/>
    <cellStyle name="Percent 2" xfId="5"/>
    <cellStyle name="Valiuta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77"/>
  <sheetViews>
    <sheetView tabSelected="1" topLeftCell="A66" zoomScaleNormal="100" workbookViewId="0">
      <selection activeCell="F70" sqref="F70:F76"/>
    </sheetView>
  </sheetViews>
  <sheetFormatPr defaultRowHeight="15" x14ac:dyDescent="0.25"/>
  <cols>
    <col min="2" max="2" width="9.85546875" customWidth="1"/>
    <col min="4" max="4" width="25.140625" customWidth="1"/>
    <col min="5" max="5" width="15.140625" customWidth="1"/>
    <col min="7" max="7" width="12.42578125" customWidth="1"/>
    <col min="8" max="8" width="22" customWidth="1"/>
    <col min="9" max="9" width="13.85546875" customWidth="1"/>
  </cols>
  <sheetData>
    <row r="1" spans="2:20" s="1" customFormat="1" x14ac:dyDescent="0.25"/>
    <row r="2" spans="2:20" s="1" customFormat="1" x14ac:dyDescent="0.25"/>
    <row r="3" spans="2:20" ht="15.75" x14ac:dyDescent="0.25">
      <c r="B3" s="129" t="s">
        <v>64</v>
      </c>
      <c r="C3" s="130"/>
      <c r="D3" s="130"/>
    </row>
    <row r="4" spans="2:20" s="1" customFormat="1" ht="15.75" x14ac:dyDescent="0.25">
      <c r="B4" s="5"/>
      <c r="C4" s="6"/>
      <c r="D4" s="6"/>
    </row>
    <row r="5" spans="2:20" s="1" customFormat="1" ht="15.75" x14ac:dyDescent="0.25">
      <c r="B5" s="112" t="s">
        <v>82</v>
      </c>
      <c r="C5" s="112"/>
      <c r="D5" s="112"/>
    </row>
    <row r="6" spans="2:20" s="1" customFormat="1" ht="15.75" x14ac:dyDescent="0.25">
      <c r="B6" s="131" t="s">
        <v>67</v>
      </c>
      <c r="C6" s="131"/>
      <c r="D6" s="6"/>
    </row>
    <row r="7" spans="2:20" s="1" customFormat="1" ht="16.5" thickBot="1" x14ac:dyDescent="0.3">
      <c r="B7" s="5"/>
      <c r="C7" s="6"/>
      <c r="D7" s="6"/>
      <c r="T7" s="1" t="s">
        <v>104</v>
      </c>
    </row>
    <row r="8" spans="2:20" ht="90.75" thickBot="1" x14ac:dyDescent="0.3">
      <c r="B8" s="69" t="s">
        <v>0</v>
      </c>
      <c r="C8" s="70" t="s">
        <v>1</v>
      </c>
      <c r="D8" s="70" t="s">
        <v>2</v>
      </c>
      <c r="E8" s="70" t="s">
        <v>3</v>
      </c>
      <c r="F8" s="70" t="s">
        <v>4</v>
      </c>
      <c r="G8" s="70" t="s">
        <v>5</v>
      </c>
      <c r="H8" s="70" t="s">
        <v>6</v>
      </c>
      <c r="I8" s="70" t="s">
        <v>58</v>
      </c>
      <c r="J8" s="71" t="s">
        <v>7</v>
      </c>
      <c r="K8" s="4" t="s">
        <v>89</v>
      </c>
      <c r="L8" s="3" t="s">
        <v>88</v>
      </c>
      <c r="M8" s="71" t="s">
        <v>59</v>
      </c>
      <c r="N8" s="2" t="s">
        <v>87</v>
      </c>
      <c r="O8" s="71" t="s">
        <v>60</v>
      </c>
      <c r="P8" s="71" t="s">
        <v>61</v>
      </c>
      <c r="Q8" s="4" t="s">
        <v>86</v>
      </c>
      <c r="R8" s="70" t="s">
        <v>62</v>
      </c>
      <c r="S8" s="62" t="s">
        <v>63</v>
      </c>
      <c r="T8" s="62" t="s">
        <v>90</v>
      </c>
    </row>
    <row r="9" spans="2:20" ht="15.75" thickBot="1" x14ac:dyDescent="0.3">
      <c r="B9" s="72" t="s">
        <v>8</v>
      </c>
      <c r="C9" s="73" t="s">
        <v>8</v>
      </c>
      <c r="D9" s="73" t="s">
        <v>9</v>
      </c>
      <c r="E9" s="73" t="s">
        <v>10</v>
      </c>
      <c r="F9" s="73" t="s">
        <v>11</v>
      </c>
      <c r="G9" s="73">
        <v>715.31</v>
      </c>
      <c r="H9" s="73" t="s">
        <v>12</v>
      </c>
      <c r="I9" s="74"/>
      <c r="J9" s="75"/>
      <c r="K9" s="96"/>
      <c r="L9" s="21"/>
      <c r="M9" s="75">
        <v>379.3</v>
      </c>
      <c r="N9" s="20">
        <v>0.35</v>
      </c>
      <c r="O9" s="74">
        <f t="shared" ref="O9:O18" si="0">M9*N9</f>
        <v>132.755</v>
      </c>
      <c r="P9" s="75">
        <v>147.25</v>
      </c>
      <c r="Q9" s="20">
        <v>0.25</v>
      </c>
      <c r="R9" s="74">
        <f>P9*Q9</f>
        <v>36.8125</v>
      </c>
      <c r="S9" s="90">
        <f>L9+O9+R9</f>
        <v>169.5675</v>
      </c>
      <c r="T9" s="91">
        <f>S9*12</f>
        <v>2034.81</v>
      </c>
    </row>
    <row r="10" spans="2:20" ht="15.75" thickBot="1" x14ac:dyDescent="0.3">
      <c r="B10" s="76" t="s">
        <v>8</v>
      </c>
      <c r="C10" s="77" t="s">
        <v>13</v>
      </c>
      <c r="D10" s="77" t="s">
        <v>14</v>
      </c>
      <c r="E10" s="77" t="s">
        <v>10</v>
      </c>
      <c r="F10" s="77" t="s">
        <v>15</v>
      </c>
      <c r="G10" s="77">
        <v>548.08000000000004</v>
      </c>
      <c r="H10" s="77" t="s">
        <v>16</v>
      </c>
      <c r="I10" s="78"/>
      <c r="J10" s="79"/>
      <c r="K10" s="97"/>
      <c r="L10" s="11"/>
      <c r="M10" s="79">
        <v>254</v>
      </c>
      <c r="N10" s="14">
        <v>0.35</v>
      </c>
      <c r="O10" s="93">
        <f t="shared" si="0"/>
        <v>88.899999999999991</v>
      </c>
      <c r="P10" s="79">
        <v>0</v>
      </c>
      <c r="Q10" s="15"/>
      <c r="R10" s="78">
        <v>0</v>
      </c>
      <c r="S10" s="92">
        <f t="shared" ref="S10:S24" si="1">L10+O10+R10</f>
        <v>88.899999999999991</v>
      </c>
      <c r="T10" s="91">
        <f t="shared" ref="T10:T24" si="2">S10*12</f>
        <v>1066.8</v>
      </c>
    </row>
    <row r="11" spans="2:20" ht="23.25" thickBot="1" x14ac:dyDescent="0.3">
      <c r="B11" s="76" t="s">
        <v>8</v>
      </c>
      <c r="C11" s="77" t="s">
        <v>17</v>
      </c>
      <c r="D11" s="77" t="s">
        <v>18</v>
      </c>
      <c r="E11" s="77" t="s">
        <v>10</v>
      </c>
      <c r="F11" s="77" t="s">
        <v>19</v>
      </c>
      <c r="G11" s="77">
        <v>356.23</v>
      </c>
      <c r="H11" s="77" t="s">
        <v>20</v>
      </c>
      <c r="I11" s="78"/>
      <c r="J11" s="79"/>
      <c r="K11" s="97"/>
      <c r="L11" s="11"/>
      <c r="M11" s="79">
        <v>88.51</v>
      </c>
      <c r="N11" s="14">
        <v>0.48</v>
      </c>
      <c r="O11" s="93">
        <f t="shared" si="0"/>
        <v>42.4848</v>
      </c>
      <c r="P11" s="79">
        <v>110.44</v>
      </c>
      <c r="Q11" s="15">
        <v>0.34</v>
      </c>
      <c r="R11" s="93">
        <f t="shared" ref="R11:R16" si="3">P11*Q11</f>
        <v>37.549600000000005</v>
      </c>
      <c r="S11" s="92">
        <f t="shared" si="1"/>
        <v>80.034400000000005</v>
      </c>
      <c r="T11" s="91">
        <f t="shared" si="2"/>
        <v>960.41280000000006</v>
      </c>
    </row>
    <row r="12" spans="2:20" ht="15.75" thickBot="1" x14ac:dyDescent="0.3">
      <c r="B12" s="76" t="s">
        <v>8</v>
      </c>
      <c r="C12" s="80" t="s">
        <v>21</v>
      </c>
      <c r="D12" s="80" t="s">
        <v>22</v>
      </c>
      <c r="E12" s="80" t="s">
        <v>10</v>
      </c>
      <c r="F12" s="80" t="s">
        <v>23</v>
      </c>
      <c r="G12" s="80">
        <v>446.56</v>
      </c>
      <c r="H12" s="80" t="s">
        <v>12</v>
      </c>
      <c r="I12" s="78"/>
      <c r="J12" s="79"/>
      <c r="K12" s="97"/>
      <c r="L12" s="11"/>
      <c r="M12" s="79">
        <v>156.87</v>
      </c>
      <c r="N12" s="14">
        <v>0.36</v>
      </c>
      <c r="O12" s="93">
        <f t="shared" si="0"/>
        <v>56.473199999999999</v>
      </c>
      <c r="P12" s="79">
        <v>25.73</v>
      </c>
      <c r="Q12" s="15">
        <v>0.26</v>
      </c>
      <c r="R12" s="93">
        <f t="shared" si="3"/>
        <v>6.6898</v>
      </c>
      <c r="S12" s="92">
        <f t="shared" si="1"/>
        <v>63.162999999999997</v>
      </c>
      <c r="T12" s="91">
        <f t="shared" si="2"/>
        <v>757.9559999999999</v>
      </c>
    </row>
    <row r="13" spans="2:20" ht="15.75" thickBot="1" x14ac:dyDescent="0.3">
      <c r="B13" s="76" t="s">
        <v>8</v>
      </c>
      <c r="C13" s="80" t="s">
        <v>24</v>
      </c>
      <c r="D13" s="80" t="s">
        <v>25</v>
      </c>
      <c r="E13" s="80" t="s">
        <v>10</v>
      </c>
      <c r="F13" s="80" t="s">
        <v>26</v>
      </c>
      <c r="G13" s="80">
        <v>410.47</v>
      </c>
      <c r="H13" s="80" t="s">
        <v>12</v>
      </c>
      <c r="I13" s="81"/>
      <c r="J13" s="82"/>
      <c r="K13" s="97"/>
      <c r="L13" s="12"/>
      <c r="M13" s="79">
        <v>79.569999999999993</v>
      </c>
      <c r="N13" s="14">
        <v>0.35</v>
      </c>
      <c r="O13" s="93">
        <f t="shared" si="0"/>
        <v>27.849499999999995</v>
      </c>
      <c r="P13" s="82">
        <v>290.77999999999997</v>
      </c>
      <c r="Q13" s="15">
        <v>0.25</v>
      </c>
      <c r="R13" s="93">
        <f t="shared" si="3"/>
        <v>72.694999999999993</v>
      </c>
      <c r="S13" s="92">
        <f t="shared" si="1"/>
        <v>100.54449999999999</v>
      </c>
      <c r="T13" s="91">
        <f t="shared" si="2"/>
        <v>1206.5339999999999</v>
      </c>
    </row>
    <row r="14" spans="2:20" ht="15.75" thickBot="1" x14ac:dyDescent="0.3">
      <c r="B14" s="76" t="s">
        <v>8</v>
      </c>
      <c r="C14" s="77" t="s">
        <v>27</v>
      </c>
      <c r="D14" s="77" t="s">
        <v>28</v>
      </c>
      <c r="E14" s="77" t="s">
        <v>10</v>
      </c>
      <c r="F14" s="77" t="s">
        <v>29</v>
      </c>
      <c r="G14" s="77">
        <v>695.17</v>
      </c>
      <c r="H14" s="77" t="s">
        <v>12</v>
      </c>
      <c r="I14" s="78"/>
      <c r="J14" s="79"/>
      <c r="K14" s="97"/>
      <c r="L14" s="11"/>
      <c r="M14" s="79">
        <v>215.53</v>
      </c>
      <c r="N14" s="14">
        <v>0.35</v>
      </c>
      <c r="O14" s="93">
        <f t="shared" si="0"/>
        <v>75.43549999999999</v>
      </c>
      <c r="P14" s="79">
        <v>262.93</v>
      </c>
      <c r="Q14" s="15">
        <v>0.25</v>
      </c>
      <c r="R14" s="93">
        <f t="shared" si="3"/>
        <v>65.732500000000002</v>
      </c>
      <c r="S14" s="92">
        <f t="shared" si="1"/>
        <v>141.16800000000001</v>
      </c>
      <c r="T14" s="91">
        <f t="shared" si="2"/>
        <v>1694.0160000000001</v>
      </c>
    </row>
    <row r="15" spans="2:20" ht="15.75" thickBot="1" x14ac:dyDescent="0.3">
      <c r="B15" s="76" t="s">
        <v>8</v>
      </c>
      <c r="C15" s="77" t="s">
        <v>30</v>
      </c>
      <c r="D15" s="77" t="s">
        <v>31</v>
      </c>
      <c r="E15" s="77" t="s">
        <v>10</v>
      </c>
      <c r="F15" s="77" t="s">
        <v>32</v>
      </c>
      <c r="G15" s="77">
        <v>643.77</v>
      </c>
      <c r="H15" s="77" t="s">
        <v>12</v>
      </c>
      <c r="I15" s="78"/>
      <c r="J15" s="79"/>
      <c r="K15" s="97"/>
      <c r="L15" s="11"/>
      <c r="M15" s="79">
        <v>177.45</v>
      </c>
      <c r="N15" s="14">
        <v>0.35</v>
      </c>
      <c r="O15" s="93">
        <f t="shared" si="0"/>
        <v>62.107499999999995</v>
      </c>
      <c r="P15" s="79">
        <v>118.65</v>
      </c>
      <c r="Q15" s="15">
        <v>0.25</v>
      </c>
      <c r="R15" s="93">
        <f t="shared" si="3"/>
        <v>29.662500000000001</v>
      </c>
      <c r="S15" s="92">
        <f t="shared" si="1"/>
        <v>91.77</v>
      </c>
      <c r="T15" s="91">
        <f t="shared" si="2"/>
        <v>1101.24</v>
      </c>
    </row>
    <row r="16" spans="2:20" ht="15.75" thickBot="1" x14ac:dyDescent="0.3">
      <c r="B16" s="76" t="s">
        <v>33</v>
      </c>
      <c r="C16" s="77" t="s">
        <v>34</v>
      </c>
      <c r="D16" s="78" t="s">
        <v>35</v>
      </c>
      <c r="E16" s="77" t="s">
        <v>10</v>
      </c>
      <c r="F16" s="78" t="s">
        <v>36</v>
      </c>
      <c r="G16" s="78">
        <v>387.46</v>
      </c>
      <c r="H16" s="77" t="s">
        <v>12</v>
      </c>
      <c r="I16" s="83" t="s">
        <v>37</v>
      </c>
      <c r="J16" s="78">
        <v>35.56</v>
      </c>
      <c r="K16" s="14">
        <v>0.93</v>
      </c>
      <c r="L16" s="11">
        <v>33.07</v>
      </c>
      <c r="M16" s="79">
        <v>63.26</v>
      </c>
      <c r="N16" s="14">
        <v>0.41</v>
      </c>
      <c r="O16" s="93">
        <f t="shared" si="0"/>
        <v>25.936599999999999</v>
      </c>
      <c r="P16" s="79">
        <v>7.31</v>
      </c>
      <c r="Q16" s="14">
        <v>1.1299999999999999</v>
      </c>
      <c r="R16" s="93">
        <f t="shared" si="3"/>
        <v>8.2602999999999991</v>
      </c>
      <c r="S16" s="92">
        <f t="shared" si="1"/>
        <v>67.266899999999993</v>
      </c>
      <c r="T16" s="91">
        <f t="shared" si="2"/>
        <v>807.20279999999991</v>
      </c>
    </row>
    <row r="17" spans="2:21" ht="15.75" thickBot="1" x14ac:dyDescent="0.3">
      <c r="B17" s="76" t="s">
        <v>38</v>
      </c>
      <c r="C17" s="59" t="s">
        <v>39</v>
      </c>
      <c r="D17" s="59" t="s">
        <v>40</v>
      </c>
      <c r="E17" s="59" t="s">
        <v>10</v>
      </c>
      <c r="F17" s="59" t="s">
        <v>26</v>
      </c>
      <c r="G17" s="59">
        <v>643.54999999999995</v>
      </c>
      <c r="H17" s="59" t="s">
        <v>12</v>
      </c>
      <c r="I17" s="78"/>
      <c r="J17" s="79"/>
      <c r="K17" s="97"/>
      <c r="L17" s="11"/>
      <c r="M17" s="79">
        <v>194.03</v>
      </c>
      <c r="N17" s="14">
        <v>0.36</v>
      </c>
      <c r="O17" s="93">
        <f t="shared" si="0"/>
        <v>69.850799999999992</v>
      </c>
      <c r="P17" s="79"/>
      <c r="Q17" s="97"/>
      <c r="R17" s="78"/>
      <c r="S17" s="92">
        <f t="shared" si="1"/>
        <v>69.850799999999992</v>
      </c>
      <c r="T17" s="91">
        <f t="shared" si="2"/>
        <v>838.20959999999991</v>
      </c>
    </row>
    <row r="18" spans="2:21" ht="23.25" thickBot="1" x14ac:dyDescent="0.3">
      <c r="B18" s="76" t="s">
        <v>38</v>
      </c>
      <c r="C18" s="59" t="s">
        <v>41</v>
      </c>
      <c r="D18" s="59" t="s">
        <v>42</v>
      </c>
      <c r="E18" s="59" t="s">
        <v>10</v>
      </c>
      <c r="F18" s="59" t="s">
        <v>19</v>
      </c>
      <c r="G18" s="59">
        <v>411.08</v>
      </c>
      <c r="H18" s="59" t="s">
        <v>43</v>
      </c>
      <c r="I18" s="78"/>
      <c r="J18" s="79"/>
      <c r="K18" s="97"/>
      <c r="L18" s="11"/>
      <c r="M18" s="79">
        <v>199.88</v>
      </c>
      <c r="N18" s="14">
        <v>0.36</v>
      </c>
      <c r="O18" s="93">
        <f t="shared" si="0"/>
        <v>71.956800000000001</v>
      </c>
      <c r="P18" s="79"/>
      <c r="Q18" s="97"/>
      <c r="R18" s="78"/>
      <c r="S18" s="92">
        <f t="shared" si="1"/>
        <v>71.956800000000001</v>
      </c>
      <c r="T18" s="91">
        <f t="shared" si="2"/>
        <v>863.48160000000007</v>
      </c>
    </row>
    <row r="19" spans="2:21" ht="15.75" thickBot="1" x14ac:dyDescent="0.3">
      <c r="B19" s="76" t="s">
        <v>44</v>
      </c>
      <c r="C19" s="77" t="s">
        <v>45</v>
      </c>
      <c r="D19" s="77" t="s">
        <v>46</v>
      </c>
      <c r="E19" s="77" t="s">
        <v>10</v>
      </c>
      <c r="F19" s="77" t="s">
        <v>47</v>
      </c>
      <c r="G19" s="77">
        <v>253.7</v>
      </c>
      <c r="H19" s="77" t="s">
        <v>12</v>
      </c>
      <c r="I19" s="77">
        <v>253.7</v>
      </c>
      <c r="J19" s="79">
        <v>89.2</v>
      </c>
      <c r="K19" s="14">
        <v>0.66</v>
      </c>
      <c r="L19" s="11">
        <v>58.87</v>
      </c>
      <c r="M19" s="79"/>
      <c r="N19" s="97"/>
      <c r="O19" s="78">
        <v>0</v>
      </c>
      <c r="P19" s="79">
        <v>148.91999999999999</v>
      </c>
      <c r="Q19" s="14">
        <v>0.25</v>
      </c>
      <c r="R19" s="93">
        <f>P19*Q19</f>
        <v>37.229999999999997</v>
      </c>
      <c r="S19" s="92">
        <f t="shared" si="1"/>
        <v>96.1</v>
      </c>
      <c r="T19" s="91">
        <f t="shared" si="2"/>
        <v>1153.1999999999998</v>
      </c>
    </row>
    <row r="20" spans="2:21" ht="15.75" thickBot="1" x14ac:dyDescent="0.3">
      <c r="B20" s="76" t="s">
        <v>44</v>
      </c>
      <c r="C20" s="77" t="s">
        <v>45</v>
      </c>
      <c r="D20" s="77" t="s">
        <v>46</v>
      </c>
      <c r="E20" s="77" t="s">
        <v>10</v>
      </c>
      <c r="F20" s="77" t="s">
        <v>48</v>
      </c>
      <c r="G20" s="77">
        <v>261.17</v>
      </c>
      <c r="H20" s="77" t="s">
        <v>49</v>
      </c>
      <c r="I20" s="84">
        <v>261.17</v>
      </c>
      <c r="J20" s="79">
        <v>0</v>
      </c>
      <c r="K20" s="14">
        <v>0.66</v>
      </c>
      <c r="L20" s="11"/>
      <c r="M20" s="79"/>
      <c r="N20" s="97"/>
      <c r="O20" s="78"/>
      <c r="P20" s="79"/>
      <c r="Q20" s="97"/>
      <c r="R20" s="78"/>
      <c r="S20" s="92">
        <f t="shared" si="1"/>
        <v>0</v>
      </c>
      <c r="T20" s="91">
        <f t="shared" si="2"/>
        <v>0</v>
      </c>
    </row>
    <row r="21" spans="2:21" ht="15.75" thickBot="1" x14ac:dyDescent="0.3">
      <c r="B21" s="76" t="s">
        <v>44</v>
      </c>
      <c r="C21" s="77" t="s">
        <v>50</v>
      </c>
      <c r="D21" s="77" t="s">
        <v>51</v>
      </c>
      <c r="E21" s="77" t="s">
        <v>10</v>
      </c>
      <c r="F21" s="77" t="s">
        <v>52</v>
      </c>
      <c r="G21" s="77">
        <v>1119.45</v>
      </c>
      <c r="H21" s="77" t="s">
        <v>49</v>
      </c>
      <c r="I21" s="84">
        <v>1119.45</v>
      </c>
      <c r="J21" s="79">
        <v>124.21</v>
      </c>
      <c r="K21" s="14">
        <v>0.67</v>
      </c>
      <c r="L21" s="11">
        <v>83.22</v>
      </c>
      <c r="M21" s="79"/>
      <c r="N21" s="97"/>
      <c r="O21" s="78">
        <v>0</v>
      </c>
      <c r="P21" s="79"/>
      <c r="Q21" s="97"/>
      <c r="R21" s="78"/>
      <c r="S21" s="92">
        <f t="shared" si="1"/>
        <v>83.22</v>
      </c>
      <c r="T21" s="91">
        <f t="shared" si="2"/>
        <v>998.64</v>
      </c>
    </row>
    <row r="22" spans="2:21" ht="15.75" thickBot="1" x14ac:dyDescent="0.3">
      <c r="B22" s="76" t="s">
        <v>44</v>
      </c>
      <c r="C22" s="77" t="s">
        <v>53</v>
      </c>
      <c r="D22" s="77" t="s">
        <v>54</v>
      </c>
      <c r="E22" s="77" t="s">
        <v>10</v>
      </c>
      <c r="F22" s="77" t="s">
        <v>23</v>
      </c>
      <c r="G22" s="77">
        <v>331.04</v>
      </c>
      <c r="H22" s="77" t="s">
        <v>49</v>
      </c>
      <c r="I22" s="85">
        <v>331.04</v>
      </c>
      <c r="J22" s="79">
        <v>157.19999999999999</v>
      </c>
      <c r="K22" s="14">
        <v>0.67</v>
      </c>
      <c r="L22" s="11">
        <v>105.35</v>
      </c>
      <c r="M22" s="79"/>
      <c r="N22" s="97"/>
      <c r="O22" s="78">
        <v>0</v>
      </c>
      <c r="P22" s="79"/>
      <c r="Q22" s="97"/>
      <c r="R22" s="78"/>
      <c r="S22" s="92">
        <f t="shared" si="1"/>
        <v>105.35</v>
      </c>
      <c r="T22" s="91">
        <f t="shared" si="2"/>
        <v>1264.1999999999998</v>
      </c>
    </row>
    <row r="23" spans="2:21" ht="15.75" thickBot="1" x14ac:dyDescent="0.3">
      <c r="B23" s="76" t="s">
        <v>44</v>
      </c>
      <c r="C23" s="77" t="s">
        <v>55</v>
      </c>
      <c r="D23" s="77" t="s">
        <v>56</v>
      </c>
      <c r="E23" s="77" t="s">
        <v>10</v>
      </c>
      <c r="F23" s="77" t="s">
        <v>57</v>
      </c>
      <c r="G23" s="77">
        <v>228.87</v>
      </c>
      <c r="H23" s="77" t="s">
        <v>12</v>
      </c>
      <c r="I23" s="85">
        <v>228.87</v>
      </c>
      <c r="J23" s="79">
        <v>167.96</v>
      </c>
      <c r="K23" s="14">
        <v>0.67</v>
      </c>
      <c r="L23" s="11">
        <v>112.53</v>
      </c>
      <c r="M23" s="79"/>
      <c r="N23" s="97"/>
      <c r="O23" s="78">
        <v>0</v>
      </c>
      <c r="P23" s="79"/>
      <c r="Q23" s="97"/>
      <c r="R23" s="78"/>
      <c r="S23" s="92">
        <f t="shared" si="1"/>
        <v>112.53</v>
      </c>
      <c r="T23" s="91">
        <f t="shared" si="2"/>
        <v>1350.3600000000001</v>
      </c>
    </row>
    <row r="24" spans="2:21" ht="15.75" thickBot="1" x14ac:dyDescent="0.3">
      <c r="B24" s="86" t="s">
        <v>65</v>
      </c>
      <c r="C24" s="87" t="s">
        <v>66</v>
      </c>
      <c r="D24" s="87" t="s">
        <v>79</v>
      </c>
      <c r="E24" s="87" t="s">
        <v>10</v>
      </c>
      <c r="F24" s="87" t="s">
        <v>57</v>
      </c>
      <c r="G24" s="87">
        <v>316.77999999999997</v>
      </c>
      <c r="H24" s="87" t="s">
        <v>12</v>
      </c>
      <c r="I24" s="88">
        <v>316.77999999999997</v>
      </c>
      <c r="J24" s="89"/>
      <c r="K24" s="98"/>
      <c r="L24" s="13"/>
      <c r="M24" s="89"/>
      <c r="N24" s="98"/>
      <c r="O24" s="95">
        <v>0</v>
      </c>
      <c r="P24" s="89">
        <v>32</v>
      </c>
      <c r="Q24" s="22">
        <v>1.29</v>
      </c>
      <c r="R24" s="94">
        <f>P24*Q24</f>
        <v>41.28</v>
      </c>
      <c r="S24" s="99">
        <f t="shared" si="1"/>
        <v>41.28</v>
      </c>
      <c r="T24" s="100">
        <f t="shared" si="2"/>
        <v>495.36</v>
      </c>
    </row>
    <row r="25" spans="2:21" ht="15.75" thickBot="1" x14ac:dyDescent="0.3">
      <c r="B25" s="135" t="s">
        <v>84</v>
      </c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01">
        <f>SUM(T9:T24)</f>
        <v>16592.4228</v>
      </c>
    </row>
    <row r="26" spans="2:21" s="1" customFormat="1" x14ac:dyDescent="0.25">
      <c r="B26" s="113" t="s">
        <v>83</v>
      </c>
      <c r="C26" s="113"/>
      <c r="D26" s="113"/>
      <c r="E26" s="113"/>
      <c r="F26" s="113"/>
      <c r="G26" s="113"/>
      <c r="H26" s="113"/>
      <c r="T26" s="9"/>
      <c r="U26" s="7"/>
    </row>
    <row r="27" spans="2:21" s="23" customFormat="1" x14ac:dyDescent="0.25">
      <c r="B27" s="24"/>
      <c r="C27" s="24"/>
      <c r="D27" s="24"/>
      <c r="E27" s="24"/>
      <c r="F27" s="24"/>
      <c r="G27" s="24"/>
      <c r="H27" s="24"/>
      <c r="T27" s="9"/>
      <c r="U27" s="7"/>
    </row>
    <row r="28" spans="2:21" ht="22.5" customHeight="1" x14ac:dyDescent="0.25">
      <c r="B28" s="18" t="s">
        <v>78</v>
      </c>
      <c r="C28" s="18"/>
      <c r="D28" s="1"/>
    </row>
    <row r="29" spans="2:21" ht="15.75" thickBot="1" x14ac:dyDescent="0.3">
      <c r="K29" t="s">
        <v>103</v>
      </c>
    </row>
    <row r="30" spans="2:21" ht="57" thickBot="1" x14ac:dyDescent="0.3">
      <c r="B30" s="46" t="s">
        <v>0</v>
      </c>
      <c r="C30" s="46" t="s">
        <v>1</v>
      </c>
      <c r="D30" s="46" t="s">
        <v>2</v>
      </c>
      <c r="E30" s="137" t="s">
        <v>68</v>
      </c>
      <c r="F30" s="138"/>
      <c r="G30" s="139"/>
      <c r="H30" s="47" t="s">
        <v>69</v>
      </c>
      <c r="I30" s="8" t="s">
        <v>85</v>
      </c>
      <c r="J30" s="47" t="s">
        <v>70</v>
      </c>
      <c r="K30" s="62" t="s">
        <v>90</v>
      </c>
    </row>
    <row r="31" spans="2:21" x14ac:dyDescent="0.25">
      <c r="B31" s="48" t="s">
        <v>8</v>
      </c>
      <c r="C31" s="48" t="s">
        <v>8</v>
      </c>
      <c r="D31" s="49" t="s">
        <v>9</v>
      </c>
      <c r="E31" s="140" t="s">
        <v>71</v>
      </c>
      <c r="F31" s="141"/>
      <c r="G31" s="142"/>
      <c r="H31" s="50">
        <v>109</v>
      </c>
      <c r="I31" s="17"/>
      <c r="J31" s="63"/>
      <c r="K31" s="63"/>
    </row>
    <row r="32" spans="2:21" x14ac:dyDescent="0.25">
      <c r="B32" s="48" t="s">
        <v>8</v>
      </c>
      <c r="C32" s="51" t="s">
        <v>8</v>
      </c>
      <c r="D32" s="52" t="s">
        <v>9</v>
      </c>
      <c r="E32" s="143" t="s">
        <v>72</v>
      </c>
      <c r="F32" s="144"/>
      <c r="G32" s="145"/>
      <c r="H32" s="53">
        <v>1181</v>
      </c>
      <c r="I32" s="17"/>
      <c r="J32" s="63"/>
      <c r="K32" s="63"/>
    </row>
    <row r="33" spans="2:11" x14ac:dyDescent="0.25">
      <c r="B33" s="48" t="s">
        <v>8</v>
      </c>
      <c r="C33" s="48" t="s">
        <v>27</v>
      </c>
      <c r="D33" s="49" t="s">
        <v>73</v>
      </c>
      <c r="E33" s="146" t="s">
        <v>71</v>
      </c>
      <c r="F33" s="147"/>
      <c r="G33" s="148"/>
      <c r="H33" s="50">
        <v>66</v>
      </c>
      <c r="I33" s="17"/>
      <c r="J33" s="64"/>
      <c r="K33" s="63"/>
    </row>
    <row r="34" spans="2:11" x14ac:dyDescent="0.25">
      <c r="B34" s="48" t="s">
        <v>8</v>
      </c>
      <c r="C34" s="48" t="s">
        <v>27</v>
      </c>
      <c r="D34" s="49" t="s">
        <v>73</v>
      </c>
      <c r="E34" s="143" t="s">
        <v>72</v>
      </c>
      <c r="F34" s="144"/>
      <c r="G34" s="145"/>
      <c r="H34" s="53">
        <v>601</v>
      </c>
      <c r="I34" s="16"/>
      <c r="J34" s="64"/>
      <c r="K34" s="63"/>
    </row>
    <row r="35" spans="2:11" x14ac:dyDescent="0.25">
      <c r="B35" s="48" t="s">
        <v>8</v>
      </c>
      <c r="C35" s="48" t="s">
        <v>27</v>
      </c>
      <c r="D35" s="49" t="s">
        <v>73</v>
      </c>
      <c r="E35" s="143" t="s">
        <v>74</v>
      </c>
      <c r="F35" s="144"/>
      <c r="G35" s="145"/>
      <c r="H35" s="54">
        <v>4500</v>
      </c>
      <c r="I35" s="16"/>
      <c r="J35" s="64"/>
      <c r="K35" s="63"/>
    </row>
    <row r="36" spans="2:11" x14ac:dyDescent="0.25">
      <c r="B36" s="48" t="s">
        <v>8</v>
      </c>
      <c r="C36" s="51" t="s">
        <v>13</v>
      </c>
      <c r="D36" s="52" t="s">
        <v>14</v>
      </c>
      <c r="E36" s="146" t="s">
        <v>71</v>
      </c>
      <c r="F36" s="147"/>
      <c r="G36" s="148"/>
      <c r="H36" s="53">
        <v>49</v>
      </c>
      <c r="I36" s="16"/>
      <c r="J36" s="63"/>
      <c r="K36" s="63"/>
    </row>
    <row r="37" spans="2:11" x14ac:dyDescent="0.25">
      <c r="B37" s="48" t="s">
        <v>8</v>
      </c>
      <c r="C37" s="51" t="s">
        <v>13</v>
      </c>
      <c r="D37" s="52" t="s">
        <v>14</v>
      </c>
      <c r="E37" s="146" t="s">
        <v>72</v>
      </c>
      <c r="F37" s="147"/>
      <c r="G37" s="148"/>
      <c r="H37" s="53">
        <v>706</v>
      </c>
      <c r="I37" s="16"/>
      <c r="J37" s="63"/>
      <c r="K37" s="63"/>
    </row>
    <row r="38" spans="2:11" x14ac:dyDescent="0.25">
      <c r="B38" s="48" t="s">
        <v>8</v>
      </c>
      <c r="C38" s="51" t="s">
        <v>17</v>
      </c>
      <c r="D38" s="52" t="s">
        <v>18</v>
      </c>
      <c r="E38" s="146" t="s">
        <v>71</v>
      </c>
      <c r="F38" s="147"/>
      <c r="G38" s="148"/>
      <c r="H38" s="52">
        <v>55</v>
      </c>
      <c r="I38" s="25"/>
      <c r="J38" s="63"/>
      <c r="K38" s="63"/>
    </row>
    <row r="39" spans="2:11" x14ac:dyDescent="0.25">
      <c r="B39" s="48" t="s">
        <v>8</v>
      </c>
      <c r="C39" s="51" t="s">
        <v>17</v>
      </c>
      <c r="D39" s="52" t="s">
        <v>18</v>
      </c>
      <c r="E39" s="146" t="s">
        <v>75</v>
      </c>
      <c r="F39" s="147"/>
      <c r="G39" s="148"/>
      <c r="H39" s="52">
        <v>589</v>
      </c>
      <c r="I39" s="25"/>
      <c r="J39" s="63"/>
      <c r="K39" s="63"/>
    </row>
    <row r="40" spans="2:11" x14ac:dyDescent="0.25">
      <c r="B40" s="48" t="s">
        <v>8</v>
      </c>
      <c r="C40" s="51" t="s">
        <v>21</v>
      </c>
      <c r="D40" s="52" t="s">
        <v>22</v>
      </c>
      <c r="E40" s="117" t="s">
        <v>72</v>
      </c>
      <c r="F40" s="118"/>
      <c r="G40" s="119"/>
      <c r="H40" s="52">
        <v>81</v>
      </c>
      <c r="I40" s="25"/>
      <c r="J40" s="63"/>
      <c r="K40" s="63"/>
    </row>
    <row r="41" spans="2:11" x14ac:dyDescent="0.25">
      <c r="B41" s="48" t="s">
        <v>8</v>
      </c>
      <c r="C41" s="51" t="s">
        <v>21</v>
      </c>
      <c r="D41" s="52" t="s">
        <v>22</v>
      </c>
      <c r="E41" s="117" t="s">
        <v>71</v>
      </c>
      <c r="F41" s="118"/>
      <c r="G41" s="119"/>
      <c r="H41" s="52">
        <v>46</v>
      </c>
      <c r="I41" s="25"/>
      <c r="J41" s="63"/>
      <c r="K41" s="63"/>
    </row>
    <row r="42" spans="2:11" x14ac:dyDescent="0.25">
      <c r="B42" s="48" t="s">
        <v>8</v>
      </c>
      <c r="C42" s="51" t="s">
        <v>24</v>
      </c>
      <c r="D42" s="52" t="s">
        <v>25</v>
      </c>
      <c r="E42" s="117" t="s">
        <v>71</v>
      </c>
      <c r="F42" s="118"/>
      <c r="G42" s="119"/>
      <c r="H42" s="52">
        <v>30</v>
      </c>
      <c r="I42" s="25"/>
      <c r="J42" s="63"/>
      <c r="K42" s="63"/>
    </row>
    <row r="43" spans="2:11" x14ac:dyDescent="0.25">
      <c r="B43" s="48" t="s">
        <v>8</v>
      </c>
      <c r="C43" s="51" t="s">
        <v>24</v>
      </c>
      <c r="D43" s="52" t="s">
        <v>25</v>
      </c>
      <c r="E43" s="117" t="s">
        <v>75</v>
      </c>
      <c r="F43" s="118"/>
      <c r="G43" s="119"/>
      <c r="H43" s="52">
        <v>363</v>
      </c>
      <c r="I43" s="16"/>
      <c r="J43" s="63"/>
      <c r="K43" s="63"/>
    </row>
    <row r="44" spans="2:11" x14ac:dyDescent="0.25">
      <c r="B44" s="51" t="s">
        <v>33</v>
      </c>
      <c r="C44" s="51" t="s">
        <v>34</v>
      </c>
      <c r="D44" s="55" t="s">
        <v>76</v>
      </c>
      <c r="E44" s="117" t="s">
        <v>71</v>
      </c>
      <c r="F44" s="118"/>
      <c r="G44" s="119"/>
      <c r="H44" s="56">
        <v>106</v>
      </c>
      <c r="I44" s="27"/>
      <c r="J44" s="65"/>
      <c r="K44" s="63"/>
    </row>
    <row r="45" spans="2:11" x14ac:dyDescent="0.25">
      <c r="B45" s="51" t="s">
        <v>33</v>
      </c>
      <c r="C45" s="51" t="s">
        <v>34</v>
      </c>
      <c r="D45" s="55" t="s">
        <v>76</v>
      </c>
      <c r="E45" s="117" t="s">
        <v>74</v>
      </c>
      <c r="F45" s="118"/>
      <c r="G45" s="119"/>
      <c r="H45" s="57">
        <v>581</v>
      </c>
      <c r="I45" s="28"/>
      <c r="J45" s="66"/>
      <c r="K45" s="63"/>
    </row>
    <row r="46" spans="2:11" x14ac:dyDescent="0.25">
      <c r="B46" s="58" t="s">
        <v>38</v>
      </c>
      <c r="C46" s="58" t="s">
        <v>39</v>
      </c>
      <c r="D46" s="59" t="s">
        <v>40</v>
      </c>
      <c r="E46" s="120" t="s">
        <v>75</v>
      </c>
      <c r="F46" s="121"/>
      <c r="G46" s="122"/>
      <c r="H46" s="59">
        <v>900</v>
      </c>
      <c r="I46" s="16"/>
      <c r="J46" s="63"/>
      <c r="K46" s="63"/>
    </row>
    <row r="47" spans="2:11" x14ac:dyDescent="0.25">
      <c r="B47" s="58" t="s">
        <v>38</v>
      </c>
      <c r="C47" s="58" t="s">
        <v>41</v>
      </c>
      <c r="D47" s="59" t="s">
        <v>42</v>
      </c>
      <c r="E47" s="120" t="s">
        <v>71</v>
      </c>
      <c r="F47" s="121"/>
      <c r="G47" s="122"/>
      <c r="H47" s="59">
        <v>47</v>
      </c>
      <c r="I47" s="10"/>
      <c r="J47" s="63"/>
      <c r="K47" s="63"/>
    </row>
    <row r="48" spans="2:11" x14ac:dyDescent="0.25">
      <c r="B48" s="58" t="s">
        <v>38</v>
      </c>
      <c r="C48" s="58" t="s">
        <v>41</v>
      </c>
      <c r="D48" s="59" t="s">
        <v>42</v>
      </c>
      <c r="E48" s="120" t="s">
        <v>72</v>
      </c>
      <c r="F48" s="121"/>
      <c r="G48" s="122"/>
      <c r="H48" s="59">
        <v>500</v>
      </c>
      <c r="I48" s="10"/>
      <c r="J48" s="63"/>
      <c r="K48" s="63"/>
    </row>
    <row r="49" spans="2:16" x14ac:dyDescent="0.25">
      <c r="B49" s="51" t="s">
        <v>44</v>
      </c>
      <c r="C49" s="51" t="s">
        <v>45</v>
      </c>
      <c r="D49" s="52" t="s">
        <v>46</v>
      </c>
      <c r="E49" s="117" t="s">
        <v>77</v>
      </c>
      <c r="F49" s="118"/>
      <c r="G49" s="119"/>
      <c r="H49" s="52">
        <v>400</v>
      </c>
      <c r="I49" s="16"/>
      <c r="J49" s="63"/>
      <c r="K49" s="63"/>
    </row>
    <row r="50" spans="2:16" x14ac:dyDescent="0.25">
      <c r="B50" s="51" t="s">
        <v>44</v>
      </c>
      <c r="C50" s="51" t="s">
        <v>50</v>
      </c>
      <c r="D50" s="52" t="s">
        <v>51</v>
      </c>
      <c r="E50" s="117" t="s">
        <v>77</v>
      </c>
      <c r="F50" s="118"/>
      <c r="G50" s="119"/>
      <c r="H50" s="52">
        <v>184</v>
      </c>
      <c r="I50" s="16"/>
      <c r="J50" s="66"/>
      <c r="K50" s="63"/>
    </row>
    <row r="51" spans="2:16" x14ac:dyDescent="0.25">
      <c r="B51" s="51" t="s">
        <v>8</v>
      </c>
      <c r="C51" s="51" t="s">
        <v>66</v>
      </c>
      <c r="D51" s="52" t="s">
        <v>80</v>
      </c>
      <c r="E51" s="117" t="s">
        <v>77</v>
      </c>
      <c r="F51" s="118"/>
      <c r="G51" s="119"/>
      <c r="H51" s="52">
        <v>80</v>
      </c>
      <c r="I51" s="26"/>
      <c r="J51" s="55"/>
      <c r="K51" s="63"/>
    </row>
    <row r="52" spans="2:16" ht="15.75" thickBot="1" x14ac:dyDescent="0.3">
      <c r="B52" s="60" t="s">
        <v>8</v>
      </c>
      <c r="C52" s="60" t="s">
        <v>66</v>
      </c>
      <c r="D52" s="61" t="s">
        <v>80</v>
      </c>
      <c r="E52" s="126" t="s">
        <v>74</v>
      </c>
      <c r="F52" s="127"/>
      <c r="G52" s="128"/>
      <c r="H52" s="61">
        <v>100</v>
      </c>
      <c r="I52" s="29"/>
      <c r="J52" s="67"/>
      <c r="K52" s="63"/>
      <c r="P52" s="7"/>
    </row>
    <row r="53" spans="2:16" ht="15.75" thickBot="1" x14ac:dyDescent="0.3">
      <c r="B53" s="132" t="s">
        <v>91</v>
      </c>
      <c r="C53" s="133"/>
      <c r="D53" s="133"/>
      <c r="E53" s="133"/>
      <c r="F53" s="133"/>
      <c r="G53" s="133"/>
      <c r="H53" s="133"/>
      <c r="I53" s="133"/>
      <c r="J53" s="134"/>
      <c r="K53" s="68"/>
      <c r="P53" s="7"/>
    </row>
    <row r="54" spans="2:16" x14ac:dyDescent="0.25">
      <c r="B54" s="113" t="s">
        <v>83</v>
      </c>
      <c r="C54" s="113"/>
      <c r="D54" s="113"/>
      <c r="E54" s="113"/>
      <c r="F54" s="113"/>
      <c r="G54" s="113"/>
      <c r="H54" s="113"/>
      <c r="K54" s="19"/>
    </row>
    <row r="57" spans="2:16" x14ac:dyDescent="0.25">
      <c r="B57" s="34"/>
      <c r="C57" s="35" t="s">
        <v>92</v>
      </c>
      <c r="D57" s="35"/>
      <c r="E57" s="36"/>
      <c r="F57" s="37"/>
      <c r="G57" s="38"/>
    </row>
    <row r="58" spans="2:16" x14ac:dyDescent="0.25">
      <c r="B58" s="34"/>
      <c r="C58" s="38"/>
      <c r="D58" s="38"/>
      <c r="E58" s="36"/>
      <c r="F58" s="37"/>
      <c r="G58" s="38" t="s">
        <v>93</v>
      </c>
    </row>
    <row r="59" spans="2:16" x14ac:dyDescent="0.25">
      <c r="B59" s="39" t="s">
        <v>81</v>
      </c>
      <c r="C59" s="114" t="s">
        <v>94</v>
      </c>
      <c r="D59" s="115"/>
      <c r="E59" s="116"/>
      <c r="F59" s="105" t="s">
        <v>95</v>
      </c>
      <c r="G59" s="106"/>
    </row>
    <row r="60" spans="2:16" ht="60.75" customHeight="1" x14ac:dyDescent="0.25">
      <c r="B60" s="40" t="s">
        <v>96</v>
      </c>
      <c r="C60" s="102" t="s">
        <v>102</v>
      </c>
      <c r="D60" s="123"/>
      <c r="E60" s="103"/>
      <c r="F60" s="124"/>
      <c r="G60" s="125"/>
    </row>
    <row r="61" spans="2:16" ht="51" customHeight="1" x14ac:dyDescent="0.25">
      <c r="B61" s="40" t="s">
        <v>97</v>
      </c>
      <c r="C61" s="102" t="s">
        <v>101</v>
      </c>
      <c r="D61" s="123"/>
      <c r="E61" s="103"/>
      <c r="F61" s="124"/>
      <c r="G61" s="125"/>
    </row>
    <row r="62" spans="2:16" x14ac:dyDescent="0.25">
      <c r="B62" s="109" t="s">
        <v>98</v>
      </c>
      <c r="C62" s="110"/>
      <c r="D62" s="110"/>
      <c r="E62" s="110"/>
      <c r="F62" s="111"/>
      <c r="G62" s="41">
        <f>F60+F61</f>
        <v>0</v>
      </c>
    </row>
    <row r="63" spans="2:16" x14ac:dyDescent="0.25">
      <c r="B63" s="109" t="s">
        <v>99</v>
      </c>
      <c r="C63" s="110"/>
      <c r="D63" s="110"/>
      <c r="E63" s="110"/>
      <c r="F63" s="111"/>
      <c r="G63" s="41">
        <f>G62*21%</f>
        <v>0</v>
      </c>
    </row>
    <row r="64" spans="2:16" x14ac:dyDescent="0.25">
      <c r="B64" s="109" t="s">
        <v>100</v>
      </c>
      <c r="C64" s="110"/>
      <c r="D64" s="110"/>
      <c r="E64" s="110"/>
      <c r="F64" s="111"/>
      <c r="G64" s="41">
        <f>G62+G63</f>
        <v>0</v>
      </c>
    </row>
    <row r="67" spans="2:6" x14ac:dyDescent="0.25">
      <c r="B67" s="30"/>
      <c r="C67" s="31" t="s">
        <v>105</v>
      </c>
      <c r="D67" s="23"/>
      <c r="E67" s="32"/>
      <c r="F67" s="33"/>
    </row>
    <row r="68" spans="2:6" x14ac:dyDescent="0.25">
      <c r="B68" s="30"/>
      <c r="C68" s="23"/>
      <c r="D68" s="23"/>
      <c r="E68" s="32"/>
      <c r="F68" s="33" t="s">
        <v>106</v>
      </c>
    </row>
    <row r="69" spans="2:6" ht="64.5" x14ac:dyDescent="0.25">
      <c r="B69" s="39" t="s">
        <v>81</v>
      </c>
      <c r="C69" s="105" t="s">
        <v>107</v>
      </c>
      <c r="D69" s="106"/>
      <c r="E69" s="45" t="s">
        <v>108</v>
      </c>
      <c r="F69" s="42" t="s">
        <v>109</v>
      </c>
    </row>
    <row r="70" spans="2:6" x14ac:dyDescent="0.25">
      <c r="B70" s="40">
        <v>1</v>
      </c>
      <c r="C70" s="107" t="s">
        <v>110</v>
      </c>
      <c r="D70" s="108"/>
      <c r="E70" s="43" t="s">
        <v>111</v>
      </c>
      <c r="F70" s="44"/>
    </row>
    <row r="71" spans="2:6" x14ac:dyDescent="0.25">
      <c r="B71" s="40">
        <v>2</v>
      </c>
      <c r="C71" s="107" t="s">
        <v>112</v>
      </c>
      <c r="D71" s="108"/>
      <c r="E71" s="43" t="s">
        <v>113</v>
      </c>
      <c r="F71" s="44"/>
    </row>
    <row r="72" spans="2:6" ht="38.25" customHeight="1" x14ac:dyDescent="0.25">
      <c r="B72" s="40">
        <v>3</v>
      </c>
      <c r="C72" s="102" t="s">
        <v>114</v>
      </c>
      <c r="D72" s="103"/>
      <c r="E72" s="43" t="s">
        <v>111</v>
      </c>
      <c r="F72" s="44"/>
    </row>
    <row r="73" spans="2:6" ht="39" customHeight="1" x14ac:dyDescent="0.25">
      <c r="B73" s="40">
        <v>4</v>
      </c>
      <c r="C73" s="102" t="s">
        <v>115</v>
      </c>
      <c r="D73" s="103"/>
      <c r="E73" s="43" t="s">
        <v>111</v>
      </c>
      <c r="F73" s="44"/>
    </row>
    <row r="74" spans="2:6" ht="30" customHeight="1" x14ac:dyDescent="0.25">
      <c r="B74" s="40">
        <v>5</v>
      </c>
      <c r="C74" s="102" t="s">
        <v>116</v>
      </c>
      <c r="D74" s="103"/>
      <c r="E74" s="43" t="s">
        <v>111</v>
      </c>
      <c r="F74" s="44"/>
    </row>
    <row r="75" spans="2:6" ht="40.5" customHeight="1" x14ac:dyDescent="0.25">
      <c r="B75" s="40">
        <v>6</v>
      </c>
      <c r="C75" s="102" t="s">
        <v>117</v>
      </c>
      <c r="D75" s="103"/>
      <c r="E75" s="43" t="s">
        <v>111</v>
      </c>
      <c r="F75" s="44"/>
    </row>
    <row r="76" spans="2:6" ht="32.25" customHeight="1" x14ac:dyDescent="0.25">
      <c r="B76" s="40">
        <v>7</v>
      </c>
      <c r="C76" s="102" t="s">
        <v>118</v>
      </c>
      <c r="D76" s="103"/>
      <c r="E76" s="43" t="s">
        <v>111</v>
      </c>
      <c r="F76" s="44"/>
    </row>
    <row r="77" spans="2:6" ht="45" customHeight="1" x14ac:dyDescent="0.25">
      <c r="B77" s="104"/>
      <c r="C77" s="104"/>
      <c r="D77" s="104"/>
      <c r="E77" s="104"/>
      <c r="F77" s="104"/>
    </row>
  </sheetData>
  <protectedRanges>
    <protectedRange sqref="F60:G61" name="Range3"/>
    <protectedRange sqref="F70" name="Range4"/>
    <protectedRange sqref="F70:F76" name="Range5"/>
  </protectedRanges>
  <mergeCells count="48">
    <mergeCell ref="B63:F63"/>
    <mergeCell ref="B64:F64"/>
    <mergeCell ref="B3:D3"/>
    <mergeCell ref="B6:C6"/>
    <mergeCell ref="B53:J53"/>
    <mergeCell ref="B25:S25"/>
    <mergeCell ref="E30:G30"/>
    <mergeCell ref="E31:G31"/>
    <mergeCell ref="E32:G32"/>
    <mergeCell ref="E33:G33"/>
    <mergeCell ref="E34:G34"/>
    <mergeCell ref="E35:G35"/>
    <mergeCell ref="E36:G36"/>
    <mergeCell ref="E37:G37"/>
    <mergeCell ref="E38:G38"/>
    <mergeCell ref="E39:G39"/>
    <mergeCell ref="C60:E60"/>
    <mergeCell ref="F60:G60"/>
    <mergeCell ref="C61:E61"/>
    <mergeCell ref="F61:G61"/>
    <mergeCell ref="E50:G50"/>
    <mergeCell ref="E51:G51"/>
    <mergeCell ref="E52:G52"/>
    <mergeCell ref="B62:F62"/>
    <mergeCell ref="B5:D5"/>
    <mergeCell ref="B26:H26"/>
    <mergeCell ref="B54:H54"/>
    <mergeCell ref="C59:E59"/>
    <mergeCell ref="F59:G59"/>
    <mergeCell ref="E40:G40"/>
    <mergeCell ref="E41:G41"/>
    <mergeCell ref="E42:G42"/>
    <mergeCell ref="E43:G43"/>
    <mergeCell ref="E44:G44"/>
    <mergeCell ref="E45:G45"/>
    <mergeCell ref="E46:G46"/>
    <mergeCell ref="E47:G47"/>
    <mergeCell ref="E48:G48"/>
    <mergeCell ref="E49:G49"/>
    <mergeCell ref="C74:D74"/>
    <mergeCell ref="C75:D75"/>
    <mergeCell ref="C76:D76"/>
    <mergeCell ref="B77:F77"/>
    <mergeCell ref="C69:D69"/>
    <mergeCell ref="C70:D70"/>
    <mergeCell ref="C71:D71"/>
    <mergeCell ref="C72:D72"/>
    <mergeCell ref="C73:D7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2" workbookViewId="0">
      <selection activeCell="F34" sqref="F34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ff_tipinesformossutartis xmlns="7d3ccfc8-0174-48be-b2c7-759d9617ea65">true</Aff_tipinesformossutartis>
    <S_x0105_naudos_x002f_Investicijos xmlns="53504e4c-b273-4340-80d1-23a349e50001" xsi:nil="true"/>
    <Aff_pateikimoderinimuidata xmlns="7d3ccfc8-0174-48be-b2c7-759d9617ea65">2015-08-27T21:00:00+00:00</Aff_pateikimoderinimuidata>
    <Aff_uzsakovopadalinys xmlns="a5930e29-24ab-4925-a910-c1bbade73c3f">4</Aff_uzsakovopadalinys>
    <AffEkspertupasizadejimai xmlns="a5930e29-24ab-4925-a910-c1bbade73c3f"/>
    <I_x0161__x0020_j_x0173__x0020_med_x017e_iag_x0173__x0020_vert_x0117__x0020_sudaro xmlns="53504e4c-b273-4340-80d1-23a349e50001" xsi:nil="true"/>
    <_dlc_DocId xmlns="7d3ccfc8-0174-48be-b2c7-759d9617ea65">4Z6MPDUXFVQC-140-10397</_dlc_DocId>
    <_dlc_DocIdUrl xmlns="7d3ccfc8-0174-48be-b2c7-759d9617ea65">
      <Url>http://vac.corp.rst.lt/pirkimai/uzsakovai/LESTO/_layouts/15/DocIdRedir.aspx?ID=4Z6MPDUXFVQC-140-10397</Url>
      <Description>4Z6MPDUXFVQC-140-10397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BDE0E97BD24BAC49ACAAE78DD400DE40" ma:contentTypeVersion="20" ma:contentTypeDescription="Pirkimų dokumentas." ma:contentTypeScope="" ma:versionID="27b67b005fc5130e7675b913ae92286f">
  <xsd:schema xmlns:xsd="http://www.w3.org/2001/XMLSchema" xmlns:xs="http://www.w3.org/2001/XMLSchema" xmlns:p="http://schemas.microsoft.com/office/2006/metadata/properties" xmlns:ns2="7d3ccfc8-0174-48be-b2c7-759d9617ea65" xmlns:ns4="53504e4c-b273-4340-80d1-23a349e50001" xmlns:ns5="a5930e29-24ab-4925-a910-c1bbade73c3f" targetNamespace="http://schemas.microsoft.com/office/2006/metadata/properties" ma:root="true" ma:fieldsID="0ee830b8da325332abd2710676c78837" ns2:_="" ns4:_="" ns5:_="">
    <xsd:import namespace="7d3ccfc8-0174-48be-b2c7-759d9617ea65"/>
    <xsd:import namespace="53504e4c-b273-4340-80d1-23a349e50001"/>
    <xsd:import namespace="a5930e29-24ab-4925-a910-c1bbade73c3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5:Aff_uzsakovopadalinys" minOccurs="0"/>
                <xsd:element ref="ns4:I_x0161__x0020_j_x0173__x0020_med_x017e_iag_x0173__x0020_vert_x0117__x0020_sudaro" minOccurs="0"/>
                <xsd:element ref="ns2:Aff_tipinesformossutartis" minOccurs="0"/>
                <xsd:element ref="ns5:AffEkspertupasizadejimai" minOccurs="0"/>
                <xsd:element ref="ns4:S_x0105_naudos_x002f_Investicijos" minOccurs="0"/>
                <xsd:element ref="ns2:Aff_pateikimoderinimui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description="" ma:internalName="Aff_tipinesformossutartis">
      <xsd:simpleType>
        <xsd:restriction base="dms:Boolean"/>
      </xsd:simpleType>
    </xsd:element>
    <xsd:element name="Aff_pateikimoderinimuidata" ma:index="32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504e4c-b273-4340-80d1-23a349e50001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S_x0105_naudos_x002f_Investicijos" ma:index="31" nillable="true" ma:displayName="Sąnaudos/Investicijos" ma:list="{b4b0a4de-f1a4-475b-997a-a2b6643b6f20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Užsakovo padalinys" ma:list="{dd0516e0-411d-4b9d-a2e8-dcb92768d8b6}" ma:internalName="Aff_uzsakovopadalinys" ma:showField="Title" ma:web="a5930e29-24ab-4925-a910-c1bbade73c3f">
      <xsd:simpleType>
        <xsd:restriction base="dms:Lookup"/>
      </xsd:simpleType>
    </xsd:element>
    <xsd:element name="AffEkspertupasizadejimai" ma:index="30" nillable="true" ma:displayName="Ekspertų pasižadėjimai" ma:list="{a0e53f40-c35c-47b0-8952-5dc745006e19}" ma:internalName="AffEkspertupasizadejimai" ma:showField="Title" ma:web="a5930e29-24ab-4925-a910-c1bbade73c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7CC894-A199-498C-AFDC-207D12C076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107661-31C4-438A-82C7-8C8FB9F2A30A}">
  <ds:schemaRefs>
    <ds:schemaRef ds:uri="http://schemas.microsoft.com/office/2006/metadata/properties"/>
    <ds:schemaRef ds:uri="http://www.w3.org/XML/1998/namespace"/>
    <ds:schemaRef ds:uri="53504e4c-b273-4340-80d1-23a349e50001"/>
    <ds:schemaRef ds:uri="http://purl.org/dc/elements/1.1/"/>
    <ds:schemaRef ds:uri="http://schemas.microsoft.com/office/2006/documentManagement/types"/>
    <ds:schemaRef ds:uri="7d3ccfc8-0174-48be-b2c7-759d9617ea65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5930e29-24ab-4925-a910-c1bbade73c3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42CA1E5-85AD-4D9C-94CB-AFE7B885FD6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C5FE33D-178F-4B4D-906A-8721B261C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53504e4c-b273-4340-80d1-23a349e50001"/>
    <ds:schemaRef ds:uri="a5930e29-24ab-4925-a910-c1bbade73c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Lapas2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Birutė Čibiraitė</dc:creator>
  <cp:lastModifiedBy>Mindaugas Brusokas</cp:lastModifiedBy>
  <dcterms:created xsi:type="dcterms:W3CDTF">2015-08-27T11:46:12Z</dcterms:created>
  <dcterms:modified xsi:type="dcterms:W3CDTF">2016-07-20T14:19:13Z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0x0101008029EB588A33574C8C4332B53EDD6B9300BDE0E97BD24BAC49ACAAE78DD400DE40</vt:lpwstr>
  </property>
  <property fmtid="{D5CDD505-2E9C-101B-9397-08002B2CF9AE}" pid="3" name="_dlc_DocIdItemGuid">
    <vt:lpwstr>8721a9aa-5fa8-45e7-a7eb-26ef27f7842e</vt:lpwstr>
  </property>
</Properties>
</file>