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rasbuz\Documents\VIENKARTINĖS MEDICININĖS PRIEMONĖS 1 dalis ID1718117 2025-04-30\"/>
    </mc:Choice>
  </mc:AlternateContent>
  <xr:revisionPtr revIDLastSave="0" documentId="13_ncr:1_{30674C4F-64E6-4EA0-A201-6C1DC1E017F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7" i="1" l="1"/>
  <c r="F265" i="1"/>
  <c r="G256" i="1"/>
  <c r="F250" i="1"/>
  <c r="F245" i="1"/>
  <c r="G235" i="1"/>
  <c r="F228" i="1"/>
  <c r="G234" i="1" s="1"/>
  <c r="G219" i="1"/>
  <c r="F208" i="1"/>
  <c r="F198" i="1"/>
  <c r="F188" i="1"/>
  <c r="F178" i="1"/>
  <c r="G169" i="1"/>
  <c r="F159" i="1"/>
  <c r="F150" i="1"/>
  <c r="F141" i="1"/>
  <c r="F132" i="1"/>
  <c r="F123" i="1"/>
  <c r="F114" i="1"/>
  <c r="G104" i="1"/>
  <c r="F94" i="1"/>
  <c r="F85" i="1"/>
  <c r="F76" i="1"/>
  <c r="G67" i="1"/>
  <c r="F57" i="1"/>
  <c r="G66" i="1" s="1"/>
  <c r="G47" i="1"/>
  <c r="F39" i="1"/>
  <c r="F46" i="1" s="1"/>
  <c r="F47" i="1" s="1"/>
  <c r="F48" i="1" s="1"/>
  <c r="G21" i="1"/>
  <c r="F234" i="1" l="1"/>
  <c r="F235" i="1" s="1"/>
  <c r="F236" i="1" s="1"/>
  <c r="G255" i="1"/>
  <c r="F103" i="1"/>
  <c r="F104" i="1" s="1"/>
  <c r="F105" i="1" s="1"/>
  <c r="F218" i="1"/>
  <c r="F219" i="1" s="1"/>
  <c r="F220" i="1" s="1"/>
  <c r="G218" i="1"/>
  <c r="G46" i="1"/>
  <c r="F66" i="1"/>
  <c r="F67" i="1" s="1"/>
  <c r="F68" i="1" s="1"/>
  <c r="G103" i="1"/>
  <c r="F168" i="1"/>
  <c r="F169" i="1" s="1"/>
  <c r="F170" i="1" s="1"/>
  <c r="G168" i="1"/>
  <c r="F276" i="1"/>
  <c r="F277" i="1" s="1"/>
  <c r="F278" i="1" s="1"/>
  <c r="G276" i="1"/>
  <c r="F255" i="1"/>
  <c r="F256" i="1" s="1"/>
  <c r="F257" i="1" s="1"/>
</calcChain>
</file>

<file path=xl/sharedStrings.xml><?xml version="1.0" encoding="utf-8"?>
<sst xmlns="http://schemas.openxmlformats.org/spreadsheetml/2006/main" count="747" uniqueCount="439">
  <si>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</si>
  <si>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</si>
  <si>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</si>
  <si>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</si>
  <si>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</si>
  <si>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</si>
  <si>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</si>
  <si>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</si>
  <si>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</si>
  <si>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</si>
  <si>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</si>
  <si>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</si>
  <si>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</si>
  <si>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</si>
  <si>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</si>
  <si>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</si>
  <si>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</si>
  <si>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</si>
  <si>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</si>
  <si>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</si>
  <si>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</si>
  <si>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</si>
  <si>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</si>
  <si>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</si>
  <si>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</si>
  <si>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</si>
  <si>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</si>
  <si>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</si>
  <si>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</si>
  <si>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</si>
  <si>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</si>
  <si>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</si>
  <si>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</si>
  <si>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</si>
  <si>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</si>
  <si>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</si>
  <si>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</si>
  <si>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</si>
  <si>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</si>
  <si>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36. DALIS</t>
  </si>
  <si>
    <t>INTUBACINIŲ VAMZDELIŲ PRAVEDĖJAS SUNKIOMIS INTUBACIJOMIS</t>
  </si>
  <si>
    <t>36.</t>
  </si>
  <si>
    <t>Intubacinių vamzdelių pravedėjas sunkiomis intubacijomis</t>
  </si>
  <si>
    <t>36.1.</t>
  </si>
  <si>
    <t>36.1.1.</t>
  </si>
  <si>
    <t>Lankstus vamzdelis, įvedamas į trachėją esant sudėtingoms situacijoms įvedant endotrachėjinį vamzdelį</t>
  </si>
  <si>
    <t>36.1.2.</t>
  </si>
  <si>
    <t>Vienkartinis, sudėtyje nėra latekso</t>
  </si>
  <si>
    <t>36.1.3.</t>
  </si>
  <si>
    <t>Paviršius su maža trintimi, atrauminis galiukas, lenktu galu, sterilus, supakuotas po vieną</t>
  </si>
  <si>
    <t>36.1.4.</t>
  </si>
  <si>
    <t>Išorinis diametras 5,0 ilgis 700mm (± 1mm)</t>
  </si>
  <si>
    <t>36.1.5.</t>
  </si>
  <si>
    <t>Išorinis diametras 3,3 ilgis 700mm (± 1mm)</t>
  </si>
  <si>
    <t>36.1.6.</t>
  </si>
  <si>
    <t>Supakuotas po vieną</t>
  </si>
  <si>
    <t>37. DALIS</t>
  </si>
  <si>
    <t xml:space="preserve">STILETAS </t>
  </si>
  <si>
    <t>37.</t>
  </si>
  <si>
    <t xml:space="preserve">Stiletas </t>
  </si>
  <si>
    <t>37.1.</t>
  </si>
  <si>
    <t>37.1.1.</t>
  </si>
  <si>
    <t>Sterilus (yra simbolis ant pakuotės)</t>
  </si>
  <si>
    <t>37.1.2.</t>
  </si>
  <si>
    <t>Vienkartinis (pažymėta simboliu), be latekso, šešiakampės formos</t>
  </si>
  <si>
    <t>37.1.3.</t>
  </si>
  <si>
    <t>Skirtas sudėtingai intubacijai atlikti</t>
  </si>
  <si>
    <t>37.1.4.</t>
  </si>
  <si>
    <t>Turi dvi integruotas metalines juosteles norimam kampui nustatyti</t>
  </si>
  <si>
    <t>37.1.5.</t>
  </si>
  <si>
    <t>Plokščias proksimalinis galas, 650mm (±2mm) ilgio</t>
  </si>
  <si>
    <t>37.1.6.</t>
  </si>
  <si>
    <t>Tinka standartiniams endotrachėjiniams vamzdeliams nuo 7 iki 10 dydžių imtinai</t>
  </si>
  <si>
    <t>37.1.7.</t>
  </si>
  <si>
    <t>Pravedėjas lenktu galu</t>
  </si>
  <si>
    <t>37.1.8.</t>
  </si>
  <si>
    <t>Komplekte yra lubrikanto paketėlis, supakuoti po 1 vnt</t>
  </si>
  <si>
    <t>50. DALIS</t>
  </si>
  <si>
    <t>VIENKARTINIS I-GEL VIRŠGERKLINIS VAMZDELIS</t>
  </si>
  <si>
    <t>50.</t>
  </si>
  <si>
    <t>Vienkartinis i-gel viršgerklinis vamzdelis</t>
  </si>
  <si>
    <t>50.1.</t>
  </si>
  <si>
    <t>50.1.1.</t>
  </si>
  <si>
    <t>Dydis 3</t>
  </si>
  <si>
    <t>50.1.2.</t>
  </si>
  <si>
    <t>30-60kg pacientui</t>
  </si>
  <si>
    <t>50.1.3.</t>
  </si>
  <si>
    <t>Vienkartinis, sterilus</t>
  </si>
  <si>
    <t>50.1.4.</t>
  </si>
  <si>
    <t>Be išpučiamos manžetės, su skrandžio kanalu</t>
  </si>
  <si>
    <t>50.1.5.</t>
  </si>
  <si>
    <t>Gaminio sudėtyje nėra latekso</t>
  </si>
  <si>
    <t>50.1.6.</t>
  </si>
  <si>
    <t>Pagaminta iš medicininio termoplastinio elastomero</t>
  </si>
  <si>
    <t>Turi sukandimo blokatorių</t>
  </si>
  <si>
    <t>50.1.8.</t>
  </si>
  <si>
    <t>Vartotojui reikalinga informacija matomoje kvėpavimo vamzdelio dalyje</t>
  </si>
  <si>
    <t>50.2.</t>
  </si>
  <si>
    <t>50.2.1.</t>
  </si>
  <si>
    <t>Dydis 4</t>
  </si>
  <si>
    <t>50.2.2.</t>
  </si>
  <si>
    <t>50-90kg pacientui</t>
  </si>
  <si>
    <t>50.2.3.</t>
  </si>
  <si>
    <t>50.2.4.</t>
  </si>
  <si>
    <t>50.2.5.</t>
  </si>
  <si>
    <t>50.2.6.</t>
  </si>
  <si>
    <t>50.2.7.</t>
  </si>
  <si>
    <t>50.2.8.</t>
  </si>
  <si>
    <t>50.3.</t>
  </si>
  <si>
    <t>50.3.1.</t>
  </si>
  <si>
    <t>Dydis 5</t>
  </si>
  <si>
    <t>50.3.2.</t>
  </si>
  <si>
    <t>&gt;90kg pacientui</t>
  </si>
  <si>
    <t>50.3.3.</t>
  </si>
  <si>
    <t>50.3.4.</t>
  </si>
  <si>
    <t>50.3.5.</t>
  </si>
  <si>
    <t>50.3.6.</t>
  </si>
  <si>
    <t>50.3.7.</t>
  </si>
  <si>
    <t>50.3.8.</t>
  </si>
  <si>
    <t>87. DALIS</t>
  </si>
  <si>
    <t>ANESTEZIOLOGINĖS VEIDO KAUKĖ SU PRIPUČIAMA PAGALVĖLE</t>
  </si>
  <si>
    <t>87.</t>
  </si>
  <si>
    <t>Anesteziologinės veido kaukė su pripučiama pagalvėle</t>
  </si>
  <si>
    <t>87.1.</t>
  </si>
  <si>
    <t xml:space="preserve">Anesteziologinės veido kaukės su pripučiama pagalvėle </t>
  </si>
  <si>
    <t>87.1.1.</t>
  </si>
  <si>
    <t>Dydis 0 (naujagimiams)</t>
  </si>
  <si>
    <t>87.1.2.</t>
  </si>
  <si>
    <t>Vienkartinės, kliniškai švarios, supakuotos ne daugiau kaip po 1 vnt.</t>
  </si>
  <si>
    <t>87.1.3.</t>
  </si>
  <si>
    <t>87.1.4.</t>
  </si>
  <si>
    <t>Be Hook tipo žiedo</t>
  </si>
  <si>
    <t>87.1.5.</t>
  </si>
  <si>
    <t>Minkštas pripūstas priegalvis orui nepralaidus.</t>
  </si>
  <si>
    <t>87.1.6.</t>
  </si>
  <si>
    <t>Kaukė skaidri - gerai matomas ligonio veidas</t>
  </si>
  <si>
    <t>87.1.7.</t>
  </si>
  <si>
    <t>Kaukės jungtys kūginės - 15M</t>
  </si>
  <si>
    <t>87.1.8.</t>
  </si>
  <si>
    <t>Spalvinis kaukių kodavimas pagal dydžius. Spalva nurodoma ant pakuotės.</t>
  </si>
  <si>
    <t>87.2.</t>
  </si>
  <si>
    <t>87.2.1.</t>
  </si>
  <si>
    <t>Dydis 1 (vaikams)</t>
  </si>
  <si>
    <t>87.2.2.</t>
  </si>
  <si>
    <t>87.2.3.</t>
  </si>
  <si>
    <t>87.2.4.</t>
  </si>
  <si>
    <t>87.2.5.</t>
  </si>
  <si>
    <t>Minkštas pripūstas priegalvis orui nepralaidus</t>
  </si>
  <si>
    <t>87.2.6.</t>
  </si>
  <si>
    <t>87.2.7.</t>
  </si>
  <si>
    <t>87.2.8.</t>
  </si>
  <si>
    <t>87.3.</t>
  </si>
  <si>
    <t>87.3.1.</t>
  </si>
  <si>
    <t xml:space="preserve"> Dydis 2</t>
  </si>
  <si>
    <t>87.3.2.</t>
  </si>
  <si>
    <t>87.3.3.</t>
  </si>
  <si>
    <t>87.3.4.</t>
  </si>
  <si>
    <t>87.3.5.</t>
  </si>
  <si>
    <t>87.3.6.</t>
  </si>
  <si>
    <t>87.3.7.</t>
  </si>
  <si>
    <t>Kaukės jungtys kūginės - 22F</t>
  </si>
  <si>
    <t>87.3.8.</t>
  </si>
  <si>
    <t>87.4.</t>
  </si>
  <si>
    <t>87.4.1.</t>
  </si>
  <si>
    <t>87.4.2.</t>
  </si>
  <si>
    <t>87.4.3.</t>
  </si>
  <si>
    <t>87.4.4.</t>
  </si>
  <si>
    <t>87.4.5.</t>
  </si>
  <si>
    <t>87.4.6.</t>
  </si>
  <si>
    <t>87.4.7.</t>
  </si>
  <si>
    <t>87.4.8.</t>
  </si>
  <si>
    <t>87.5.</t>
  </si>
  <si>
    <t>Anesteziologinės veido kaukės su pripučiama pagalvėle</t>
  </si>
  <si>
    <t>87.5.1.</t>
  </si>
  <si>
    <t>87.5.2.</t>
  </si>
  <si>
    <t>87.5.3.</t>
  </si>
  <si>
    <t>87.5.4.</t>
  </si>
  <si>
    <t>87.5.5.</t>
  </si>
  <si>
    <t>87.5.6.</t>
  </si>
  <si>
    <t>87.5.7.</t>
  </si>
  <si>
    <t>87.5.8.</t>
  </si>
  <si>
    <t>87.6.</t>
  </si>
  <si>
    <t>87.6.1.</t>
  </si>
  <si>
    <t>87.6.2.</t>
  </si>
  <si>
    <t>87.6.3.</t>
  </si>
  <si>
    <t>87.6.4.</t>
  </si>
  <si>
    <t>87.6.5.</t>
  </si>
  <si>
    <t>87.6.6.</t>
  </si>
  <si>
    <t>87.6.7.</t>
  </si>
  <si>
    <t>87.6.8.</t>
  </si>
  <si>
    <t>Kaukė tvirtinama juostele (gumele), kuri kaukę ant veido fiksuoja hermetiškai</t>
  </si>
  <si>
    <t>Su integruotu nosies fiksatoriumi (spaustuku)</t>
  </si>
  <si>
    <t>90. DALIS</t>
  </si>
  <si>
    <t>LARINGINĖ KAUKĖ – GELINĖ</t>
  </si>
  <si>
    <t>90.</t>
  </si>
  <si>
    <t>Laringinė kaukė – gelinė</t>
  </si>
  <si>
    <t>90.1.</t>
  </si>
  <si>
    <t>90.1.1.</t>
  </si>
  <si>
    <t>N 1</t>
  </si>
  <si>
    <t>90.1.2.</t>
  </si>
  <si>
    <t>Vienkartinė, sterili. Gaminio sudėtyje nėra latekso</t>
  </si>
  <si>
    <t>90.1.3.</t>
  </si>
  <si>
    <t>i- gel tipo</t>
  </si>
  <si>
    <t>90.1.4.</t>
  </si>
  <si>
    <t>Minkšti ir tikslūs kontūrai</t>
  </si>
  <si>
    <t>90.1.5.</t>
  </si>
  <si>
    <t>Nepripučiama distalinė dalis</t>
  </si>
  <si>
    <t>90.1.6.</t>
  </si>
  <si>
    <t>Su skrandžio kanalu</t>
  </si>
  <si>
    <t>90.1.7.</t>
  </si>
  <si>
    <t>Pagaminta iš medicininio termoplastinio elastomero ar lygiavertė medžiagos</t>
  </si>
  <si>
    <t>90.1.8.</t>
  </si>
  <si>
    <t>90.1.9.</t>
  </si>
  <si>
    <t>Reikalinga informacija matomoje kvėpavimo vamzdelio dalyje</t>
  </si>
  <si>
    <t>90.2.</t>
  </si>
  <si>
    <t>90.2.1.</t>
  </si>
  <si>
    <t>N3</t>
  </si>
  <si>
    <t>90.2.2.</t>
  </si>
  <si>
    <t>90.2.3.</t>
  </si>
  <si>
    <t>90.2.4.</t>
  </si>
  <si>
    <t>90.2.5.</t>
  </si>
  <si>
    <t>90.2.6.</t>
  </si>
  <si>
    <t>90.2.7.</t>
  </si>
  <si>
    <t>90.2.8.</t>
  </si>
  <si>
    <t>90.2.9.</t>
  </si>
  <si>
    <t>90.3.</t>
  </si>
  <si>
    <t>90.3.1.</t>
  </si>
  <si>
    <t>N 4</t>
  </si>
  <si>
    <t>90.3.2.</t>
  </si>
  <si>
    <t>90.3.3.</t>
  </si>
  <si>
    <t>90.3.4.</t>
  </si>
  <si>
    <t>90.3.5.</t>
  </si>
  <si>
    <t>90.3.6.</t>
  </si>
  <si>
    <t>90.3.7.</t>
  </si>
  <si>
    <t>90.3.8.</t>
  </si>
  <si>
    <t>90.3.9.</t>
  </si>
  <si>
    <t>90.4.</t>
  </si>
  <si>
    <t>90.4.1.</t>
  </si>
  <si>
    <t>N 5</t>
  </si>
  <si>
    <t>90.4.2.</t>
  </si>
  <si>
    <t>90.4.3.</t>
  </si>
  <si>
    <t>90.4.4.</t>
  </si>
  <si>
    <t>90.4.5.</t>
  </si>
  <si>
    <t>90.4.6.</t>
  </si>
  <si>
    <t>90.4.7.</t>
  </si>
  <si>
    <t>90.4.8.</t>
  </si>
  <si>
    <t>90.4.9.</t>
  </si>
  <si>
    <t>92. DALIS</t>
  </si>
  <si>
    <t>KAUKĖ DEGUONIES NAUJAGIMIAMS</t>
  </si>
  <si>
    <t>92.</t>
  </si>
  <si>
    <t>Kaukė deguonies naujagimiams</t>
  </si>
  <si>
    <t>92.1.</t>
  </si>
  <si>
    <t>92.1.1.</t>
  </si>
  <si>
    <t xml:space="preserve">Vienkartinės, sterilios. Gaminio sudėtyje nėra latekso </t>
  </si>
  <si>
    <t>92.1.2.</t>
  </si>
  <si>
    <t>92.1.3.</t>
  </si>
  <si>
    <t>Kaukės kraštai priglundantys prie veido, neaštrūs. Korpusas iš skaidrios medžiagos</t>
  </si>
  <si>
    <t>92.1.4.</t>
  </si>
  <si>
    <t xml:space="preserve">Deguonies vamzdelis ne lygiasienis, 2,1 m (± 10 cm) </t>
  </si>
  <si>
    <t>92.1.5.</t>
  </si>
  <si>
    <t>93. DALIS</t>
  </si>
  <si>
    <t>PRIEMONĖ NEINVAZINEI VENTILIACIJAI</t>
  </si>
  <si>
    <t>93.</t>
  </si>
  <si>
    <t>Priemonė neinvazinei ventiliacijai</t>
  </si>
  <si>
    <t>93.1.</t>
  </si>
  <si>
    <t>CPAP viso veido kaukė</t>
  </si>
  <si>
    <t>93.1.1.</t>
  </si>
  <si>
    <t>Vienkartinė neinvazinės ventiliacijos priemonė skirta suaugusiems su nuolatinio teigiamo kvėpavimo takų slėgio (CPAP)ir dviejų lygių teigiamo slėgio aparatais ligoninėje</t>
  </si>
  <si>
    <t>93.1.2.</t>
  </si>
  <si>
    <t>Kaukė su standartine alkūne, su kontroline anga joje, naudojama dviejų atšakų kvėpavimo sistemose</t>
  </si>
  <si>
    <t>93.1.3.</t>
  </si>
  <si>
    <t>Yra tvirtinimo dirželiai ant galvos su nuimamais spaustukais, kaukė su silikoniniu priegalviu</t>
  </si>
  <si>
    <t>93.1.4.</t>
  </si>
  <si>
    <t>L dydžio</t>
  </si>
  <si>
    <t>93.2.</t>
  </si>
  <si>
    <t>93.2.1.</t>
  </si>
  <si>
    <t>93.2.2.</t>
  </si>
  <si>
    <t>93.2.3.</t>
  </si>
  <si>
    <t>93.2.4.</t>
  </si>
  <si>
    <t>XL dydžio</t>
  </si>
  <si>
    <t>Supakuoti ne daugiau kaip po 1 vnt.</t>
  </si>
  <si>
    <t>98. DALIS</t>
  </si>
  <si>
    <t>KVĖPAVIMO FILTRAI</t>
  </si>
  <si>
    <t>98.</t>
  </si>
  <si>
    <t>Kvėpavimo filtrai</t>
  </si>
  <si>
    <t>98.1.</t>
  </si>
  <si>
    <t xml:space="preserve">Kvėpavimo filtrai </t>
  </si>
  <si>
    <t>98.1.1.</t>
  </si>
  <si>
    <t xml:space="preserve">Be šilumos-drėgmės reguliavimo </t>
  </si>
  <si>
    <t>98.1.2.</t>
  </si>
  <si>
    <t>Kliniškai švarus, vienkartinis.</t>
  </si>
  <si>
    <t>98.1.3.</t>
  </si>
  <si>
    <t xml:space="preserve">Gaminio sudėtyje nėra latekso. </t>
  </si>
  <si>
    <t>98.1.4.</t>
  </si>
  <si>
    <t xml:space="preserve">Yra Luer Lock tipo jungtis CO2 monitorizavimui. </t>
  </si>
  <si>
    <t>98.1.5.</t>
  </si>
  <si>
    <t>Monitoringo linijos anga turi fiksuotą guminį dangtelį, kurį atidengus šis lieka pritvirtintas prie filtro korpuso.</t>
  </si>
  <si>
    <t>98.1.6.</t>
  </si>
  <si>
    <t xml:space="preserve">Testuoti su virusais ir bakterijomis nepriklausomoje laboratorijoje pagal tarptautines metodikas 24 val.(pateikti nepriklausomos laboratorijos testavimo protokolus). Antibakterinės savybės – sulaiko hepatito virusą, TBC lazdelę ir kt. bakterijas. Efektyvumas &gt;99,999%. </t>
  </si>
  <si>
    <t>98.1.7.</t>
  </si>
  <si>
    <t>98.1.8.</t>
  </si>
  <si>
    <t>Jungtys 22F/15M-22M/15F.</t>
  </si>
  <si>
    <t>98.1.9.</t>
  </si>
  <si>
    <t>Kvėpavimo filtro parametrai: tūris  60 ml (±1ml), pasipriešinimas – ne daugiau kaip 0,9 cm H2O; minimalus įkvėpimo/iškvėpimo tūris &gt; 200ml.</t>
  </si>
  <si>
    <t>98.1.10.</t>
  </si>
  <si>
    <t>Svoris 25g - 30g</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</si>
  <si>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</si>
  <si>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</si>
  <si>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</si>
  <si>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</si>
  <si>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</si>
  <si>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</si>
  <si>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</si>
  <si>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</si>
  <si>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</si>
  <si>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</si>
  <si>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</si>
  <si>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</si>
  <si>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</si>
  <si>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</si>
  <si>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</si>
  <si>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</si>
  <si>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</si>
  <si>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</si>
  <si>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</si>
  <si>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</si>
  <si>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9275-1 2025-03-24 13:32:43</t>
  </si>
  <si>
    <t>6.  Pasiūlymų formoje būtina palikti tik siūlomas pirkimo dalis. Nepasiūlytas pirkimo dalis būtina IŠTRINTI.</t>
  </si>
  <si>
    <t>Pabradė</t>
  </si>
  <si>
    <t>S25-115</t>
  </si>
  <si>
    <t>UAB "Intersurgical"</t>
  </si>
  <si>
    <t>Arnionių g. 60, LT-18170, Pabradė</t>
  </si>
  <si>
    <t>LT115024314</t>
  </si>
  <si>
    <t>AB SEB bankas, LT58 7044 0600 0101 8621, banko kodas 70440</t>
  </si>
  <si>
    <t>Viešųjų pirkimų specialistė Kristina Šimanel</t>
  </si>
  <si>
    <t>Generalinis direktorius Sigitas Žvirblis</t>
  </si>
  <si>
    <t>Valdymo ir (ar) priežiūros organai įmonėje nesudaryti. 
Tiekėjo finansinės apskaitos dokumentus turintį teisę surašyti ir pasirašyti  generalinis direktorius Sigitas Žvirblis ir finansų direktorė Larisa Paryngovskaja</t>
  </si>
  <si>
    <t xml:space="preserve">038766612, sales@intersurgical.lt </t>
  </si>
  <si>
    <t xml:space="preserve">Lietuvos klientų aptarnavimo specialistė Ingrida Zarembienė, 038766514, sales@intersurgical.lt </t>
  </si>
  <si>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Vienkartinės anesteziologinės veido kaukės
</t>
    </r>
    <r>
      <rPr>
        <b/>
        <sz val="11"/>
        <color theme="1"/>
        <rFont val="Calibri"/>
        <family val="2"/>
        <charset val="186"/>
        <scheme val="minor"/>
      </rPr>
      <t xml:space="preserve">Prekės kodas: </t>
    </r>
    <r>
      <rPr>
        <sz val="11"/>
        <color theme="1"/>
        <rFont val="Calibri"/>
        <family val="2"/>
        <charset val="186"/>
        <scheme val="minor"/>
      </rPr>
      <t>1512111</t>
    </r>
  </si>
  <si>
    <t>Siūlomų gaminių aprašymų 1psl.</t>
  </si>
  <si>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Pravedėjas lenktu galu – Bougie
</t>
    </r>
    <r>
      <rPr>
        <b/>
        <sz val="11"/>
        <color theme="1"/>
        <rFont val="Calibri"/>
        <family val="2"/>
        <charset val="186"/>
        <scheme val="minor"/>
      </rPr>
      <t xml:space="preserve">Prekės kodas: </t>
    </r>
    <r>
      <rPr>
        <sz val="11"/>
        <color theme="1"/>
        <rFont val="Calibri"/>
        <family val="2"/>
        <charset val="186"/>
        <scheme val="minor"/>
      </rPr>
      <t>8070010, 8070015</t>
    </r>
  </si>
  <si>
    <t>Lankstus pravedėjas, įvedamas į trachėją esant sudėtingoms situacijoms įvedant endotrachėjinį vamzdelį.</t>
  </si>
  <si>
    <t>Vienkartinis (pažymėta simboliu).   Be latekso.</t>
  </si>
  <si>
    <t>Turi atraumatinį galą. Pravedėjas lenktu galu, paviršius su maža trintimi. Sterilus (yra simbolis ant pakuotės).   Supakuoti po 1 vnt.</t>
  </si>
  <si>
    <t>8070015 - išoronis diametras 5,0mm, ilgis 700mm.</t>
  </si>
  <si>
    <t>8070010 - išoronis diametras 3,3mm, ilgis 700mm.</t>
  </si>
  <si>
    <t>Supakuoti po 1 vnt.</t>
  </si>
  <si>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Universalus stiletas-bužas viename (USB™)
</t>
    </r>
    <r>
      <rPr>
        <b/>
        <sz val="11"/>
        <color theme="1"/>
        <rFont val="Calibri"/>
        <family val="2"/>
        <charset val="186"/>
        <scheme val="minor"/>
      </rPr>
      <t xml:space="preserve">Prekės kodas: </t>
    </r>
    <r>
      <rPr>
        <sz val="11"/>
        <color theme="1"/>
        <rFont val="Calibri"/>
        <family val="2"/>
        <charset val="186"/>
        <scheme val="minor"/>
      </rPr>
      <t>8090015</t>
    </r>
  </si>
  <si>
    <t>Siūlomų gaminių aprašymų 2psl.</t>
  </si>
  <si>
    <t>Siūlomų gaminių aprašymų 4psl.</t>
  </si>
  <si>
    <t>Siūlomų gaminių aprašymų 7psl.</t>
  </si>
  <si>
    <t>Siūlomų gaminių aprašymų 9psl.</t>
  </si>
  <si>
    <t>Siūlomų gaminių aprašymų 11psl.</t>
  </si>
  <si>
    <t>Siūlomų gaminių aprašymų 12psl.</t>
  </si>
  <si>
    <t>Siūlomų gaminių aprašymų 14psl.</t>
  </si>
  <si>
    <t>Sterilus (yra simbolis ant pakuotės).</t>
  </si>
  <si>
    <t>Skirtas sudėtingai intubacijai atlikti.</t>
  </si>
  <si>
    <t>Turi dvi integruotas metalines juosteles norimam kampui nustatyti.</t>
  </si>
  <si>
    <t>Pravedėjas lenktu galu.</t>
  </si>
  <si>
    <t>Vienkartinis (pažymėta simboliu). Be latekso. Šešiakampės formos.</t>
  </si>
  <si>
    <t>650 mm ilgio.</t>
  </si>
  <si>
    <t>Tinka standartiniams endotrachejiniams vamzdeliams nuo 7 iki 10 dydžių imtinai.</t>
  </si>
  <si>
    <t>Komplekte yra lubrikanto paketėlis. Supakuoti po 1 vnt.</t>
  </si>
  <si>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i-gel™  vienkartinis viršgerklinis vamzdelis (2-os kartos laringinė kaukė)
</t>
    </r>
    <r>
      <rPr>
        <b/>
        <sz val="11"/>
        <color theme="1"/>
        <rFont val="Calibri"/>
        <family val="2"/>
        <charset val="186"/>
        <scheme val="minor"/>
      </rPr>
      <t xml:space="preserve">Prekės kodas: </t>
    </r>
    <r>
      <rPr>
        <sz val="11"/>
        <color theme="1"/>
        <rFont val="Calibri"/>
        <family val="2"/>
        <charset val="186"/>
        <scheme val="minor"/>
      </rPr>
      <t>8203000</t>
    </r>
  </si>
  <si>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i-gel™  vienkartinis viršgerklinis vamzdelis (2-os kartos laringinė kaukė)
</t>
    </r>
    <r>
      <rPr>
        <b/>
        <sz val="11"/>
        <color theme="1"/>
        <rFont val="Calibri"/>
        <family val="2"/>
        <charset val="186"/>
        <scheme val="minor"/>
      </rPr>
      <t xml:space="preserve">Prekės kodas: </t>
    </r>
    <r>
      <rPr>
        <sz val="11"/>
        <color theme="1"/>
        <rFont val="Calibri"/>
        <family val="2"/>
        <charset val="186"/>
        <scheme val="minor"/>
      </rPr>
      <t>8204000</t>
    </r>
  </si>
  <si>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i-gel™  vienkartinis viršgerklinis vamzdelis (2-os kartos laringinė kaukė)
</t>
    </r>
    <r>
      <rPr>
        <b/>
        <sz val="11"/>
        <color theme="1"/>
        <rFont val="Calibri"/>
        <family val="2"/>
        <charset val="186"/>
        <scheme val="minor"/>
      </rPr>
      <t xml:space="preserve">Prekės kodas: </t>
    </r>
    <r>
      <rPr>
        <sz val="11"/>
        <color theme="1"/>
        <rFont val="Calibri"/>
        <family val="2"/>
        <charset val="186"/>
        <scheme val="minor"/>
      </rPr>
      <t>8205000</t>
    </r>
  </si>
  <si>
    <t>Dydis 3.</t>
  </si>
  <si>
    <t>Gaminio sudėtyje nėra latekso.</t>
  </si>
  <si>
    <t>Dydis 4.</t>
  </si>
  <si>
    <t>Dydis 5.</t>
  </si>
  <si>
    <t>Paciento svoriui 30-60kg.</t>
  </si>
  <si>
    <t>Vienkartinis. Sterilus.</t>
  </si>
  <si>
    <t>Originali minkšta neišpučiama manžetė. Skrandžio kanalas eina išilgai viršgerklinio vamzdelio - siurbimui, pravesti nosinį skrandžio zondą ir pan.</t>
  </si>
  <si>
    <t>Pagamintas iš medicininio termoplastinio elastomero - medžiagos, panašios į gelį.</t>
  </si>
  <si>
    <t>Integruotas sukandimo blokatorius.</t>
  </si>
  <si>
    <t>Vartotojui reikalinga informacija yra matomoje kvėpavimo vamzdelio dalyje.</t>
  </si>
  <si>
    <t>Paciento svoriui 50-90kg.</t>
  </si>
  <si>
    <t>Paciento svoriui 90+kg.</t>
  </si>
  <si>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Vienkartinės anesteziologinės veido kaukės
</t>
    </r>
    <r>
      <rPr>
        <b/>
        <sz val="11"/>
        <color theme="1"/>
        <rFont val="Calibri"/>
        <family val="2"/>
        <charset val="186"/>
        <scheme val="minor"/>
      </rPr>
      <t xml:space="preserve">Prekės kodas: </t>
    </r>
    <r>
      <rPr>
        <sz val="11"/>
        <color theme="1"/>
        <rFont val="Calibri"/>
        <family val="2"/>
        <charset val="186"/>
        <scheme val="minor"/>
      </rPr>
      <t>1511111</t>
    </r>
  </si>
  <si>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Vienkartinės anesteziologinės veido kaukės
</t>
    </r>
    <r>
      <rPr>
        <b/>
        <sz val="11"/>
        <color theme="1"/>
        <rFont val="Calibri"/>
        <family val="2"/>
        <charset val="186"/>
        <scheme val="minor"/>
      </rPr>
      <t xml:space="preserve">Prekės kodas: </t>
    </r>
    <r>
      <rPr>
        <sz val="11"/>
        <color theme="1"/>
        <rFont val="Calibri"/>
        <family val="2"/>
        <charset val="186"/>
        <scheme val="minor"/>
      </rPr>
      <t>1513111</t>
    </r>
  </si>
  <si>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Vienkartinės anesteziologinės veido kaukės
</t>
    </r>
    <r>
      <rPr>
        <b/>
        <sz val="11"/>
        <color theme="1"/>
        <rFont val="Calibri"/>
        <family val="2"/>
        <charset val="186"/>
        <scheme val="minor"/>
      </rPr>
      <t xml:space="preserve">Prekės kodas: </t>
    </r>
    <r>
      <rPr>
        <sz val="11"/>
        <color theme="1"/>
        <rFont val="Calibri"/>
        <family val="2"/>
        <charset val="186"/>
        <scheme val="minor"/>
      </rPr>
      <t>1514111</t>
    </r>
  </si>
  <si>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Vienkartinės anesteziologinės veido kaukės
</t>
    </r>
    <r>
      <rPr>
        <b/>
        <sz val="11"/>
        <color theme="1"/>
        <rFont val="Calibri"/>
        <family val="2"/>
        <charset val="186"/>
        <scheme val="minor"/>
      </rPr>
      <t xml:space="preserve">Prekės kodas: </t>
    </r>
    <r>
      <rPr>
        <sz val="11"/>
        <color theme="1"/>
        <rFont val="Calibri"/>
        <family val="2"/>
        <charset val="186"/>
        <scheme val="minor"/>
      </rPr>
      <t>1515111</t>
    </r>
  </si>
  <si>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Vienkartinės anesteziologinės veido kaukės
</t>
    </r>
    <r>
      <rPr>
        <b/>
        <sz val="11"/>
        <color theme="1"/>
        <rFont val="Calibri"/>
        <family val="2"/>
        <charset val="186"/>
        <scheme val="minor"/>
      </rPr>
      <t xml:space="preserve">Prekės kodas: </t>
    </r>
    <r>
      <rPr>
        <sz val="11"/>
        <color theme="1"/>
        <rFont val="Calibri"/>
        <family val="2"/>
        <charset val="186"/>
        <scheme val="minor"/>
      </rPr>
      <t>1516111</t>
    </r>
  </si>
  <si>
    <t>Dydis 0, naujagimiams.</t>
  </si>
  <si>
    <t>Vienkartinės. Kliniškai švarios. Supakuota po 1 vnt.</t>
  </si>
  <si>
    <t>Be hook žiedo.</t>
  </si>
  <si>
    <t>Itin minkštas pripūstas priegalvis -  ligoniui patogu ir orui nepralaidu.</t>
  </si>
  <si>
    <t>Skaidri kaukė ir jos priegalvis – gerai matomas ligonio veidas.</t>
  </si>
  <si>
    <t>Kaukės jungtis 15M.</t>
  </si>
  <si>
    <t>Spalvinis kaukių kodavimas pagal dydžius, Spalva nurodoma ant pakuotės.</t>
  </si>
  <si>
    <t>Dydis 1, kūdikiams.</t>
  </si>
  <si>
    <t>Dydis 2, vaikams.</t>
  </si>
  <si>
    <t>Kaukės jungtis 22F.</t>
  </si>
  <si>
    <t>Dydis 4, vidutinio dydžio suaugusiems.</t>
  </si>
  <si>
    <t>Dydis 3, maža suaugusiems.</t>
  </si>
  <si>
    <t>Dydis 5, didelė suaugusiems.</t>
  </si>
  <si>
    <t>Kaukė yra su sutvirtinimo juostele (gumele), kuri leidžia hermetiškai fiksuoti kaukę pacientui ant veido.</t>
  </si>
  <si>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i-gel™  vienkartinis viršgerklinis vamzdelis (2-os kartos laringinė kaukė)
</t>
    </r>
    <r>
      <rPr>
        <b/>
        <sz val="11"/>
        <color theme="1"/>
        <rFont val="Calibri"/>
        <family val="2"/>
        <charset val="186"/>
        <scheme val="minor"/>
      </rPr>
      <t xml:space="preserve">Prekės kodas: </t>
    </r>
    <r>
      <rPr>
        <sz val="11"/>
        <color theme="1"/>
        <rFont val="Calibri"/>
        <family val="2"/>
        <charset val="186"/>
        <scheme val="minor"/>
      </rPr>
      <t>8201000</t>
    </r>
  </si>
  <si>
    <t>Dydis 1.</t>
  </si>
  <si>
    <t>Vienkartinis. Sterilus. Gaminio sudėtyje nėra latekso.</t>
  </si>
  <si>
    <t>i-gel™  vienkartinis viršgerklinis vamzdelis (2-os kartos laringinė kaukė)</t>
  </si>
  <si>
    <t>Skrandžio kanalas eina išilgai viršgerklinio vamzdelio - siurbimui, pravesti nosinį skrandžio zondą ir pan.</t>
  </si>
  <si>
    <t xml:space="preserve">Originali minkšta neišpučiama manžetė. </t>
  </si>
  <si>
    <t>Originali minkšta neišpučiama manžetė gerai priglunda prie periryklinių struktūrų.</t>
  </si>
  <si>
    <t>Nosies spaustukas plastikinis – integruotas į kaukės korpusą.</t>
  </si>
  <si>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Skaidrios deguonies kaukės
</t>
    </r>
    <r>
      <rPr>
        <b/>
        <sz val="11"/>
        <color theme="1"/>
        <rFont val="Calibri"/>
        <family val="2"/>
        <charset val="186"/>
        <scheme val="minor"/>
      </rPr>
      <t xml:space="preserve">Prekės kodas: </t>
    </r>
    <r>
      <rPr>
        <sz val="11"/>
        <color theme="1"/>
        <rFont val="Calibri"/>
        <family val="2"/>
        <charset val="186"/>
        <scheme val="minor"/>
      </rPr>
      <t>1196015</t>
    </r>
  </si>
  <si>
    <t>Vienkartinės. Sterilios. Gaminio sudėtyje nėra latekso .</t>
  </si>
  <si>
    <t>Kaukės kraštai, kontaktuojantys su paciento veidu, yra minkšti ir neaštrūs. Korpusas - iš standžios skaidrios medžiagos.</t>
  </si>
  <si>
    <t>Deguonies vamzdelis ne lygiasienis, o su specialiu vidiniu profiliu. Deguonies vamzdelio ilgis - 2,10 m.</t>
  </si>
  <si>
    <r>
      <rPr>
        <b/>
        <sz val="11"/>
        <color theme="1"/>
        <rFont val="Calibri"/>
        <family val="2"/>
        <charset val="186"/>
        <scheme val="minor"/>
      </rPr>
      <t xml:space="preserve">Gamintojas: </t>
    </r>
    <r>
      <rPr>
        <sz val="11"/>
        <color theme="1"/>
        <rFont val="Calibri"/>
        <family val="2"/>
        <charset val="186"/>
        <scheme val="minor"/>
      </rPr>
      <t xml:space="preserve">Pulmodyne
</t>
    </r>
    <r>
      <rPr>
        <b/>
        <sz val="11"/>
        <color theme="1"/>
        <rFont val="Calibri"/>
        <family val="2"/>
        <charset val="186"/>
        <scheme val="minor"/>
      </rPr>
      <t xml:space="preserve">Prekės pavadinimas: </t>
    </r>
    <r>
      <rPr>
        <sz val="11"/>
        <color theme="1"/>
        <rFont val="Calibri"/>
        <family val="2"/>
        <charset val="186"/>
        <scheme val="minor"/>
      </rPr>
      <t xml:space="preserve">BiTrac® MaxShield™ Select™ viso veido kaukės su standartine neventiliuojama alkūne, suaugusiems
</t>
    </r>
    <r>
      <rPr>
        <b/>
        <sz val="11"/>
        <color theme="1"/>
        <rFont val="Calibri"/>
        <family val="2"/>
        <charset val="186"/>
        <scheme val="minor"/>
      </rPr>
      <t xml:space="preserve">Prekės kodas: </t>
    </r>
    <r>
      <rPr>
        <sz val="11"/>
        <color theme="1"/>
        <rFont val="Calibri"/>
        <family val="2"/>
        <charset val="186"/>
        <scheme val="minor"/>
      </rPr>
      <t>313-9553</t>
    </r>
  </si>
  <si>
    <r>
      <rPr>
        <b/>
        <sz val="11"/>
        <color theme="1"/>
        <rFont val="Calibri"/>
        <family val="2"/>
        <charset val="186"/>
        <scheme val="minor"/>
      </rPr>
      <t xml:space="preserve">Gamintojas: </t>
    </r>
    <r>
      <rPr>
        <sz val="11"/>
        <color theme="1"/>
        <rFont val="Calibri"/>
        <family val="2"/>
        <charset val="186"/>
        <scheme val="minor"/>
      </rPr>
      <t xml:space="preserve">Pulmodyne
</t>
    </r>
    <r>
      <rPr>
        <b/>
        <sz val="11"/>
        <color theme="1"/>
        <rFont val="Calibri"/>
        <family val="2"/>
        <charset val="186"/>
        <scheme val="minor"/>
      </rPr>
      <t xml:space="preserve">Prekės pavadinimas: </t>
    </r>
    <r>
      <rPr>
        <sz val="11"/>
        <color theme="1"/>
        <rFont val="Calibri"/>
        <family val="2"/>
        <charset val="186"/>
        <scheme val="minor"/>
      </rPr>
      <t xml:space="preserve">BiTrac® MaxShield™ Select™ viso veido kaukės su standartine neventiliuojama alkūne, suaugusiems
</t>
    </r>
    <r>
      <rPr>
        <b/>
        <sz val="11"/>
        <color theme="1"/>
        <rFont val="Calibri"/>
        <family val="2"/>
        <charset val="186"/>
        <scheme val="minor"/>
      </rPr>
      <t xml:space="preserve">Prekės kodas: </t>
    </r>
    <r>
      <rPr>
        <sz val="11"/>
        <color theme="1"/>
        <rFont val="Calibri"/>
        <family val="2"/>
        <charset val="186"/>
        <scheme val="minor"/>
      </rPr>
      <t>313-9556</t>
    </r>
  </si>
  <si>
    <t>Vienkartinė neinvazinės ventiliacijos priemonė skirta suaugusiems su nuolatinio teigiamo kvėpavimo takų slėgio (CPAP)ir dviejų lygių teigiamo slėgio aparatais ligoninėje.</t>
  </si>
  <si>
    <t>Kaukė skirta suaugusiems, su standartine alkūne, su kontroline anga joje. Skirta naudoti dviejų atšakų kvėpavimo sistemose.</t>
  </si>
  <si>
    <t>Yra tvirtinimo dirželiai ant galvos ir šonuose, su nuimamais spaustukais. Silikoninis priegalvis.</t>
  </si>
  <si>
    <t>Dydis L.</t>
  </si>
  <si>
    <t>Dydis XL.</t>
  </si>
  <si>
    <t>Testuoti su virusais ir bakterijomis nepriklausomoje laboratorijoje pagal tarptautines metodikas 24 val. (žr. Nepriklausomos laboratorijos testavimo protokolus).</t>
  </si>
  <si>
    <t>Supakuoti į maišelius po 1 vnt.</t>
  </si>
  <si>
    <r>
      <rPr>
        <b/>
        <sz val="11"/>
        <color theme="1"/>
        <rFont val="Calibri"/>
        <family val="2"/>
        <charset val="186"/>
        <scheme val="minor"/>
      </rPr>
      <t xml:space="preserve">Gamintojas: </t>
    </r>
    <r>
      <rPr>
        <sz val="11"/>
        <color theme="1"/>
        <rFont val="Calibri"/>
        <family val="2"/>
        <charset val="186"/>
        <scheme val="minor"/>
      </rPr>
      <t xml:space="preserve">Intersurgical
</t>
    </r>
    <r>
      <rPr>
        <b/>
        <sz val="11"/>
        <color theme="1"/>
        <rFont val="Calibri"/>
        <family val="2"/>
        <charset val="186"/>
        <scheme val="minor"/>
      </rPr>
      <t xml:space="preserve">Prekės pavadinimas: </t>
    </r>
    <r>
      <rPr>
        <sz val="11"/>
        <color theme="1"/>
        <rFont val="Calibri"/>
        <family val="2"/>
        <charset val="186"/>
        <scheme val="minor"/>
      </rPr>
      <t xml:space="preserve">Kvėpavimo filtras
</t>
    </r>
    <r>
      <rPr>
        <b/>
        <sz val="11"/>
        <color theme="1"/>
        <rFont val="Calibri"/>
        <family val="2"/>
        <charset val="186"/>
        <scheme val="minor"/>
      </rPr>
      <t xml:space="preserve">Prekės kodas: </t>
    </r>
    <r>
      <rPr>
        <sz val="11"/>
        <color theme="1"/>
        <rFont val="Calibri"/>
        <family val="2"/>
        <charset val="186"/>
        <scheme val="minor"/>
      </rPr>
      <t>1544000</t>
    </r>
  </si>
  <si>
    <t>Be šilumos - drėgmės reguliavimo.</t>
  </si>
  <si>
    <t>Kliniškai švarus.  Vienkartinis.</t>
  </si>
  <si>
    <t>Neturi alerginių savybių (be latekso).</t>
  </si>
  <si>
    <t>Yra Luer Lock tipo jungtis CO2 monitorizavimui.</t>
  </si>
  <si>
    <t>Monitoringo linijos anga turi fiksuotą saugų dangtelį, t.y. atidengus dangtelį, jis lieka pritvirtintas prie filtro korpuso.</t>
  </si>
  <si>
    <t>Kvėpavimo filtro parametrai: -tūris – 60 ml; -pasipriešinimas – ne daugiau kaip 0.8cm H20 esant 30 l/min srautui ir ne daugiau kaip 1.9 cm H2O (esant 60 l/min srautui); -minimalus įkvėpimo/iškvėpimo tūris  ≥200 ml. Nurodytas ant filtro korpuso.</t>
  </si>
  <si>
    <t>Svoris –  28 g.</t>
  </si>
  <si>
    <t>Nėra</t>
  </si>
  <si>
    <t>-</t>
  </si>
  <si>
    <t>Ne</t>
  </si>
  <si>
    <t>CE kokybės sertifikatai, filtrų testavimo protokolai</t>
  </si>
  <si>
    <t>Pulmodyne CE sertifikatai, Pulmodyne BiTrac Atitikties deklaracija, Pulmodyne Registracijos pažymėjimas, raštas apie Pulmodyne įsigyjima</t>
  </si>
  <si>
    <t>Deklaracija dėl tiekėjo atsakingų asmenų</t>
  </si>
  <si>
    <t>Tiekėjo deklaracija</t>
  </si>
  <si>
    <t>Įgaliojimas</t>
  </si>
  <si>
    <t>Siūlomų gaminių aprašymai</t>
  </si>
  <si>
    <t>Viešųjų pirkimų specialistė</t>
  </si>
  <si>
    <t>Kristina Šimanel</t>
  </si>
  <si>
    <t>2025 m. balandžio mėn. 29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</si>
</sst>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4" fillId="4" borderId="0" xfId="0" applyFont="1" applyFill="1"/>
    <xf numFmtId="0" fontId="4" fillId="5" borderId="0" xfId="0" applyFont="1" applyFill="1" applyProtection="1">
      <protection locked="0"/>
    </xf>
    <xf numFmtId="0" fontId="5" fillId="4" borderId="21" xfId="0" applyFont="1" applyFill="1" applyBorder="1"/>
    <xf numFmtId="0" fontId="4" fillId="4" borderId="21" xfId="0" applyFont="1" applyFill="1" applyBorder="1"/>
    <xf numFmtId="0" fontId="4" fillId="6" borderId="21" xfId="0" applyFont="1" applyFill="1" applyBorder="1" applyProtection="1">
      <protection locked="0"/>
    </xf>
    <xf numFmtId="0" fontId="4" fillId="5" borderId="21"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center" wrapText="1"/>
      <protection locked="0"/>
    </xf>
    <xf numFmtId="0" fontId="4" fillId="7" borderId="0" xfId="0" applyFont="1" applyFill="1"/>
    <xf numFmtId="0" fontId="4" fillId="8" borderId="0" xfId="0" applyFont="1" applyFill="1"/>
    <xf numFmtId="0" fontId="5" fillId="4" borderId="21" xfId="0" applyFont="1" applyFill="1" applyBorder="1" applyAlignment="1">
      <alignment wrapText="1"/>
    </xf>
    <xf numFmtId="0" fontId="4" fillId="4" borderId="21" xfId="0" applyFont="1" applyFill="1" applyBorder="1" applyAlignment="1">
      <alignment wrapText="1"/>
    </xf>
    <xf numFmtId="0" fontId="4" fillId="5" borderId="21" xfId="0" applyFont="1" applyFill="1" applyBorder="1" applyAlignment="1" applyProtection="1">
      <alignment wrapText="1"/>
      <protection locked="0"/>
    </xf>
    <xf numFmtId="0" fontId="4" fillId="4" borderId="0" xfId="0" applyFont="1" applyFill="1" applyAlignment="1">
      <alignment wrapText="1"/>
    </xf>
    <xf numFmtId="0" fontId="4" fillId="6" borderId="1" xfId="0" applyFont="1" applyFill="1" applyBorder="1" applyAlignment="1" applyProtection="1">
      <alignment wrapText="1"/>
      <protection locked="0"/>
    </xf>
    <xf numFmtId="0" fontId="3" fillId="6" borderId="21" xfId="0" applyFont="1" applyFill="1" applyBorder="1" applyAlignment="1" applyProtection="1">
      <alignment vertical="center" wrapText="1"/>
      <protection locked="0"/>
    </xf>
    <xf numFmtId="0" fontId="8" fillId="4" borderId="21" xfId="0" applyFont="1" applyFill="1" applyBorder="1" applyAlignment="1">
      <alignment vertical="center" wrapText="1"/>
    </xf>
    <xf numFmtId="0" fontId="2" fillId="6" borderId="21" xfId="0" applyFont="1" applyFill="1" applyBorder="1" applyAlignment="1" applyProtection="1">
      <alignment vertical="center" wrapText="1"/>
      <protection locked="0"/>
    </xf>
    <xf numFmtId="0" fontId="4" fillId="2" borderId="0" xfId="0" applyFont="1" applyFill="1"/>
    <xf numFmtId="0" fontId="4" fillId="6"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6" fillId="2" borderId="2" xfId="0" applyNumberFormat="1" applyFont="1" applyFill="1" applyBorder="1" applyAlignment="1">
      <alignment horizontal="left" vertical="center" wrapText="1"/>
    </xf>
    <xf numFmtId="0" fontId="0" fillId="0" borderId="20" xfId="0" applyBorder="1"/>
    <xf numFmtId="0" fontId="5" fillId="2" borderId="0" xfId="0" applyFont="1" applyFill="1"/>
    <xf numFmtId="0" fontId="4" fillId="2" borderId="1" xfId="0" applyFont="1" applyFill="1" applyBorder="1" applyAlignment="1">
      <alignment vertical="center" wrapText="1"/>
    </xf>
    <xf numFmtId="0" fontId="0" fillId="0" borderId="13" xfId="0" applyBorder="1"/>
    <xf numFmtId="0" fontId="4" fillId="4" borderId="21" xfId="0" applyFont="1" applyFill="1" applyBorder="1" applyAlignment="1">
      <alignment vertical="center" wrapText="1"/>
    </xf>
    <xf numFmtId="0" fontId="0" fillId="0" borderId="21"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6" borderId="21" xfId="0" applyFont="1" applyFill="1" applyBorder="1" applyAlignment="1" applyProtection="1">
      <alignment horizontal="center" vertical="center" wrapText="1"/>
      <protection locked="0"/>
    </xf>
    <xf numFmtId="0" fontId="0" fillId="0" borderId="21" xfId="0" applyBorder="1" applyProtection="1">
      <protection locked="0"/>
    </xf>
    <xf numFmtId="0" fontId="4" fillId="3" borderId="1"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0" fillId="0" borderId="10" xfId="0" applyBorder="1"/>
    <xf numFmtId="0" fontId="4" fillId="3" borderId="8" xfId="0" applyFont="1" applyFill="1" applyBorder="1" applyAlignment="1" applyProtection="1">
      <alignment horizontal="center" vertical="center" wrapText="1"/>
      <protection locked="0"/>
    </xf>
    <xf numFmtId="0" fontId="0" fillId="0" borderId="15" xfId="0" applyBorder="1"/>
    <xf numFmtId="0" fontId="4" fillId="5" borderId="15" xfId="0" applyFont="1" applyFill="1" applyBorder="1" applyAlignment="1" applyProtection="1">
      <alignment horizontal="center" vertical="center" wrapText="1"/>
      <protection locked="0"/>
    </xf>
    <xf numFmtId="0" fontId="0" fillId="0" borderId="14" xfId="0" applyBorder="1"/>
    <xf numFmtId="0" fontId="4" fillId="2" borderId="5" xfId="0" applyFont="1" applyFill="1" applyBorder="1" applyAlignment="1">
      <alignment horizontal="center" vertical="center" wrapText="1"/>
    </xf>
    <xf numFmtId="0" fontId="0" fillId="0" borderId="11" xfId="0" applyBorder="1"/>
    <xf numFmtId="0" fontId="4" fillId="3" borderId="7"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protection locked="0"/>
    </xf>
    <xf numFmtId="0" fontId="4" fillId="2" borderId="10"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5" fillId="2" borderId="0" xfId="0" applyFont="1" applyFill="1" applyAlignment="1">
      <alignment horizontal="left" vertical="center" wrapText="1"/>
    </xf>
    <xf numFmtId="0" fontId="4" fillId="2" borderId="0" xfId="0" applyFont="1" applyFill="1" applyAlignment="1">
      <alignment horizontal="right"/>
    </xf>
    <xf numFmtId="0" fontId="7" fillId="2" borderId="0" xfId="0" applyFont="1" applyFill="1" applyAlignment="1">
      <alignment horizontal="left" vertical="top" wrapText="1"/>
    </xf>
    <xf numFmtId="0" fontId="4" fillId="3" borderId="0" xfId="0" applyFont="1" applyFill="1" applyProtection="1">
      <protection locked="0"/>
    </xf>
    <xf numFmtId="0" fontId="4"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4"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4" fillId="2" borderId="12" xfId="0" applyFont="1" applyFill="1" applyBorder="1" applyAlignment="1">
      <alignment horizontal="center" vertical="center" wrapText="1"/>
    </xf>
    <xf numFmtId="0" fontId="0" fillId="0" borderId="12" xfId="0" applyBorder="1"/>
    <xf numFmtId="0" fontId="5" fillId="2" borderId="0" xfId="0" applyFont="1" applyFill="1" applyAlignment="1">
      <alignment horizontal="left" wrapText="1"/>
    </xf>
    <xf numFmtId="0" fontId="5" fillId="2" borderId="0" xfId="0" applyFont="1" applyFill="1" applyAlignment="1">
      <alignment horizontal="left"/>
    </xf>
    <xf numFmtId="0" fontId="4"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78"/>
  <sheetViews>
    <sheetView tabSelected="1" workbookViewId="0">
      <selection activeCell="H13" sqref="H13"/>
    </sheetView>
  </sheetViews>
  <sheetFormatPr defaultColWidth="10.875" defaultRowHeight="15" x14ac:dyDescent="0.25"/>
  <cols>
    <col min="1" max="1" width="9.125" style="1" customWidth="1"/>
    <col min="2" max="2" width="78" style="1" customWidth="1"/>
    <col min="3" max="3" width="19.25" style="1" customWidth="1"/>
    <col min="4" max="4" width="15.875" style="1" customWidth="1"/>
    <col min="5" max="5" width="20.625" style="1" customWidth="1"/>
    <col min="6" max="6" width="18.875" style="1" customWidth="1"/>
    <col min="7" max="7" width="32.125" style="12" customWidth="1"/>
    <col min="8" max="8" width="33.25" style="12"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0" t="s">
        <v>438</v>
      </c>
    </row>
    <row r="9" spans="1:6" x14ac:dyDescent="0.25">
      <c r="A9" s="4" t="s">
        <v>5</v>
      </c>
      <c r="B9" s="30" t="s">
        <v>329</v>
      </c>
    </row>
    <row r="10" spans="1:6" x14ac:dyDescent="0.25">
      <c r="A10" s="4" t="s">
        <v>6</v>
      </c>
      <c r="B10" s="30" t="s">
        <v>328</v>
      </c>
    </row>
    <row r="12" spans="1:6" ht="15.75" x14ac:dyDescent="0.25">
      <c r="A12" s="41" t="s">
        <v>7</v>
      </c>
      <c r="B12" s="42"/>
      <c r="C12" s="35" t="s">
        <v>330</v>
      </c>
      <c r="D12" s="36"/>
      <c r="E12" s="36"/>
      <c r="F12" s="37"/>
    </row>
    <row r="13" spans="1:6" ht="15.95" customHeight="1" x14ac:dyDescent="0.25">
      <c r="A13" s="46" t="s">
        <v>8</v>
      </c>
      <c r="B13" s="39"/>
      <c r="C13" s="35">
        <v>111502432</v>
      </c>
      <c r="D13" s="36"/>
      <c r="E13" s="36"/>
      <c r="F13" s="37"/>
    </row>
    <row r="14" spans="1:6" ht="15.95" customHeight="1" x14ac:dyDescent="0.25">
      <c r="A14" s="46" t="s">
        <v>9</v>
      </c>
      <c r="B14" s="39"/>
      <c r="C14" s="35" t="s">
        <v>331</v>
      </c>
      <c r="D14" s="36"/>
      <c r="E14" s="36"/>
      <c r="F14" s="37"/>
    </row>
    <row r="15" spans="1:6" ht="15.95" customHeight="1" x14ac:dyDescent="0.25">
      <c r="A15" s="41" t="s">
        <v>10</v>
      </c>
      <c r="B15" s="42"/>
      <c r="C15" s="35" t="s">
        <v>332</v>
      </c>
      <c r="D15" s="36"/>
      <c r="E15" s="36"/>
      <c r="F15" s="37"/>
    </row>
    <row r="16" spans="1:6" ht="63" customHeight="1" x14ac:dyDescent="0.25">
      <c r="A16" s="38" t="s">
        <v>11</v>
      </c>
      <c r="B16" s="39"/>
      <c r="C16" s="35" t="s">
        <v>333</v>
      </c>
      <c r="D16" s="36"/>
      <c r="E16" s="36"/>
      <c r="F16" s="37"/>
    </row>
    <row r="17" spans="1:7" ht="15.95" customHeight="1" x14ac:dyDescent="0.25">
      <c r="A17" s="41" t="s">
        <v>12</v>
      </c>
      <c r="B17" s="42"/>
      <c r="C17" s="35" t="s">
        <v>334</v>
      </c>
      <c r="D17" s="36"/>
      <c r="E17" s="36"/>
      <c r="F17" s="37"/>
    </row>
    <row r="18" spans="1:7" ht="15.95" customHeight="1" x14ac:dyDescent="0.25">
      <c r="A18" s="41" t="s">
        <v>13</v>
      </c>
      <c r="B18" s="42"/>
      <c r="C18" s="35" t="s">
        <v>337</v>
      </c>
      <c r="D18" s="36"/>
      <c r="E18" s="36"/>
      <c r="F18" s="37"/>
    </row>
    <row r="19" spans="1:7" ht="48" customHeight="1" x14ac:dyDescent="0.25">
      <c r="A19" s="41" t="s">
        <v>14</v>
      </c>
      <c r="B19" s="42"/>
      <c r="C19" s="35" t="s">
        <v>335</v>
      </c>
      <c r="D19" s="36"/>
      <c r="E19" s="36"/>
      <c r="F19" s="37"/>
    </row>
    <row r="20" spans="1:7" ht="54.95" customHeight="1" x14ac:dyDescent="0.25">
      <c r="A20" s="41" t="s">
        <v>15</v>
      </c>
      <c r="B20" s="42"/>
      <c r="C20" s="35" t="s">
        <v>338</v>
      </c>
      <c r="D20" s="36"/>
      <c r="E20" s="36"/>
      <c r="F20" s="37"/>
    </row>
    <row r="21" spans="1:7" ht="71.099999999999994" customHeight="1" x14ac:dyDescent="0.25">
      <c r="A21" s="43" t="s">
        <v>16</v>
      </c>
      <c r="B21" s="44"/>
      <c r="C21" s="47" t="s">
        <v>336</v>
      </c>
      <c r="D21" s="48"/>
      <c r="E21" s="48"/>
      <c r="F21" s="48"/>
      <c r="G21" s="29" t="str">
        <f>IF((SUMPRODUCT(--(C21=""))&gt;0), "Privaloma užpildyti, kai taikomi pašalinimo pagrindai", "")</f>
        <v/>
      </c>
    </row>
    <row r="22" spans="1:7" ht="18" customHeight="1" x14ac:dyDescent="0.25">
      <c r="A22" s="5"/>
      <c r="B22" s="5"/>
      <c r="C22" s="6"/>
      <c r="D22" s="6"/>
      <c r="E22" s="6"/>
      <c r="F22" s="6"/>
    </row>
    <row r="23" spans="1:7" x14ac:dyDescent="0.25">
      <c r="A23" s="40"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5" t="s">
        <v>22</v>
      </c>
      <c r="B28" s="34"/>
      <c r="C28" s="34"/>
      <c r="D28" s="34"/>
      <c r="E28" s="34"/>
      <c r="F28" s="34"/>
    </row>
    <row r="29" spans="1:7" x14ac:dyDescent="0.25">
      <c r="A29" s="34" t="s">
        <v>23</v>
      </c>
      <c r="B29" s="34"/>
      <c r="C29" s="34"/>
      <c r="D29" s="34"/>
      <c r="E29" s="34"/>
      <c r="F29" s="34"/>
    </row>
    <row r="30" spans="1:7" x14ac:dyDescent="0.25">
      <c r="A30" s="14" t="s">
        <v>24</v>
      </c>
      <c r="D30" s="15"/>
    </row>
    <row r="31" spans="1:7" x14ac:dyDescent="0.25">
      <c r="A31" s="24" t="s">
        <v>327</v>
      </c>
      <c r="B31" s="25"/>
    </row>
    <row r="32" spans="1:7" x14ac:dyDescent="0.25">
      <c r="A32" s="14"/>
    </row>
    <row r="33" spans="1:8" x14ac:dyDescent="0.25">
      <c r="A33" s="14"/>
    </row>
    <row r="34" spans="1:8" x14ac:dyDescent="0.25">
      <c r="A34" s="13" t="s">
        <v>39</v>
      </c>
      <c r="B34" s="13" t="s">
        <v>40</v>
      </c>
    </row>
    <row r="36" spans="1:8" x14ac:dyDescent="0.25">
      <c r="A36" s="13" t="s">
        <v>25</v>
      </c>
    </row>
    <row r="37" spans="1:8" ht="45" x14ac:dyDescent="0.25">
      <c r="A37" s="16" t="s">
        <v>26</v>
      </c>
      <c r="B37" s="16" t="s">
        <v>27</v>
      </c>
      <c r="C37" s="16" t="s">
        <v>28</v>
      </c>
      <c r="D37" s="16" t="s">
        <v>29</v>
      </c>
      <c r="E37" s="16" t="s">
        <v>30</v>
      </c>
      <c r="F37" s="16" t="s">
        <v>31</v>
      </c>
      <c r="G37" s="26" t="s">
        <v>32</v>
      </c>
      <c r="H37" s="26" t="s">
        <v>33</v>
      </c>
    </row>
    <row r="38" spans="1:8" x14ac:dyDescent="0.25">
      <c r="A38" s="16" t="s">
        <v>41</v>
      </c>
      <c r="B38" s="16" t="s">
        <v>42</v>
      </c>
      <c r="C38" s="17"/>
      <c r="D38" s="17"/>
      <c r="E38" s="17"/>
      <c r="F38" s="17"/>
      <c r="G38" s="27"/>
      <c r="H38" s="27"/>
    </row>
    <row r="39" spans="1:8" ht="60" x14ac:dyDescent="0.25">
      <c r="A39" s="17" t="s">
        <v>43</v>
      </c>
      <c r="B39" s="17" t="s">
        <v>42</v>
      </c>
      <c r="C39" s="17">
        <v>800</v>
      </c>
      <c r="D39" s="17" t="s">
        <v>34</v>
      </c>
      <c r="E39" s="18">
        <v>3.4285999999999999</v>
      </c>
      <c r="F39" s="17">
        <f>IF(ISBLANK(E39),"", PRODUCT(C39,E39))</f>
        <v>2742.88</v>
      </c>
      <c r="G39" s="31" t="s">
        <v>341</v>
      </c>
      <c r="H39" s="32" t="s">
        <v>340</v>
      </c>
    </row>
    <row r="40" spans="1:8" ht="45" x14ac:dyDescent="0.25">
      <c r="A40" s="17" t="s">
        <v>44</v>
      </c>
      <c r="B40" s="27" t="s">
        <v>45</v>
      </c>
      <c r="C40" s="17"/>
      <c r="D40" s="17"/>
      <c r="E40" s="17"/>
      <c r="F40" s="17"/>
      <c r="G40" s="27"/>
      <c r="H40" s="28" t="s">
        <v>342</v>
      </c>
    </row>
    <row r="41" spans="1:8" ht="30" x14ac:dyDescent="0.25">
      <c r="A41" s="17" t="s">
        <v>46</v>
      </c>
      <c r="B41" s="17" t="s">
        <v>47</v>
      </c>
      <c r="C41" s="17"/>
      <c r="D41" s="17"/>
      <c r="E41" s="17"/>
      <c r="F41" s="17"/>
      <c r="G41" s="27"/>
      <c r="H41" s="28" t="s">
        <v>343</v>
      </c>
    </row>
    <row r="42" spans="1:8" ht="60" x14ac:dyDescent="0.25">
      <c r="A42" s="17" t="s">
        <v>48</v>
      </c>
      <c r="B42" s="17" t="s">
        <v>49</v>
      </c>
      <c r="C42" s="17"/>
      <c r="D42" s="17"/>
      <c r="E42" s="17"/>
      <c r="F42" s="17"/>
      <c r="G42" s="27"/>
      <c r="H42" s="28" t="s">
        <v>344</v>
      </c>
    </row>
    <row r="43" spans="1:8" ht="30" x14ac:dyDescent="0.25">
      <c r="A43" s="17" t="s">
        <v>50</v>
      </c>
      <c r="B43" s="17" t="s">
        <v>51</v>
      </c>
      <c r="C43" s="17"/>
      <c r="D43" s="17"/>
      <c r="E43" s="17"/>
      <c r="F43" s="17"/>
      <c r="G43" s="27"/>
      <c r="H43" s="28" t="s">
        <v>345</v>
      </c>
    </row>
    <row r="44" spans="1:8" ht="30" x14ac:dyDescent="0.25">
      <c r="A44" s="17" t="s">
        <v>52</v>
      </c>
      <c r="B44" s="17" t="s">
        <v>53</v>
      </c>
      <c r="C44" s="17"/>
      <c r="D44" s="17"/>
      <c r="E44" s="17"/>
      <c r="F44" s="17"/>
      <c r="G44" s="27"/>
      <c r="H44" s="28" t="s">
        <v>346</v>
      </c>
    </row>
    <row r="45" spans="1:8" x14ac:dyDescent="0.25">
      <c r="A45" s="17" t="s">
        <v>54</v>
      </c>
      <c r="B45" s="17" t="s">
        <v>55</v>
      </c>
      <c r="C45" s="17"/>
      <c r="D45" s="17"/>
      <c r="E45" s="17"/>
      <c r="F45" s="17"/>
      <c r="G45" s="27"/>
      <c r="H45" s="28" t="s">
        <v>347</v>
      </c>
    </row>
    <row r="46" spans="1:8" x14ac:dyDescent="0.25">
      <c r="E46" s="16" t="s">
        <v>35</v>
      </c>
      <c r="F46" s="16">
        <f>IF((COUNT(C39:C45)&lt;&gt;COUNT(F39:F45)),"", ROUND(SUM(F39:F45),2))</f>
        <v>2742.88</v>
      </c>
      <c r="G46" s="29" t="str">
        <f>IF((COUNT(C39:C45)&lt;&gt;COUNT(F39:F45)),"Neužpildytos visų objektų kainos", "")</f>
        <v/>
      </c>
    </row>
    <row r="47" spans="1:8" x14ac:dyDescent="0.25">
      <c r="C47" s="16" t="s">
        <v>36</v>
      </c>
      <c r="D47" s="19">
        <v>5</v>
      </c>
      <c r="E47" s="16" t="s">
        <v>37</v>
      </c>
      <c r="F47" s="16">
        <f>IF(OR(F46="",D47=""),"", ROUND(PRODUCT(D47,F46)/100,2))</f>
        <v>137.13999999999999</v>
      </c>
      <c r="G47" s="29" t="str">
        <f>IF(D47="", "Nurodykite taikomą PVM dydį", "")</f>
        <v/>
      </c>
    </row>
    <row r="48" spans="1:8" x14ac:dyDescent="0.25">
      <c r="E48" s="16" t="s">
        <v>38</v>
      </c>
      <c r="F48" s="16">
        <f>IF(ISBLANK(F47), "", ROUND(SUM(F46:F47),2))</f>
        <v>2880.02</v>
      </c>
    </row>
    <row r="52" spans="1:8" x14ac:dyDescent="0.25">
      <c r="A52" s="13" t="s">
        <v>56</v>
      </c>
      <c r="B52" s="13" t="s">
        <v>57</v>
      </c>
    </row>
    <row r="54" spans="1:8" x14ac:dyDescent="0.25">
      <c r="A54" s="13" t="s">
        <v>25</v>
      </c>
    </row>
    <row r="55" spans="1:8" ht="45" x14ac:dyDescent="0.25">
      <c r="A55" s="16" t="s">
        <v>26</v>
      </c>
      <c r="B55" s="16" t="s">
        <v>27</v>
      </c>
      <c r="C55" s="16" t="s">
        <v>28</v>
      </c>
      <c r="D55" s="16" t="s">
        <v>29</v>
      </c>
      <c r="E55" s="16" t="s">
        <v>30</v>
      </c>
      <c r="F55" s="16" t="s">
        <v>31</v>
      </c>
      <c r="G55" s="26" t="s">
        <v>32</v>
      </c>
      <c r="H55" s="26" t="s">
        <v>33</v>
      </c>
    </row>
    <row r="56" spans="1:8" x14ac:dyDescent="0.25">
      <c r="A56" s="16" t="s">
        <v>58</v>
      </c>
      <c r="B56" s="16" t="s">
        <v>59</v>
      </c>
      <c r="C56" s="17"/>
      <c r="D56" s="17"/>
      <c r="E56" s="17"/>
      <c r="F56" s="17"/>
      <c r="G56" s="27"/>
      <c r="H56" s="27"/>
    </row>
    <row r="57" spans="1:8" ht="60" x14ac:dyDescent="0.25">
      <c r="A57" s="17" t="s">
        <v>60</v>
      </c>
      <c r="B57" s="17" t="s">
        <v>59</v>
      </c>
      <c r="C57" s="17">
        <v>200</v>
      </c>
      <c r="D57" s="17" t="s">
        <v>34</v>
      </c>
      <c r="E57" s="18">
        <v>11.428599999999999</v>
      </c>
      <c r="F57" s="17">
        <f>IF(ISBLANK(E57),"", PRODUCT(C57,E57))</f>
        <v>2285.7199999999998</v>
      </c>
      <c r="G57" s="31" t="s">
        <v>348</v>
      </c>
      <c r="H57" s="32" t="s">
        <v>349</v>
      </c>
    </row>
    <row r="58" spans="1:8" x14ac:dyDescent="0.25">
      <c r="A58" s="17" t="s">
        <v>61</v>
      </c>
      <c r="B58" s="17" t="s">
        <v>62</v>
      </c>
      <c r="C58" s="17"/>
      <c r="D58" s="17"/>
      <c r="E58" s="17"/>
      <c r="F58" s="17"/>
      <c r="G58" s="27"/>
      <c r="H58" s="28" t="s">
        <v>356</v>
      </c>
    </row>
    <row r="59" spans="1:8" ht="30" x14ac:dyDescent="0.25">
      <c r="A59" s="17" t="s">
        <v>63</v>
      </c>
      <c r="B59" s="17" t="s">
        <v>64</v>
      </c>
      <c r="C59" s="17"/>
      <c r="D59" s="17"/>
      <c r="E59" s="17"/>
      <c r="F59" s="17"/>
      <c r="G59" s="27"/>
      <c r="H59" s="28" t="s">
        <v>360</v>
      </c>
    </row>
    <row r="60" spans="1:8" x14ac:dyDescent="0.25">
      <c r="A60" s="17" t="s">
        <v>65</v>
      </c>
      <c r="B60" s="17" t="s">
        <v>66</v>
      </c>
      <c r="C60" s="17"/>
      <c r="D60" s="17"/>
      <c r="E60" s="17"/>
      <c r="F60" s="17"/>
      <c r="G60" s="27"/>
      <c r="H60" s="28" t="s">
        <v>357</v>
      </c>
    </row>
    <row r="61" spans="1:8" ht="30" x14ac:dyDescent="0.25">
      <c r="A61" s="17" t="s">
        <v>67</v>
      </c>
      <c r="B61" s="17" t="s">
        <v>68</v>
      </c>
      <c r="C61" s="17"/>
      <c r="D61" s="17"/>
      <c r="E61" s="17"/>
      <c r="F61" s="17"/>
      <c r="G61" s="27"/>
      <c r="H61" s="28" t="s">
        <v>358</v>
      </c>
    </row>
    <row r="62" spans="1:8" x14ac:dyDescent="0.25">
      <c r="A62" s="17" t="s">
        <v>69</v>
      </c>
      <c r="B62" s="17" t="s">
        <v>70</v>
      </c>
      <c r="C62" s="17"/>
      <c r="D62" s="17"/>
      <c r="E62" s="17"/>
      <c r="F62" s="17"/>
      <c r="G62" s="27"/>
      <c r="H62" s="28" t="s">
        <v>361</v>
      </c>
    </row>
    <row r="63" spans="1:8" ht="30" x14ac:dyDescent="0.25">
      <c r="A63" s="17" t="s">
        <v>71</v>
      </c>
      <c r="B63" s="17" t="s">
        <v>72</v>
      </c>
      <c r="C63" s="17"/>
      <c r="D63" s="17"/>
      <c r="E63" s="17"/>
      <c r="F63" s="17"/>
      <c r="G63" s="27"/>
      <c r="H63" s="28" t="s">
        <v>362</v>
      </c>
    </row>
    <row r="64" spans="1:8" x14ac:dyDescent="0.25">
      <c r="A64" s="17" t="s">
        <v>73</v>
      </c>
      <c r="B64" s="17" t="s">
        <v>74</v>
      </c>
      <c r="C64" s="17"/>
      <c r="D64" s="17"/>
      <c r="E64" s="17"/>
      <c r="F64" s="17"/>
      <c r="G64" s="27"/>
      <c r="H64" s="28" t="s">
        <v>359</v>
      </c>
    </row>
    <row r="65" spans="1:8" ht="30" x14ac:dyDescent="0.25">
      <c r="A65" s="17" t="s">
        <v>75</v>
      </c>
      <c r="B65" s="17" t="s">
        <v>76</v>
      </c>
      <c r="C65" s="17"/>
      <c r="D65" s="17"/>
      <c r="E65" s="17"/>
      <c r="F65" s="17"/>
      <c r="G65" s="27"/>
      <c r="H65" s="28" t="s">
        <v>363</v>
      </c>
    </row>
    <row r="66" spans="1:8" x14ac:dyDescent="0.25">
      <c r="E66" s="16" t="s">
        <v>35</v>
      </c>
      <c r="F66" s="16">
        <f>IF((COUNT(C57:C65)&lt;&gt;COUNT(F57:F65)),"", ROUND(SUM(F57:F65),2))</f>
        <v>2285.7199999999998</v>
      </c>
      <c r="G66" s="29" t="str">
        <f>IF((COUNT(C57:C65)&lt;&gt;COUNT(F57:F65)),"Neužpildytos visų objektų kainos", "")</f>
        <v/>
      </c>
    </row>
    <row r="67" spans="1:8" x14ac:dyDescent="0.25">
      <c r="C67" s="16" t="s">
        <v>36</v>
      </c>
      <c r="D67" s="19">
        <v>5</v>
      </c>
      <c r="E67" s="16" t="s">
        <v>37</v>
      </c>
      <c r="F67" s="16">
        <f>IF(OR(F66="",D67=""),"", ROUND(PRODUCT(D67,F66)/100,2))</f>
        <v>114.29</v>
      </c>
      <c r="G67" s="29" t="str">
        <f>IF(D67="", "Nurodykite taikomą PVM dydį", "")</f>
        <v/>
      </c>
    </row>
    <row r="68" spans="1:8" x14ac:dyDescent="0.25">
      <c r="E68" s="16" t="s">
        <v>38</v>
      </c>
      <c r="F68" s="16">
        <f>IF(ISBLANK(F67), "", ROUND(SUM(F66:F67),2))</f>
        <v>2400.0100000000002</v>
      </c>
    </row>
    <row r="71" spans="1:8" x14ac:dyDescent="0.25">
      <c r="A71" s="13" t="s">
        <v>77</v>
      </c>
      <c r="B71" s="13" t="s">
        <v>78</v>
      </c>
    </row>
    <row r="73" spans="1:8" x14ac:dyDescent="0.25">
      <c r="A73" s="13" t="s">
        <v>25</v>
      </c>
    </row>
    <row r="74" spans="1:8" ht="45" x14ac:dyDescent="0.25">
      <c r="A74" s="16" t="s">
        <v>26</v>
      </c>
      <c r="B74" s="16" t="s">
        <v>27</v>
      </c>
      <c r="C74" s="16" t="s">
        <v>28</v>
      </c>
      <c r="D74" s="16" t="s">
        <v>29</v>
      </c>
      <c r="E74" s="16" t="s">
        <v>30</v>
      </c>
      <c r="F74" s="16" t="s">
        <v>31</v>
      </c>
      <c r="G74" s="26" t="s">
        <v>32</v>
      </c>
      <c r="H74" s="26" t="s">
        <v>33</v>
      </c>
    </row>
    <row r="75" spans="1:8" x14ac:dyDescent="0.25">
      <c r="A75" s="16" t="s">
        <v>79</v>
      </c>
      <c r="B75" s="16" t="s">
        <v>80</v>
      </c>
      <c r="C75" s="17"/>
      <c r="D75" s="17"/>
      <c r="E75" s="17"/>
      <c r="F75" s="17"/>
      <c r="G75" s="27"/>
      <c r="H75" s="27"/>
    </row>
    <row r="76" spans="1:8" ht="75" x14ac:dyDescent="0.25">
      <c r="A76" s="17" t="s">
        <v>81</v>
      </c>
      <c r="B76" s="17" t="s">
        <v>80</v>
      </c>
      <c r="C76" s="17">
        <v>600</v>
      </c>
      <c r="D76" s="17" t="s">
        <v>34</v>
      </c>
      <c r="E76" s="18">
        <v>10.4762</v>
      </c>
      <c r="F76" s="17">
        <f>IF(ISBLANK(E76),"", PRODUCT(C76,E76))</f>
        <v>6285.72</v>
      </c>
      <c r="G76" s="31" t="s">
        <v>364</v>
      </c>
      <c r="H76" s="32" t="s">
        <v>350</v>
      </c>
    </row>
    <row r="77" spans="1:8" x14ac:dyDescent="0.25">
      <c r="A77" s="17" t="s">
        <v>82</v>
      </c>
      <c r="B77" s="17" t="s">
        <v>83</v>
      </c>
      <c r="C77" s="17"/>
      <c r="D77" s="17"/>
      <c r="E77" s="17"/>
      <c r="F77" s="17"/>
      <c r="G77" s="27"/>
      <c r="H77" s="28" t="s">
        <v>367</v>
      </c>
    </row>
    <row r="78" spans="1:8" x14ac:dyDescent="0.25">
      <c r="A78" s="17" t="s">
        <v>84</v>
      </c>
      <c r="B78" s="17" t="s">
        <v>85</v>
      </c>
      <c r="C78" s="17"/>
      <c r="D78" s="17"/>
      <c r="E78" s="17"/>
      <c r="F78" s="17"/>
      <c r="G78" s="27"/>
      <c r="H78" s="28" t="s">
        <v>371</v>
      </c>
    </row>
    <row r="79" spans="1:8" x14ac:dyDescent="0.25">
      <c r="A79" s="17" t="s">
        <v>86</v>
      </c>
      <c r="B79" s="17" t="s">
        <v>87</v>
      </c>
      <c r="C79" s="17"/>
      <c r="D79" s="17"/>
      <c r="E79" s="17"/>
      <c r="F79" s="17"/>
      <c r="G79" s="27"/>
      <c r="H79" s="28" t="s">
        <v>372</v>
      </c>
    </row>
    <row r="80" spans="1:8" ht="60" x14ac:dyDescent="0.25">
      <c r="A80" s="17" t="s">
        <v>88</v>
      </c>
      <c r="B80" s="17" t="s">
        <v>89</v>
      </c>
      <c r="C80" s="17"/>
      <c r="D80" s="17"/>
      <c r="E80" s="17"/>
      <c r="F80" s="17"/>
      <c r="G80" s="27"/>
      <c r="H80" s="28" t="s">
        <v>373</v>
      </c>
    </row>
    <row r="81" spans="1:8" x14ac:dyDescent="0.25">
      <c r="A81" s="17" t="s">
        <v>90</v>
      </c>
      <c r="B81" s="17" t="s">
        <v>91</v>
      </c>
      <c r="C81" s="17"/>
      <c r="D81" s="17"/>
      <c r="E81" s="17"/>
      <c r="F81" s="17"/>
      <c r="G81" s="27"/>
      <c r="H81" s="28" t="s">
        <v>368</v>
      </c>
    </row>
    <row r="82" spans="1:8" ht="31.5" customHeight="1" x14ac:dyDescent="0.25">
      <c r="A82" s="17" t="s">
        <v>92</v>
      </c>
      <c r="B82" s="17" t="s">
        <v>93</v>
      </c>
      <c r="C82" s="17"/>
      <c r="D82" s="17"/>
      <c r="E82" s="17"/>
      <c r="F82" s="17"/>
      <c r="G82" s="27"/>
      <c r="H82" s="28" t="s">
        <v>374</v>
      </c>
    </row>
    <row r="83" spans="1:8" x14ac:dyDescent="0.25">
      <c r="A83" s="17"/>
      <c r="B83" s="17" t="s">
        <v>94</v>
      </c>
      <c r="C83" s="17"/>
      <c r="D83" s="17"/>
      <c r="E83" s="17"/>
      <c r="F83" s="17"/>
      <c r="G83" s="27"/>
      <c r="H83" s="28" t="s">
        <v>375</v>
      </c>
    </row>
    <row r="84" spans="1:8" ht="30" x14ac:dyDescent="0.25">
      <c r="A84" s="17" t="s">
        <v>95</v>
      </c>
      <c r="B84" s="17" t="s">
        <v>96</v>
      </c>
      <c r="C84" s="17"/>
      <c r="D84" s="17"/>
      <c r="E84" s="17"/>
      <c r="F84" s="17"/>
      <c r="G84" s="27"/>
      <c r="H84" s="28" t="s">
        <v>376</v>
      </c>
    </row>
    <row r="85" spans="1:8" ht="75" x14ac:dyDescent="0.25">
      <c r="A85" s="17" t="s">
        <v>97</v>
      </c>
      <c r="B85" s="17" t="s">
        <v>80</v>
      </c>
      <c r="C85" s="17">
        <v>2000</v>
      </c>
      <c r="D85" s="17" t="s">
        <v>34</v>
      </c>
      <c r="E85" s="18">
        <v>10.4762</v>
      </c>
      <c r="F85" s="17">
        <f>IF(ISBLANK(E85),"", PRODUCT(C85,E85))</f>
        <v>20952.400000000001</v>
      </c>
      <c r="G85" s="31" t="s">
        <v>365</v>
      </c>
      <c r="H85" s="32" t="s">
        <v>350</v>
      </c>
    </row>
    <row r="86" spans="1:8" x14ac:dyDescent="0.25">
      <c r="A86" s="17" t="s">
        <v>98</v>
      </c>
      <c r="B86" s="17" t="s">
        <v>99</v>
      </c>
      <c r="C86" s="17"/>
      <c r="D86" s="17"/>
      <c r="E86" s="17"/>
      <c r="F86" s="17"/>
      <c r="G86" s="27"/>
      <c r="H86" s="28" t="s">
        <v>369</v>
      </c>
    </row>
    <row r="87" spans="1:8" x14ac:dyDescent="0.25">
      <c r="A87" s="17" t="s">
        <v>100</v>
      </c>
      <c r="B87" s="17" t="s">
        <v>101</v>
      </c>
      <c r="C87" s="17"/>
      <c r="D87" s="17"/>
      <c r="E87" s="17"/>
      <c r="F87" s="17"/>
      <c r="G87" s="27"/>
      <c r="H87" s="28" t="s">
        <v>377</v>
      </c>
    </row>
    <row r="88" spans="1:8" x14ac:dyDescent="0.25">
      <c r="A88" s="17" t="s">
        <v>102</v>
      </c>
      <c r="B88" s="17" t="s">
        <v>87</v>
      </c>
      <c r="C88" s="17"/>
      <c r="D88" s="17"/>
      <c r="E88" s="17"/>
      <c r="F88" s="17"/>
      <c r="G88" s="27"/>
      <c r="H88" s="28" t="s">
        <v>372</v>
      </c>
    </row>
    <row r="89" spans="1:8" ht="60" x14ac:dyDescent="0.25">
      <c r="A89" s="17" t="s">
        <v>103</v>
      </c>
      <c r="B89" s="17" t="s">
        <v>89</v>
      </c>
      <c r="C89" s="17"/>
      <c r="D89" s="17"/>
      <c r="E89" s="17"/>
      <c r="F89" s="17"/>
      <c r="G89" s="27"/>
      <c r="H89" s="28" t="s">
        <v>373</v>
      </c>
    </row>
    <row r="90" spans="1:8" x14ac:dyDescent="0.25">
      <c r="A90" s="17" t="s">
        <v>104</v>
      </c>
      <c r="B90" s="17" t="s">
        <v>91</v>
      </c>
      <c r="C90" s="17"/>
      <c r="D90" s="17"/>
      <c r="E90" s="17"/>
      <c r="F90" s="17"/>
      <c r="G90" s="27"/>
      <c r="H90" s="28" t="s">
        <v>368</v>
      </c>
    </row>
    <row r="91" spans="1:8" ht="45" x14ac:dyDescent="0.25">
      <c r="A91" s="17" t="s">
        <v>105</v>
      </c>
      <c r="B91" s="17" t="s">
        <v>93</v>
      </c>
      <c r="C91" s="17"/>
      <c r="D91" s="17"/>
      <c r="E91" s="17"/>
      <c r="F91" s="17"/>
      <c r="G91" s="27"/>
      <c r="H91" s="28" t="s">
        <v>374</v>
      </c>
    </row>
    <row r="92" spans="1:8" x14ac:dyDescent="0.25">
      <c r="A92" s="17" t="s">
        <v>106</v>
      </c>
      <c r="B92" s="17" t="s">
        <v>94</v>
      </c>
      <c r="C92" s="17"/>
      <c r="D92" s="17"/>
      <c r="E92" s="17"/>
      <c r="F92" s="17"/>
      <c r="G92" s="27"/>
      <c r="H92" s="28" t="s">
        <v>375</v>
      </c>
    </row>
    <row r="93" spans="1:8" ht="30" x14ac:dyDescent="0.25">
      <c r="A93" s="17" t="s">
        <v>107</v>
      </c>
      <c r="B93" s="17" t="s">
        <v>96</v>
      </c>
      <c r="C93" s="17"/>
      <c r="D93" s="17"/>
      <c r="E93" s="17"/>
      <c r="F93" s="17"/>
      <c r="G93" s="27"/>
      <c r="H93" s="28" t="s">
        <v>376</v>
      </c>
    </row>
    <row r="94" spans="1:8" ht="75" x14ac:dyDescent="0.25">
      <c r="A94" s="17" t="s">
        <v>108</v>
      </c>
      <c r="B94" s="17" t="s">
        <v>80</v>
      </c>
      <c r="C94" s="17">
        <v>1000</v>
      </c>
      <c r="D94" s="17" t="s">
        <v>34</v>
      </c>
      <c r="E94" s="18">
        <v>10.4762</v>
      </c>
      <c r="F94" s="17">
        <f>IF(ISBLANK(E94),"", PRODUCT(C94,E94))</f>
        <v>10476.200000000001</v>
      </c>
      <c r="G94" s="31" t="s">
        <v>366</v>
      </c>
      <c r="H94" s="32" t="s">
        <v>350</v>
      </c>
    </row>
    <row r="95" spans="1:8" x14ac:dyDescent="0.25">
      <c r="A95" s="17" t="s">
        <v>109</v>
      </c>
      <c r="B95" s="17" t="s">
        <v>110</v>
      </c>
      <c r="C95" s="17"/>
      <c r="D95" s="17"/>
      <c r="E95" s="17"/>
      <c r="F95" s="17"/>
      <c r="G95" s="27"/>
      <c r="H95" s="28" t="s">
        <v>370</v>
      </c>
    </row>
    <row r="96" spans="1:8" x14ac:dyDescent="0.25">
      <c r="A96" s="17" t="s">
        <v>111</v>
      </c>
      <c r="B96" s="17" t="s">
        <v>112</v>
      </c>
      <c r="C96" s="17"/>
      <c r="D96" s="17"/>
      <c r="E96" s="17"/>
      <c r="F96" s="17"/>
      <c r="G96" s="27"/>
      <c r="H96" s="28" t="s">
        <v>378</v>
      </c>
    </row>
    <row r="97" spans="1:8" x14ac:dyDescent="0.25">
      <c r="A97" s="17" t="s">
        <v>113</v>
      </c>
      <c r="B97" s="17" t="s">
        <v>87</v>
      </c>
      <c r="C97" s="17"/>
      <c r="D97" s="17"/>
      <c r="E97" s="17"/>
      <c r="F97" s="17"/>
      <c r="G97" s="27"/>
      <c r="H97" s="28" t="s">
        <v>372</v>
      </c>
    </row>
    <row r="98" spans="1:8" ht="60" x14ac:dyDescent="0.25">
      <c r="A98" s="17" t="s">
        <v>114</v>
      </c>
      <c r="B98" s="17" t="s">
        <v>89</v>
      </c>
      <c r="C98" s="17"/>
      <c r="D98" s="17"/>
      <c r="E98" s="17"/>
      <c r="F98" s="17"/>
      <c r="G98" s="27"/>
      <c r="H98" s="28" t="s">
        <v>373</v>
      </c>
    </row>
    <row r="99" spans="1:8" x14ac:dyDescent="0.25">
      <c r="A99" s="17" t="s">
        <v>115</v>
      </c>
      <c r="B99" s="17" t="s">
        <v>91</v>
      </c>
      <c r="C99" s="17"/>
      <c r="D99" s="17"/>
      <c r="E99" s="17"/>
      <c r="F99" s="17"/>
      <c r="G99" s="27"/>
      <c r="H99" s="28" t="s">
        <v>368</v>
      </c>
    </row>
    <row r="100" spans="1:8" ht="45" x14ac:dyDescent="0.25">
      <c r="A100" s="17" t="s">
        <v>116</v>
      </c>
      <c r="B100" s="17" t="s">
        <v>93</v>
      </c>
      <c r="C100" s="17"/>
      <c r="D100" s="17"/>
      <c r="E100" s="17"/>
      <c r="F100" s="17"/>
      <c r="G100" s="27"/>
      <c r="H100" s="28" t="s">
        <v>374</v>
      </c>
    </row>
    <row r="101" spans="1:8" x14ac:dyDescent="0.25">
      <c r="A101" s="17" t="s">
        <v>117</v>
      </c>
      <c r="B101" s="17" t="s">
        <v>94</v>
      </c>
      <c r="C101" s="17"/>
      <c r="D101" s="17"/>
      <c r="E101" s="17"/>
      <c r="F101" s="17"/>
      <c r="G101" s="27"/>
      <c r="H101" s="28" t="s">
        <v>375</v>
      </c>
    </row>
    <row r="102" spans="1:8" ht="30" x14ac:dyDescent="0.25">
      <c r="A102" s="17" t="s">
        <v>118</v>
      </c>
      <c r="B102" s="17" t="s">
        <v>96</v>
      </c>
      <c r="C102" s="17"/>
      <c r="D102" s="17"/>
      <c r="E102" s="17"/>
      <c r="F102" s="17"/>
      <c r="G102" s="27"/>
      <c r="H102" s="28" t="s">
        <v>376</v>
      </c>
    </row>
    <row r="103" spans="1:8" x14ac:dyDescent="0.25">
      <c r="E103" s="16" t="s">
        <v>35</v>
      </c>
      <c r="F103" s="16">
        <f>IF((COUNT(C76:C102)&lt;&gt;COUNT(F76:F102)),"", ROUND(SUM(F76:F102),2))</f>
        <v>37714.32</v>
      </c>
      <c r="G103" s="29" t="str">
        <f>IF((COUNT(C76:C102)&lt;&gt;COUNT(F76:F102)),"Neužpildytos visų objektų kainos", "")</f>
        <v/>
      </c>
    </row>
    <row r="104" spans="1:8" x14ac:dyDescent="0.25">
      <c r="C104" s="16" t="s">
        <v>36</v>
      </c>
      <c r="D104" s="19">
        <v>5</v>
      </c>
      <c r="E104" s="16" t="s">
        <v>37</v>
      </c>
      <c r="F104" s="16">
        <f>IF(OR(F103="",D104=""),"", ROUND(PRODUCT(D104,F103)/100,2))</f>
        <v>1885.72</v>
      </c>
      <c r="G104" s="29" t="str">
        <f>IF(D104="", "Nurodykite taikomą PVM dydį", "")</f>
        <v/>
      </c>
    </row>
    <row r="105" spans="1:8" x14ac:dyDescent="0.25">
      <c r="E105" s="16" t="s">
        <v>38</v>
      </c>
      <c r="F105" s="16">
        <f>IF(ISBLANK(F104), "", ROUND(SUM(F103:F104),2))</f>
        <v>39600.04</v>
      </c>
    </row>
    <row r="109" spans="1:8" x14ac:dyDescent="0.25">
      <c r="A109" s="13" t="s">
        <v>119</v>
      </c>
      <c r="B109" s="13" t="s">
        <v>120</v>
      </c>
    </row>
    <row r="111" spans="1:8" x14ac:dyDescent="0.25">
      <c r="A111" s="13" t="s">
        <v>25</v>
      </c>
    </row>
    <row r="112" spans="1:8" ht="45" x14ac:dyDescent="0.25">
      <c r="A112" s="16" t="s">
        <v>26</v>
      </c>
      <c r="B112" s="16" t="s">
        <v>27</v>
      </c>
      <c r="C112" s="16" t="s">
        <v>28</v>
      </c>
      <c r="D112" s="16" t="s">
        <v>29</v>
      </c>
      <c r="E112" s="16" t="s">
        <v>30</v>
      </c>
      <c r="F112" s="16" t="s">
        <v>31</v>
      </c>
      <c r="G112" s="26" t="s">
        <v>32</v>
      </c>
      <c r="H112" s="26" t="s">
        <v>33</v>
      </c>
    </row>
    <row r="113" spans="1:8" x14ac:dyDescent="0.25">
      <c r="A113" s="16" t="s">
        <v>121</v>
      </c>
      <c r="B113" s="16" t="s">
        <v>122</v>
      </c>
      <c r="C113" s="17"/>
      <c r="D113" s="17"/>
      <c r="E113" s="17"/>
      <c r="F113" s="17"/>
      <c r="G113" s="27"/>
      <c r="H113" s="27"/>
    </row>
    <row r="114" spans="1:8" ht="60" x14ac:dyDescent="0.25">
      <c r="A114" s="17" t="s">
        <v>123</v>
      </c>
      <c r="B114" s="17" t="s">
        <v>124</v>
      </c>
      <c r="C114" s="17">
        <v>50</v>
      </c>
      <c r="D114" s="17" t="s">
        <v>34</v>
      </c>
      <c r="E114" s="18">
        <v>0.77139999999999997</v>
      </c>
      <c r="F114" s="17">
        <f>IF(ISBLANK(E114),"", PRODUCT(C114,E114))</f>
        <v>38.57</v>
      </c>
      <c r="G114" s="31" t="s">
        <v>379</v>
      </c>
      <c r="H114" s="32" t="s">
        <v>351</v>
      </c>
    </row>
    <row r="115" spans="1:8" x14ac:dyDescent="0.25">
      <c r="A115" s="17" t="s">
        <v>125</v>
      </c>
      <c r="B115" s="17" t="s">
        <v>126</v>
      </c>
      <c r="C115" s="17"/>
      <c r="D115" s="17"/>
      <c r="E115" s="17"/>
      <c r="F115" s="17"/>
      <c r="G115" s="27"/>
      <c r="H115" s="28" t="s">
        <v>384</v>
      </c>
    </row>
    <row r="116" spans="1:8" ht="30" x14ac:dyDescent="0.25">
      <c r="A116" s="17" t="s">
        <v>127</v>
      </c>
      <c r="B116" s="17" t="s">
        <v>128</v>
      </c>
      <c r="C116" s="17"/>
      <c r="D116" s="17"/>
      <c r="E116" s="17"/>
      <c r="F116" s="17"/>
      <c r="G116" s="27"/>
      <c r="H116" s="28" t="s">
        <v>385</v>
      </c>
    </row>
    <row r="117" spans="1:8" x14ac:dyDescent="0.25">
      <c r="A117" s="17" t="s">
        <v>129</v>
      </c>
      <c r="B117" s="17" t="s">
        <v>91</v>
      </c>
      <c r="C117" s="17"/>
      <c r="D117" s="17"/>
      <c r="E117" s="17"/>
      <c r="F117" s="17"/>
      <c r="G117" s="27"/>
      <c r="H117" s="28" t="s">
        <v>368</v>
      </c>
    </row>
    <row r="118" spans="1:8" x14ac:dyDescent="0.25">
      <c r="A118" s="17" t="s">
        <v>130</v>
      </c>
      <c r="B118" s="17" t="s">
        <v>131</v>
      </c>
      <c r="C118" s="17"/>
      <c r="D118" s="17"/>
      <c r="E118" s="17"/>
      <c r="F118" s="17"/>
      <c r="G118" s="27"/>
      <c r="H118" s="28" t="s">
        <v>386</v>
      </c>
    </row>
    <row r="119" spans="1:8" ht="30" x14ac:dyDescent="0.25">
      <c r="A119" s="17" t="s">
        <v>132</v>
      </c>
      <c r="B119" s="17" t="s">
        <v>133</v>
      </c>
      <c r="C119" s="17"/>
      <c r="D119" s="17"/>
      <c r="E119" s="17"/>
      <c r="F119" s="17"/>
      <c r="G119" s="27"/>
      <c r="H119" s="28" t="s">
        <v>387</v>
      </c>
    </row>
    <row r="120" spans="1:8" ht="30" x14ac:dyDescent="0.25">
      <c r="A120" s="17" t="s">
        <v>134</v>
      </c>
      <c r="B120" s="17" t="s">
        <v>135</v>
      </c>
      <c r="C120" s="17"/>
      <c r="D120" s="17"/>
      <c r="E120" s="17"/>
      <c r="F120" s="17"/>
      <c r="G120" s="27"/>
      <c r="H120" s="28" t="s">
        <v>388</v>
      </c>
    </row>
    <row r="121" spans="1:8" x14ac:dyDescent="0.25">
      <c r="A121" s="17" t="s">
        <v>136</v>
      </c>
      <c r="B121" s="17" t="s">
        <v>137</v>
      </c>
      <c r="C121" s="17"/>
      <c r="D121" s="17"/>
      <c r="E121" s="17"/>
      <c r="F121" s="17"/>
      <c r="G121" s="27"/>
      <c r="H121" s="28" t="s">
        <v>389</v>
      </c>
    </row>
    <row r="122" spans="1:8" ht="30" x14ac:dyDescent="0.25">
      <c r="A122" s="17" t="s">
        <v>138</v>
      </c>
      <c r="B122" s="17" t="s">
        <v>139</v>
      </c>
      <c r="C122" s="17"/>
      <c r="D122" s="17"/>
      <c r="E122" s="17"/>
      <c r="F122" s="17"/>
      <c r="G122" s="27"/>
      <c r="H122" s="28" t="s">
        <v>390</v>
      </c>
    </row>
    <row r="123" spans="1:8" ht="60" x14ac:dyDescent="0.25">
      <c r="A123" s="17" t="s">
        <v>140</v>
      </c>
      <c r="B123" s="17" t="s">
        <v>124</v>
      </c>
      <c r="C123" s="17">
        <v>300</v>
      </c>
      <c r="D123" s="17" t="s">
        <v>34</v>
      </c>
      <c r="E123" s="18">
        <v>0.77139999999999997</v>
      </c>
      <c r="F123" s="17">
        <f>IF(ISBLANK(E123),"", PRODUCT(C123,E123))</f>
        <v>231.42</v>
      </c>
      <c r="G123" s="31" t="s">
        <v>339</v>
      </c>
      <c r="H123" s="32" t="s">
        <v>351</v>
      </c>
    </row>
    <row r="124" spans="1:8" x14ac:dyDescent="0.25">
      <c r="A124" s="17" t="s">
        <v>141</v>
      </c>
      <c r="B124" s="17" t="s">
        <v>142</v>
      </c>
      <c r="C124" s="17"/>
      <c r="D124" s="17"/>
      <c r="E124" s="17"/>
      <c r="F124" s="17"/>
      <c r="G124" s="27"/>
      <c r="H124" s="28" t="s">
        <v>391</v>
      </c>
    </row>
    <row r="125" spans="1:8" ht="30" x14ac:dyDescent="0.25">
      <c r="A125" s="17" t="s">
        <v>143</v>
      </c>
      <c r="B125" s="17" t="s">
        <v>128</v>
      </c>
      <c r="C125" s="17"/>
      <c r="D125" s="17"/>
      <c r="E125" s="17"/>
      <c r="F125" s="17"/>
      <c r="G125" s="27"/>
      <c r="H125" s="28" t="s">
        <v>385</v>
      </c>
    </row>
    <row r="126" spans="1:8" x14ac:dyDescent="0.25">
      <c r="A126" s="17" t="s">
        <v>144</v>
      </c>
      <c r="B126" s="17" t="s">
        <v>91</v>
      </c>
      <c r="C126" s="17"/>
      <c r="D126" s="17"/>
      <c r="E126" s="17"/>
      <c r="F126" s="17"/>
      <c r="G126" s="27"/>
      <c r="H126" s="28" t="s">
        <v>368</v>
      </c>
    </row>
    <row r="127" spans="1:8" x14ac:dyDescent="0.25">
      <c r="A127" s="17" t="s">
        <v>145</v>
      </c>
      <c r="B127" s="17" t="s">
        <v>131</v>
      </c>
      <c r="C127" s="17"/>
      <c r="D127" s="17"/>
      <c r="E127" s="17"/>
      <c r="F127" s="17"/>
      <c r="G127" s="27"/>
      <c r="H127" s="28" t="s">
        <v>386</v>
      </c>
    </row>
    <row r="128" spans="1:8" ht="30" x14ac:dyDescent="0.25">
      <c r="A128" s="17" t="s">
        <v>146</v>
      </c>
      <c r="B128" s="17" t="s">
        <v>147</v>
      </c>
      <c r="C128" s="17"/>
      <c r="D128" s="17"/>
      <c r="E128" s="17"/>
      <c r="F128" s="17"/>
      <c r="G128" s="27"/>
      <c r="H128" s="28" t="s">
        <v>387</v>
      </c>
    </row>
    <row r="129" spans="1:8" ht="30" x14ac:dyDescent="0.25">
      <c r="A129" s="17" t="s">
        <v>148</v>
      </c>
      <c r="B129" s="17" t="s">
        <v>135</v>
      </c>
      <c r="C129" s="17"/>
      <c r="D129" s="17"/>
      <c r="E129" s="17"/>
      <c r="F129" s="17"/>
      <c r="G129" s="27"/>
      <c r="H129" s="28" t="s">
        <v>388</v>
      </c>
    </row>
    <row r="130" spans="1:8" x14ac:dyDescent="0.25">
      <c r="A130" s="17" t="s">
        <v>149</v>
      </c>
      <c r="B130" s="17" t="s">
        <v>137</v>
      </c>
      <c r="C130" s="17"/>
      <c r="D130" s="17"/>
      <c r="E130" s="17"/>
      <c r="F130" s="17"/>
      <c r="G130" s="27"/>
      <c r="H130" s="28" t="s">
        <v>389</v>
      </c>
    </row>
    <row r="131" spans="1:8" ht="30" x14ac:dyDescent="0.25">
      <c r="A131" s="17" t="s">
        <v>150</v>
      </c>
      <c r="B131" s="17" t="s">
        <v>139</v>
      </c>
      <c r="C131" s="17"/>
      <c r="D131" s="17"/>
      <c r="E131" s="17"/>
      <c r="F131" s="17"/>
      <c r="G131" s="27"/>
      <c r="H131" s="28" t="s">
        <v>390</v>
      </c>
    </row>
    <row r="132" spans="1:8" ht="60" x14ac:dyDescent="0.25">
      <c r="A132" s="17" t="s">
        <v>151</v>
      </c>
      <c r="B132" s="17" t="s">
        <v>124</v>
      </c>
      <c r="C132" s="17">
        <v>600</v>
      </c>
      <c r="D132" s="17" t="s">
        <v>34</v>
      </c>
      <c r="E132" s="18">
        <v>0.77139999999999997</v>
      </c>
      <c r="F132" s="17">
        <f>IF(ISBLANK(E132),"", PRODUCT(C132,E132))</f>
        <v>462.84</v>
      </c>
      <c r="G132" s="31" t="s">
        <v>380</v>
      </c>
      <c r="H132" s="32" t="s">
        <v>351</v>
      </c>
    </row>
    <row r="133" spans="1:8" x14ac:dyDescent="0.25">
      <c r="A133" s="17" t="s">
        <v>152</v>
      </c>
      <c r="B133" s="17" t="s">
        <v>153</v>
      </c>
      <c r="C133" s="17"/>
      <c r="D133" s="17"/>
      <c r="E133" s="17"/>
      <c r="F133" s="17"/>
      <c r="G133" s="27"/>
      <c r="H133" s="28" t="s">
        <v>392</v>
      </c>
    </row>
    <row r="134" spans="1:8" ht="30" x14ac:dyDescent="0.25">
      <c r="A134" s="17" t="s">
        <v>154</v>
      </c>
      <c r="B134" s="17" t="s">
        <v>128</v>
      </c>
      <c r="C134" s="17"/>
      <c r="D134" s="17"/>
      <c r="E134" s="17"/>
      <c r="F134" s="17"/>
      <c r="G134" s="27"/>
      <c r="H134" s="28" t="s">
        <v>385</v>
      </c>
    </row>
    <row r="135" spans="1:8" x14ac:dyDescent="0.25">
      <c r="A135" s="17" t="s">
        <v>155</v>
      </c>
      <c r="B135" s="17" t="s">
        <v>91</v>
      </c>
      <c r="C135" s="17"/>
      <c r="D135" s="17"/>
      <c r="E135" s="17"/>
      <c r="F135" s="17"/>
      <c r="G135" s="27"/>
      <c r="H135" s="28" t="s">
        <v>368</v>
      </c>
    </row>
    <row r="136" spans="1:8" x14ac:dyDescent="0.25">
      <c r="A136" s="17" t="s">
        <v>156</v>
      </c>
      <c r="B136" s="17" t="s">
        <v>131</v>
      </c>
      <c r="C136" s="17"/>
      <c r="D136" s="17"/>
      <c r="E136" s="17"/>
      <c r="F136" s="17"/>
      <c r="G136" s="27"/>
      <c r="H136" s="28" t="s">
        <v>386</v>
      </c>
    </row>
    <row r="137" spans="1:8" ht="30" x14ac:dyDescent="0.25">
      <c r="A137" s="17" t="s">
        <v>157</v>
      </c>
      <c r="B137" s="17" t="s">
        <v>147</v>
      </c>
      <c r="C137" s="17"/>
      <c r="D137" s="17"/>
      <c r="E137" s="17"/>
      <c r="F137" s="17"/>
      <c r="G137" s="27"/>
      <c r="H137" s="28" t="s">
        <v>387</v>
      </c>
    </row>
    <row r="138" spans="1:8" ht="30" x14ac:dyDescent="0.25">
      <c r="A138" s="17" t="s">
        <v>158</v>
      </c>
      <c r="B138" s="17" t="s">
        <v>135</v>
      </c>
      <c r="C138" s="17"/>
      <c r="D138" s="17"/>
      <c r="E138" s="17"/>
      <c r="F138" s="17"/>
      <c r="G138" s="27"/>
      <c r="H138" s="28" t="s">
        <v>388</v>
      </c>
    </row>
    <row r="139" spans="1:8" x14ac:dyDescent="0.25">
      <c r="A139" s="17" t="s">
        <v>159</v>
      </c>
      <c r="B139" s="17" t="s">
        <v>160</v>
      </c>
      <c r="C139" s="17"/>
      <c r="D139" s="17"/>
      <c r="E139" s="17"/>
      <c r="F139" s="17"/>
      <c r="G139" s="27"/>
      <c r="H139" s="28" t="s">
        <v>393</v>
      </c>
    </row>
    <row r="140" spans="1:8" ht="30" x14ac:dyDescent="0.25">
      <c r="A140" s="17" t="s">
        <v>161</v>
      </c>
      <c r="B140" s="17" t="s">
        <v>139</v>
      </c>
      <c r="C140" s="17"/>
      <c r="D140" s="17"/>
      <c r="E140" s="17"/>
      <c r="F140" s="17"/>
      <c r="G140" s="27"/>
      <c r="H140" s="28" t="s">
        <v>390</v>
      </c>
    </row>
    <row r="141" spans="1:8" ht="60" x14ac:dyDescent="0.25">
      <c r="A141" s="17" t="s">
        <v>162</v>
      </c>
      <c r="B141" s="17" t="s">
        <v>124</v>
      </c>
      <c r="C141" s="17">
        <v>1000</v>
      </c>
      <c r="D141" s="17" t="s">
        <v>34</v>
      </c>
      <c r="E141" s="18">
        <v>0.77139999999999997</v>
      </c>
      <c r="F141" s="17">
        <f>IF(ISBLANK(E141),"", PRODUCT(C141,E141))</f>
        <v>771.4</v>
      </c>
      <c r="G141" s="31" t="s">
        <v>381</v>
      </c>
      <c r="H141" s="32" t="s">
        <v>351</v>
      </c>
    </row>
    <row r="142" spans="1:8" x14ac:dyDescent="0.25">
      <c r="A142" s="17" t="s">
        <v>163</v>
      </c>
      <c r="B142" s="17" t="s">
        <v>83</v>
      </c>
      <c r="C142" s="17"/>
      <c r="D142" s="17"/>
      <c r="E142" s="17"/>
      <c r="F142" s="17"/>
      <c r="G142" s="27"/>
      <c r="H142" s="28" t="s">
        <v>395</v>
      </c>
    </row>
    <row r="143" spans="1:8" ht="30" x14ac:dyDescent="0.25">
      <c r="A143" s="17" t="s">
        <v>164</v>
      </c>
      <c r="B143" s="17" t="s">
        <v>128</v>
      </c>
      <c r="C143" s="17"/>
      <c r="D143" s="17"/>
      <c r="E143" s="17"/>
      <c r="F143" s="17"/>
      <c r="G143" s="27"/>
      <c r="H143" s="28" t="s">
        <v>385</v>
      </c>
    </row>
    <row r="144" spans="1:8" x14ac:dyDescent="0.25">
      <c r="A144" s="17" t="s">
        <v>165</v>
      </c>
      <c r="B144" s="17" t="s">
        <v>91</v>
      </c>
      <c r="C144" s="17"/>
      <c r="D144" s="17"/>
      <c r="E144" s="17"/>
      <c r="F144" s="17"/>
      <c r="G144" s="27"/>
      <c r="H144" s="28" t="s">
        <v>368</v>
      </c>
    </row>
    <row r="145" spans="1:8" x14ac:dyDescent="0.25">
      <c r="A145" s="17" t="s">
        <v>166</v>
      </c>
      <c r="B145" s="17" t="s">
        <v>131</v>
      </c>
      <c r="C145" s="17"/>
      <c r="D145" s="17"/>
      <c r="E145" s="17"/>
      <c r="F145" s="17"/>
      <c r="G145" s="27"/>
      <c r="H145" s="28" t="s">
        <v>386</v>
      </c>
    </row>
    <row r="146" spans="1:8" ht="30" x14ac:dyDescent="0.25">
      <c r="A146" s="17" t="s">
        <v>167</v>
      </c>
      <c r="B146" s="17" t="s">
        <v>147</v>
      </c>
      <c r="C146" s="17"/>
      <c r="D146" s="17"/>
      <c r="E146" s="17"/>
      <c r="F146" s="17"/>
      <c r="G146" s="27"/>
      <c r="H146" s="28" t="s">
        <v>387</v>
      </c>
    </row>
    <row r="147" spans="1:8" ht="30" x14ac:dyDescent="0.25">
      <c r="A147" s="17" t="s">
        <v>168</v>
      </c>
      <c r="B147" s="17" t="s">
        <v>135</v>
      </c>
      <c r="C147" s="17"/>
      <c r="D147" s="17"/>
      <c r="E147" s="17"/>
      <c r="F147" s="17"/>
      <c r="G147" s="27"/>
      <c r="H147" s="28" t="s">
        <v>388</v>
      </c>
    </row>
    <row r="148" spans="1:8" x14ac:dyDescent="0.25">
      <c r="A148" s="17" t="s">
        <v>169</v>
      </c>
      <c r="B148" s="17" t="s">
        <v>160</v>
      </c>
      <c r="C148" s="17"/>
      <c r="D148" s="17"/>
      <c r="E148" s="17"/>
      <c r="F148" s="17"/>
      <c r="G148" s="27"/>
      <c r="H148" s="28" t="s">
        <v>393</v>
      </c>
    </row>
    <row r="149" spans="1:8" ht="30" x14ac:dyDescent="0.25">
      <c r="A149" s="17" t="s">
        <v>170</v>
      </c>
      <c r="B149" s="17" t="s">
        <v>139</v>
      </c>
      <c r="C149" s="17"/>
      <c r="D149" s="17"/>
      <c r="E149" s="17"/>
      <c r="F149" s="17"/>
      <c r="G149" s="27"/>
      <c r="H149" s="28" t="s">
        <v>390</v>
      </c>
    </row>
    <row r="150" spans="1:8" ht="60" x14ac:dyDescent="0.25">
      <c r="A150" s="17" t="s">
        <v>171</v>
      </c>
      <c r="B150" s="17" t="s">
        <v>172</v>
      </c>
      <c r="C150" s="17">
        <v>5000</v>
      </c>
      <c r="D150" s="17" t="s">
        <v>34</v>
      </c>
      <c r="E150" s="18">
        <v>0.77139999999999997</v>
      </c>
      <c r="F150" s="17">
        <f>IF(ISBLANK(E150),"", PRODUCT(C150,E150))</f>
        <v>3857</v>
      </c>
      <c r="G150" s="31" t="s">
        <v>382</v>
      </c>
      <c r="H150" s="32" t="s">
        <v>351</v>
      </c>
    </row>
    <row r="151" spans="1:8" x14ac:dyDescent="0.25">
      <c r="A151" s="17" t="s">
        <v>173</v>
      </c>
      <c r="B151" s="17" t="s">
        <v>99</v>
      </c>
      <c r="C151" s="17"/>
      <c r="D151" s="17"/>
      <c r="E151" s="17"/>
      <c r="F151" s="17"/>
      <c r="G151" s="27"/>
      <c r="H151" s="28" t="s">
        <v>394</v>
      </c>
    </row>
    <row r="152" spans="1:8" ht="30" x14ac:dyDescent="0.25">
      <c r="A152" s="17" t="s">
        <v>174</v>
      </c>
      <c r="B152" s="17" t="s">
        <v>128</v>
      </c>
      <c r="C152" s="17"/>
      <c r="D152" s="17"/>
      <c r="E152" s="17"/>
      <c r="F152" s="17"/>
      <c r="G152" s="27"/>
      <c r="H152" s="28" t="s">
        <v>385</v>
      </c>
    </row>
    <row r="153" spans="1:8" x14ac:dyDescent="0.25">
      <c r="A153" s="17" t="s">
        <v>175</v>
      </c>
      <c r="B153" s="17" t="s">
        <v>91</v>
      </c>
      <c r="C153" s="17"/>
      <c r="D153" s="17"/>
      <c r="E153" s="17"/>
      <c r="F153" s="17"/>
      <c r="G153" s="27"/>
      <c r="H153" s="28" t="s">
        <v>368</v>
      </c>
    </row>
    <row r="154" spans="1:8" x14ac:dyDescent="0.25">
      <c r="A154" s="17" t="s">
        <v>176</v>
      </c>
      <c r="B154" s="17" t="s">
        <v>131</v>
      </c>
      <c r="C154" s="17"/>
      <c r="D154" s="17"/>
      <c r="E154" s="17"/>
      <c r="F154" s="17"/>
      <c r="G154" s="27"/>
      <c r="H154" s="28" t="s">
        <v>386</v>
      </c>
    </row>
    <row r="155" spans="1:8" ht="30" x14ac:dyDescent="0.25">
      <c r="A155" s="17" t="s">
        <v>177</v>
      </c>
      <c r="B155" s="17" t="s">
        <v>147</v>
      </c>
      <c r="C155" s="17"/>
      <c r="D155" s="17"/>
      <c r="E155" s="17"/>
      <c r="F155" s="17"/>
      <c r="G155" s="27"/>
      <c r="H155" s="28" t="s">
        <v>387</v>
      </c>
    </row>
    <row r="156" spans="1:8" ht="30" x14ac:dyDescent="0.25">
      <c r="A156" s="17" t="s">
        <v>178</v>
      </c>
      <c r="B156" s="17" t="s">
        <v>135</v>
      </c>
      <c r="C156" s="17"/>
      <c r="D156" s="17"/>
      <c r="E156" s="17"/>
      <c r="F156" s="17"/>
      <c r="G156" s="27"/>
      <c r="H156" s="28" t="s">
        <v>388</v>
      </c>
    </row>
    <row r="157" spans="1:8" x14ac:dyDescent="0.25">
      <c r="A157" s="17" t="s">
        <v>179</v>
      </c>
      <c r="B157" s="17" t="s">
        <v>160</v>
      </c>
      <c r="C157" s="17"/>
      <c r="D157" s="17"/>
      <c r="E157" s="17"/>
      <c r="F157" s="17"/>
      <c r="G157" s="27"/>
      <c r="H157" s="28" t="s">
        <v>393</v>
      </c>
    </row>
    <row r="158" spans="1:8" ht="30" x14ac:dyDescent="0.25">
      <c r="A158" s="17" t="s">
        <v>180</v>
      </c>
      <c r="B158" s="17" t="s">
        <v>139</v>
      </c>
      <c r="C158" s="17"/>
      <c r="D158" s="17"/>
      <c r="E158" s="17"/>
      <c r="F158" s="17"/>
      <c r="G158" s="27"/>
      <c r="H158" s="28" t="s">
        <v>390</v>
      </c>
    </row>
    <row r="159" spans="1:8" ht="60" x14ac:dyDescent="0.25">
      <c r="A159" s="17" t="s">
        <v>181</v>
      </c>
      <c r="B159" s="17" t="s">
        <v>172</v>
      </c>
      <c r="C159" s="17">
        <v>4000</v>
      </c>
      <c r="D159" s="17" t="s">
        <v>34</v>
      </c>
      <c r="E159" s="18">
        <v>0.77139999999999997</v>
      </c>
      <c r="F159" s="17">
        <f>IF(ISBLANK(E159),"", PRODUCT(C159,E159))</f>
        <v>3085.6</v>
      </c>
      <c r="G159" s="31" t="s">
        <v>383</v>
      </c>
      <c r="H159" s="32" t="s">
        <v>351</v>
      </c>
    </row>
    <row r="160" spans="1:8" x14ac:dyDescent="0.25">
      <c r="A160" s="17" t="s">
        <v>182</v>
      </c>
      <c r="B160" s="17" t="s">
        <v>110</v>
      </c>
      <c r="C160" s="17"/>
      <c r="D160" s="17"/>
      <c r="E160" s="17"/>
      <c r="F160" s="17"/>
      <c r="G160" s="27"/>
      <c r="H160" s="28" t="s">
        <v>396</v>
      </c>
    </row>
    <row r="161" spans="1:8" ht="30" x14ac:dyDescent="0.25">
      <c r="A161" s="17" t="s">
        <v>183</v>
      </c>
      <c r="B161" s="17" t="s">
        <v>128</v>
      </c>
      <c r="C161" s="17"/>
      <c r="D161" s="17"/>
      <c r="E161" s="17"/>
      <c r="F161" s="17"/>
      <c r="G161" s="27"/>
      <c r="H161" s="28" t="s">
        <v>385</v>
      </c>
    </row>
    <row r="162" spans="1:8" x14ac:dyDescent="0.25">
      <c r="A162" s="17" t="s">
        <v>184</v>
      </c>
      <c r="B162" s="17" t="s">
        <v>91</v>
      </c>
      <c r="C162" s="17"/>
      <c r="D162" s="17"/>
      <c r="E162" s="17"/>
      <c r="F162" s="17"/>
      <c r="G162" s="27"/>
      <c r="H162" s="28" t="s">
        <v>368</v>
      </c>
    </row>
    <row r="163" spans="1:8" x14ac:dyDescent="0.25">
      <c r="A163" s="17" t="s">
        <v>185</v>
      </c>
      <c r="B163" s="17" t="s">
        <v>131</v>
      </c>
      <c r="C163" s="17"/>
      <c r="D163" s="17"/>
      <c r="E163" s="17"/>
      <c r="F163" s="17"/>
      <c r="G163" s="27"/>
      <c r="H163" s="28" t="s">
        <v>386</v>
      </c>
    </row>
    <row r="164" spans="1:8" ht="30" x14ac:dyDescent="0.25">
      <c r="A164" s="17" t="s">
        <v>186</v>
      </c>
      <c r="B164" s="17" t="s">
        <v>147</v>
      </c>
      <c r="C164" s="17"/>
      <c r="D164" s="17"/>
      <c r="E164" s="17"/>
      <c r="F164" s="17"/>
      <c r="G164" s="27"/>
      <c r="H164" s="28" t="s">
        <v>387</v>
      </c>
    </row>
    <row r="165" spans="1:8" ht="30" x14ac:dyDescent="0.25">
      <c r="A165" s="17" t="s">
        <v>187</v>
      </c>
      <c r="B165" s="17" t="s">
        <v>135</v>
      </c>
      <c r="C165" s="17"/>
      <c r="D165" s="17"/>
      <c r="E165" s="17"/>
      <c r="F165" s="17"/>
      <c r="G165" s="27"/>
      <c r="H165" s="28" t="s">
        <v>388</v>
      </c>
    </row>
    <row r="166" spans="1:8" x14ac:dyDescent="0.25">
      <c r="A166" s="17" t="s">
        <v>188</v>
      </c>
      <c r="B166" s="17" t="s">
        <v>160</v>
      </c>
      <c r="C166" s="17"/>
      <c r="D166" s="17"/>
      <c r="E166" s="17"/>
      <c r="F166" s="17"/>
      <c r="G166" s="27"/>
      <c r="H166" s="28" t="s">
        <v>393</v>
      </c>
    </row>
    <row r="167" spans="1:8" ht="30" x14ac:dyDescent="0.25">
      <c r="A167" s="17" t="s">
        <v>189</v>
      </c>
      <c r="B167" s="17" t="s">
        <v>139</v>
      </c>
      <c r="C167" s="17"/>
      <c r="D167" s="17"/>
      <c r="E167" s="17"/>
      <c r="F167" s="17"/>
      <c r="G167" s="27"/>
      <c r="H167" s="28" t="s">
        <v>390</v>
      </c>
    </row>
    <row r="168" spans="1:8" x14ac:dyDescent="0.25">
      <c r="E168" s="16" t="s">
        <v>35</v>
      </c>
      <c r="F168" s="16">
        <f>IF((COUNT(C114:C167)&lt;&gt;COUNT(F114:F167)),"", ROUND(SUM(F114:F167),2))</f>
        <v>8446.83</v>
      </c>
      <c r="G168" s="29" t="str">
        <f>IF((COUNT(C114:C167)&lt;&gt;COUNT(F114:F167)),"Neužpildytos visų objektų kainos", "")</f>
        <v/>
      </c>
    </row>
    <row r="169" spans="1:8" x14ac:dyDescent="0.25">
      <c r="C169" s="16" t="s">
        <v>36</v>
      </c>
      <c r="D169" s="19">
        <v>5</v>
      </c>
      <c r="E169" s="16" t="s">
        <v>37</v>
      </c>
      <c r="F169" s="16">
        <f>IF(OR(F168="",D169=""),"", ROUND(PRODUCT(D169,F168)/100,2))</f>
        <v>422.34</v>
      </c>
      <c r="G169" s="29" t="str">
        <f>IF(D169="", "Nurodykite taikomą PVM dydį", "")</f>
        <v/>
      </c>
    </row>
    <row r="170" spans="1:8" x14ac:dyDescent="0.25">
      <c r="E170" s="16" t="s">
        <v>38</v>
      </c>
      <c r="F170" s="16">
        <f>IF(ISBLANK(F169), "", ROUND(SUM(F168:F169),2))</f>
        <v>8869.17</v>
      </c>
    </row>
    <row r="173" spans="1:8" x14ac:dyDescent="0.25">
      <c r="A173" s="13" t="s">
        <v>192</v>
      </c>
      <c r="B173" s="13" t="s">
        <v>193</v>
      </c>
    </row>
    <row r="175" spans="1:8" x14ac:dyDescent="0.25">
      <c r="A175" s="13" t="s">
        <v>25</v>
      </c>
    </row>
    <row r="176" spans="1:8" ht="45" x14ac:dyDescent="0.25">
      <c r="A176" s="16" t="s">
        <v>26</v>
      </c>
      <c r="B176" s="16" t="s">
        <v>27</v>
      </c>
      <c r="C176" s="16" t="s">
        <v>28</v>
      </c>
      <c r="D176" s="16" t="s">
        <v>29</v>
      </c>
      <c r="E176" s="16" t="s">
        <v>30</v>
      </c>
      <c r="F176" s="16" t="s">
        <v>31</v>
      </c>
      <c r="G176" s="26" t="s">
        <v>32</v>
      </c>
      <c r="H176" s="26" t="s">
        <v>33</v>
      </c>
    </row>
    <row r="177" spans="1:8" x14ac:dyDescent="0.25">
      <c r="A177" s="16" t="s">
        <v>194</v>
      </c>
      <c r="B177" s="16" t="s">
        <v>195</v>
      </c>
      <c r="C177" s="17"/>
      <c r="D177" s="17"/>
      <c r="E177" s="17"/>
      <c r="F177" s="17"/>
      <c r="G177" s="27"/>
      <c r="H177" s="27"/>
    </row>
    <row r="178" spans="1:8" ht="75" x14ac:dyDescent="0.25">
      <c r="A178" s="17" t="s">
        <v>196</v>
      </c>
      <c r="B178" s="17" t="s">
        <v>195</v>
      </c>
      <c r="C178" s="17">
        <v>100</v>
      </c>
      <c r="D178" s="17" t="s">
        <v>34</v>
      </c>
      <c r="E178" s="18">
        <v>10.4762</v>
      </c>
      <c r="F178" s="17">
        <f>IF(ISBLANK(E178),"", PRODUCT(C178,E178))</f>
        <v>1047.6200000000001</v>
      </c>
      <c r="G178" s="31" t="s">
        <v>398</v>
      </c>
      <c r="H178" s="32" t="s">
        <v>352</v>
      </c>
    </row>
    <row r="179" spans="1:8" x14ac:dyDescent="0.25">
      <c r="A179" s="17" t="s">
        <v>197</v>
      </c>
      <c r="B179" s="17" t="s">
        <v>198</v>
      </c>
      <c r="C179" s="17"/>
      <c r="D179" s="17"/>
      <c r="E179" s="17"/>
      <c r="F179" s="17"/>
      <c r="G179" s="27"/>
      <c r="H179" s="28" t="s">
        <v>399</v>
      </c>
    </row>
    <row r="180" spans="1:8" ht="30" x14ac:dyDescent="0.25">
      <c r="A180" s="17" t="s">
        <v>199</v>
      </c>
      <c r="B180" s="17" t="s">
        <v>200</v>
      </c>
      <c r="C180" s="17"/>
      <c r="D180" s="17"/>
      <c r="E180" s="17"/>
      <c r="F180" s="17"/>
      <c r="G180" s="27"/>
      <c r="H180" s="28" t="s">
        <v>400</v>
      </c>
    </row>
    <row r="181" spans="1:8" ht="30" x14ac:dyDescent="0.25">
      <c r="A181" s="17" t="s">
        <v>201</v>
      </c>
      <c r="B181" s="17" t="s">
        <v>202</v>
      </c>
      <c r="C181" s="17"/>
      <c r="D181" s="17"/>
      <c r="E181" s="17"/>
      <c r="F181" s="17"/>
      <c r="G181" s="27"/>
      <c r="H181" s="28" t="s">
        <v>401</v>
      </c>
    </row>
    <row r="182" spans="1:8" ht="27" customHeight="1" x14ac:dyDescent="0.25">
      <c r="A182" s="17" t="s">
        <v>203</v>
      </c>
      <c r="B182" s="17" t="s">
        <v>204</v>
      </c>
      <c r="C182" s="17"/>
      <c r="D182" s="17"/>
      <c r="E182" s="17"/>
      <c r="F182" s="17"/>
      <c r="G182" s="27"/>
      <c r="H182" s="28" t="s">
        <v>404</v>
      </c>
    </row>
    <row r="183" spans="1:8" x14ac:dyDescent="0.25">
      <c r="A183" s="17" t="s">
        <v>205</v>
      </c>
      <c r="B183" s="17" t="s">
        <v>206</v>
      </c>
      <c r="C183" s="17"/>
      <c r="D183" s="17"/>
      <c r="E183" s="17"/>
      <c r="F183" s="17"/>
      <c r="G183" s="27"/>
      <c r="H183" s="28" t="s">
        <v>403</v>
      </c>
    </row>
    <row r="184" spans="1:8" ht="45.75" customHeight="1" x14ac:dyDescent="0.25">
      <c r="A184" s="17" t="s">
        <v>207</v>
      </c>
      <c r="B184" s="17" t="s">
        <v>208</v>
      </c>
      <c r="C184" s="17"/>
      <c r="D184" s="17"/>
      <c r="E184" s="17"/>
      <c r="F184" s="17"/>
      <c r="G184" s="27"/>
      <c r="H184" s="28" t="s">
        <v>402</v>
      </c>
    </row>
    <row r="185" spans="1:8" ht="45" x14ac:dyDescent="0.25">
      <c r="A185" s="17" t="s">
        <v>209</v>
      </c>
      <c r="B185" s="17" t="s">
        <v>210</v>
      </c>
      <c r="C185" s="17"/>
      <c r="D185" s="17"/>
      <c r="E185" s="17"/>
      <c r="F185" s="17"/>
      <c r="G185" s="27"/>
      <c r="H185" s="28" t="s">
        <v>374</v>
      </c>
    </row>
    <row r="186" spans="1:8" x14ac:dyDescent="0.25">
      <c r="A186" s="17" t="s">
        <v>211</v>
      </c>
      <c r="B186" s="17" t="s">
        <v>94</v>
      </c>
      <c r="C186" s="17"/>
      <c r="D186" s="17"/>
      <c r="E186" s="17"/>
      <c r="F186" s="17"/>
      <c r="G186" s="27"/>
      <c r="H186" s="28" t="s">
        <v>375</v>
      </c>
    </row>
    <row r="187" spans="1:8" ht="30" x14ac:dyDescent="0.25">
      <c r="A187" s="17" t="s">
        <v>212</v>
      </c>
      <c r="B187" s="17" t="s">
        <v>213</v>
      </c>
      <c r="C187" s="17"/>
      <c r="D187" s="17"/>
      <c r="E187" s="17"/>
      <c r="F187" s="17"/>
      <c r="G187" s="27"/>
      <c r="H187" s="28" t="s">
        <v>376</v>
      </c>
    </row>
    <row r="188" spans="1:8" ht="75" x14ac:dyDescent="0.25">
      <c r="A188" s="17" t="s">
        <v>214</v>
      </c>
      <c r="B188" s="17" t="s">
        <v>195</v>
      </c>
      <c r="C188" s="17">
        <v>200</v>
      </c>
      <c r="D188" s="17" t="s">
        <v>34</v>
      </c>
      <c r="E188" s="18">
        <v>10.4762</v>
      </c>
      <c r="F188" s="17">
        <f>IF(ISBLANK(E188),"", PRODUCT(C188,E188))</f>
        <v>2095.2400000000002</v>
      </c>
      <c r="G188" s="31" t="s">
        <v>364</v>
      </c>
      <c r="H188" s="32" t="s">
        <v>352</v>
      </c>
    </row>
    <row r="189" spans="1:8" x14ac:dyDescent="0.25">
      <c r="A189" s="17" t="s">
        <v>215</v>
      </c>
      <c r="B189" s="17" t="s">
        <v>216</v>
      </c>
      <c r="C189" s="17"/>
      <c r="D189" s="17"/>
      <c r="E189" s="17"/>
      <c r="F189" s="17"/>
      <c r="G189" s="27"/>
      <c r="H189" s="28" t="s">
        <v>367</v>
      </c>
    </row>
    <row r="190" spans="1:8" ht="30" x14ac:dyDescent="0.25">
      <c r="A190" s="17" t="s">
        <v>217</v>
      </c>
      <c r="B190" s="17" t="s">
        <v>200</v>
      </c>
      <c r="C190" s="17"/>
      <c r="D190" s="17"/>
      <c r="E190" s="17"/>
      <c r="F190" s="17"/>
      <c r="G190" s="27"/>
      <c r="H190" s="28" t="s">
        <v>400</v>
      </c>
    </row>
    <row r="191" spans="1:8" ht="30" x14ac:dyDescent="0.25">
      <c r="A191" s="17" t="s">
        <v>218</v>
      </c>
      <c r="B191" s="17" t="s">
        <v>202</v>
      </c>
      <c r="C191" s="17"/>
      <c r="D191" s="17"/>
      <c r="E191" s="17"/>
      <c r="F191" s="17"/>
      <c r="G191" s="27"/>
      <c r="H191" s="28" t="s">
        <v>401</v>
      </c>
    </row>
    <row r="192" spans="1:8" ht="45" x14ac:dyDescent="0.25">
      <c r="A192" s="17" t="s">
        <v>219</v>
      </c>
      <c r="B192" s="17" t="s">
        <v>204</v>
      </c>
      <c r="C192" s="17"/>
      <c r="D192" s="17"/>
      <c r="E192" s="17"/>
      <c r="F192" s="17"/>
      <c r="G192" s="27"/>
      <c r="H192" s="28" t="s">
        <v>404</v>
      </c>
    </row>
    <row r="193" spans="1:8" x14ac:dyDescent="0.25">
      <c r="A193" s="17" t="s">
        <v>220</v>
      </c>
      <c r="B193" s="17" t="s">
        <v>206</v>
      </c>
      <c r="C193" s="17"/>
      <c r="D193" s="17"/>
      <c r="E193" s="17"/>
      <c r="F193" s="17"/>
      <c r="G193" s="27"/>
      <c r="H193" s="28" t="s">
        <v>403</v>
      </c>
    </row>
    <row r="194" spans="1:8" ht="45" x14ac:dyDescent="0.25">
      <c r="A194" s="17" t="s">
        <v>221</v>
      </c>
      <c r="B194" s="17" t="s">
        <v>208</v>
      </c>
      <c r="C194" s="17"/>
      <c r="D194" s="17"/>
      <c r="E194" s="17"/>
      <c r="F194" s="17"/>
      <c r="G194" s="27"/>
      <c r="H194" s="28" t="s">
        <v>402</v>
      </c>
    </row>
    <row r="195" spans="1:8" ht="45" x14ac:dyDescent="0.25">
      <c r="A195" s="17" t="s">
        <v>222</v>
      </c>
      <c r="B195" s="17" t="s">
        <v>210</v>
      </c>
      <c r="C195" s="17"/>
      <c r="D195" s="17"/>
      <c r="E195" s="17"/>
      <c r="F195" s="17"/>
      <c r="G195" s="27"/>
      <c r="H195" s="28" t="s">
        <v>374</v>
      </c>
    </row>
    <row r="196" spans="1:8" x14ac:dyDescent="0.25">
      <c r="A196" s="17" t="s">
        <v>223</v>
      </c>
      <c r="B196" s="17" t="s">
        <v>94</v>
      </c>
      <c r="C196" s="17"/>
      <c r="D196" s="17"/>
      <c r="E196" s="17"/>
      <c r="F196" s="17"/>
      <c r="G196" s="27"/>
      <c r="H196" s="28" t="s">
        <v>375</v>
      </c>
    </row>
    <row r="197" spans="1:8" ht="30" x14ac:dyDescent="0.25">
      <c r="A197" s="17" t="s">
        <v>224</v>
      </c>
      <c r="B197" s="17" t="s">
        <v>213</v>
      </c>
      <c r="C197" s="17"/>
      <c r="D197" s="17"/>
      <c r="E197" s="17"/>
      <c r="F197" s="17"/>
      <c r="G197" s="27"/>
      <c r="H197" s="28" t="s">
        <v>376</v>
      </c>
    </row>
    <row r="198" spans="1:8" ht="75" x14ac:dyDescent="0.25">
      <c r="A198" s="17" t="s">
        <v>225</v>
      </c>
      <c r="B198" s="17" t="s">
        <v>195</v>
      </c>
      <c r="C198" s="17">
        <v>700</v>
      </c>
      <c r="D198" s="17" t="s">
        <v>34</v>
      </c>
      <c r="E198" s="18">
        <v>10.4762</v>
      </c>
      <c r="F198" s="17">
        <f>IF(ISBLANK(E198),"", PRODUCT(C198,E198))</f>
        <v>7333.34</v>
      </c>
      <c r="G198" s="31" t="s">
        <v>365</v>
      </c>
      <c r="H198" s="32" t="s">
        <v>352</v>
      </c>
    </row>
    <row r="199" spans="1:8" x14ac:dyDescent="0.25">
      <c r="A199" s="17" t="s">
        <v>226</v>
      </c>
      <c r="B199" s="17" t="s">
        <v>227</v>
      </c>
      <c r="C199" s="17"/>
      <c r="D199" s="17"/>
      <c r="E199" s="17"/>
      <c r="F199" s="17"/>
      <c r="G199" s="27"/>
      <c r="H199" s="28" t="s">
        <v>369</v>
      </c>
    </row>
    <row r="200" spans="1:8" ht="30" x14ac:dyDescent="0.25">
      <c r="A200" s="17" t="s">
        <v>228</v>
      </c>
      <c r="B200" s="17" t="s">
        <v>200</v>
      </c>
      <c r="C200" s="17"/>
      <c r="D200" s="17"/>
      <c r="E200" s="17"/>
      <c r="F200" s="17"/>
      <c r="G200" s="27"/>
      <c r="H200" s="28" t="s">
        <v>400</v>
      </c>
    </row>
    <row r="201" spans="1:8" ht="30" x14ac:dyDescent="0.25">
      <c r="A201" s="17" t="s">
        <v>229</v>
      </c>
      <c r="B201" s="17" t="s">
        <v>202</v>
      </c>
      <c r="C201" s="17"/>
      <c r="D201" s="17"/>
      <c r="E201" s="17"/>
      <c r="F201" s="17"/>
      <c r="G201" s="27"/>
      <c r="H201" s="28" t="s">
        <v>401</v>
      </c>
    </row>
    <row r="202" spans="1:8" ht="45" x14ac:dyDescent="0.25">
      <c r="A202" s="17" t="s">
        <v>230</v>
      </c>
      <c r="B202" s="17" t="s">
        <v>204</v>
      </c>
      <c r="C202" s="17"/>
      <c r="D202" s="17"/>
      <c r="E202" s="17"/>
      <c r="F202" s="17"/>
      <c r="G202" s="27"/>
      <c r="H202" s="28" t="s">
        <v>404</v>
      </c>
    </row>
    <row r="203" spans="1:8" x14ac:dyDescent="0.25">
      <c r="A203" s="17" t="s">
        <v>231</v>
      </c>
      <c r="B203" s="17" t="s">
        <v>206</v>
      </c>
      <c r="C203" s="17"/>
      <c r="D203" s="17"/>
      <c r="E203" s="17"/>
      <c r="F203" s="17"/>
      <c r="G203" s="27"/>
      <c r="H203" s="28" t="s">
        <v>403</v>
      </c>
    </row>
    <row r="204" spans="1:8" ht="45" x14ac:dyDescent="0.25">
      <c r="A204" s="17" t="s">
        <v>232</v>
      </c>
      <c r="B204" s="17" t="s">
        <v>208</v>
      </c>
      <c r="C204" s="17"/>
      <c r="D204" s="17"/>
      <c r="E204" s="17"/>
      <c r="F204" s="17"/>
      <c r="G204" s="27"/>
      <c r="H204" s="28" t="s">
        <v>402</v>
      </c>
    </row>
    <row r="205" spans="1:8" ht="45" x14ac:dyDescent="0.25">
      <c r="A205" s="17" t="s">
        <v>233</v>
      </c>
      <c r="B205" s="17" t="s">
        <v>210</v>
      </c>
      <c r="C205" s="17"/>
      <c r="D205" s="17"/>
      <c r="E205" s="17"/>
      <c r="F205" s="17"/>
      <c r="G205" s="27"/>
      <c r="H205" s="28" t="s">
        <v>374</v>
      </c>
    </row>
    <row r="206" spans="1:8" x14ac:dyDescent="0.25">
      <c r="A206" s="17" t="s">
        <v>234</v>
      </c>
      <c r="B206" s="17" t="s">
        <v>94</v>
      </c>
      <c r="C206" s="17"/>
      <c r="D206" s="17"/>
      <c r="E206" s="17"/>
      <c r="F206" s="17"/>
      <c r="G206" s="27"/>
      <c r="H206" s="28" t="s">
        <v>375</v>
      </c>
    </row>
    <row r="207" spans="1:8" ht="30" x14ac:dyDescent="0.25">
      <c r="A207" s="17" t="s">
        <v>235</v>
      </c>
      <c r="B207" s="17" t="s">
        <v>213</v>
      </c>
      <c r="C207" s="17"/>
      <c r="D207" s="17"/>
      <c r="E207" s="17"/>
      <c r="F207" s="17"/>
      <c r="G207" s="27"/>
      <c r="H207" s="28" t="s">
        <v>376</v>
      </c>
    </row>
    <row r="208" spans="1:8" ht="75" x14ac:dyDescent="0.25">
      <c r="A208" s="17" t="s">
        <v>236</v>
      </c>
      <c r="B208" s="17" t="s">
        <v>195</v>
      </c>
      <c r="C208" s="17">
        <v>300</v>
      </c>
      <c r="D208" s="17" t="s">
        <v>34</v>
      </c>
      <c r="E208" s="18">
        <v>10.4762</v>
      </c>
      <c r="F208" s="17">
        <f>IF(ISBLANK(E208),"", PRODUCT(C208,E208))</f>
        <v>3142.86</v>
      </c>
      <c r="G208" s="31" t="s">
        <v>366</v>
      </c>
      <c r="H208" s="32" t="s">
        <v>352</v>
      </c>
    </row>
    <row r="209" spans="1:8" x14ac:dyDescent="0.25">
      <c r="A209" s="17" t="s">
        <v>237</v>
      </c>
      <c r="B209" s="17" t="s">
        <v>238</v>
      </c>
      <c r="C209" s="17"/>
      <c r="D209" s="17"/>
      <c r="E209" s="17"/>
      <c r="F209" s="17"/>
      <c r="G209" s="27"/>
      <c r="H209" s="28" t="s">
        <v>370</v>
      </c>
    </row>
    <row r="210" spans="1:8" ht="30" x14ac:dyDescent="0.25">
      <c r="A210" s="17" t="s">
        <v>239</v>
      </c>
      <c r="B210" s="17" t="s">
        <v>200</v>
      </c>
      <c r="C210" s="17"/>
      <c r="D210" s="17"/>
      <c r="E210" s="17"/>
      <c r="F210" s="17"/>
      <c r="G210" s="27"/>
      <c r="H210" s="28" t="s">
        <v>400</v>
      </c>
    </row>
    <row r="211" spans="1:8" ht="30" x14ac:dyDescent="0.25">
      <c r="A211" s="17" t="s">
        <v>240</v>
      </c>
      <c r="B211" s="17" t="s">
        <v>202</v>
      </c>
      <c r="C211" s="17"/>
      <c r="D211" s="17"/>
      <c r="E211" s="17"/>
      <c r="F211" s="17"/>
      <c r="G211" s="27"/>
      <c r="H211" s="28" t="s">
        <v>401</v>
      </c>
    </row>
    <row r="212" spans="1:8" ht="45" x14ac:dyDescent="0.25">
      <c r="A212" s="17" t="s">
        <v>241</v>
      </c>
      <c r="B212" s="17" t="s">
        <v>204</v>
      </c>
      <c r="C212" s="17"/>
      <c r="D212" s="17"/>
      <c r="E212" s="17"/>
      <c r="F212" s="17"/>
      <c r="G212" s="27"/>
      <c r="H212" s="28" t="s">
        <v>404</v>
      </c>
    </row>
    <row r="213" spans="1:8" x14ac:dyDescent="0.25">
      <c r="A213" s="17" t="s">
        <v>242</v>
      </c>
      <c r="B213" s="17" t="s">
        <v>206</v>
      </c>
      <c r="C213" s="17"/>
      <c r="D213" s="17"/>
      <c r="E213" s="17"/>
      <c r="F213" s="17"/>
      <c r="G213" s="27"/>
      <c r="H213" s="28" t="s">
        <v>403</v>
      </c>
    </row>
    <row r="214" spans="1:8" ht="45" x14ac:dyDescent="0.25">
      <c r="A214" s="17" t="s">
        <v>243</v>
      </c>
      <c r="B214" s="17" t="s">
        <v>208</v>
      </c>
      <c r="C214" s="17"/>
      <c r="D214" s="17"/>
      <c r="E214" s="17"/>
      <c r="F214" s="17"/>
      <c r="G214" s="27"/>
      <c r="H214" s="28" t="s">
        <v>402</v>
      </c>
    </row>
    <row r="215" spans="1:8" ht="45" x14ac:dyDescent="0.25">
      <c r="A215" s="17" t="s">
        <v>244</v>
      </c>
      <c r="B215" s="17" t="s">
        <v>210</v>
      </c>
      <c r="C215" s="17"/>
      <c r="D215" s="17"/>
      <c r="E215" s="17"/>
      <c r="F215" s="17"/>
      <c r="G215" s="27"/>
      <c r="H215" s="28" t="s">
        <v>374</v>
      </c>
    </row>
    <row r="216" spans="1:8" x14ac:dyDescent="0.25">
      <c r="A216" s="17" t="s">
        <v>245</v>
      </c>
      <c r="B216" s="17" t="s">
        <v>94</v>
      </c>
      <c r="C216" s="17"/>
      <c r="D216" s="17"/>
      <c r="E216" s="17"/>
      <c r="F216" s="17"/>
      <c r="G216" s="27"/>
      <c r="H216" s="28" t="s">
        <v>375</v>
      </c>
    </row>
    <row r="217" spans="1:8" ht="30" x14ac:dyDescent="0.25">
      <c r="A217" s="17" t="s">
        <v>246</v>
      </c>
      <c r="B217" s="17" t="s">
        <v>213</v>
      </c>
      <c r="C217" s="17"/>
      <c r="D217" s="17"/>
      <c r="E217" s="17"/>
      <c r="F217" s="17"/>
      <c r="G217" s="27"/>
      <c r="H217" s="28" t="s">
        <v>376</v>
      </c>
    </row>
    <row r="218" spans="1:8" x14ac:dyDescent="0.25">
      <c r="E218" s="16" t="s">
        <v>35</v>
      </c>
      <c r="F218" s="16">
        <f>IF((COUNT(C178:C217)&lt;&gt;COUNT(F178:F217)),"", ROUND(SUM(F178:F217),2))</f>
        <v>13619.06</v>
      </c>
      <c r="G218" s="29" t="str">
        <f>IF((COUNT(C178:C217)&lt;&gt;COUNT(F178:F217)),"Neužpildytos visų objektų kainos", "")</f>
        <v/>
      </c>
    </row>
    <row r="219" spans="1:8" x14ac:dyDescent="0.25">
      <c r="C219" s="16" t="s">
        <v>36</v>
      </c>
      <c r="D219" s="19">
        <v>5</v>
      </c>
      <c r="E219" s="16" t="s">
        <v>37</v>
      </c>
      <c r="F219" s="16">
        <f>IF(OR(F218="",D219=""),"", ROUND(PRODUCT(D219,F218)/100,2))</f>
        <v>680.95</v>
      </c>
      <c r="G219" s="29" t="str">
        <f>IF(D219="", "Nurodykite taikomą PVM dydį", "")</f>
        <v/>
      </c>
    </row>
    <row r="220" spans="1:8" x14ac:dyDescent="0.25">
      <c r="E220" s="16" t="s">
        <v>38</v>
      </c>
      <c r="F220" s="16">
        <f>IF(ISBLANK(F219), "", ROUND(SUM(F218:F219),2))</f>
        <v>14300.01</v>
      </c>
    </row>
    <row r="223" spans="1:8" x14ac:dyDescent="0.25">
      <c r="A223" s="13" t="s">
        <v>247</v>
      </c>
      <c r="B223" s="13" t="s">
        <v>248</v>
      </c>
    </row>
    <row r="225" spans="1:8" x14ac:dyDescent="0.25">
      <c r="A225" s="13" t="s">
        <v>25</v>
      </c>
    </row>
    <row r="226" spans="1:8" ht="45" x14ac:dyDescent="0.25">
      <c r="A226" s="16" t="s">
        <v>26</v>
      </c>
      <c r="B226" s="16" t="s">
        <v>27</v>
      </c>
      <c r="C226" s="16" t="s">
        <v>28</v>
      </c>
      <c r="D226" s="16" t="s">
        <v>29</v>
      </c>
      <c r="E226" s="16" t="s">
        <v>30</v>
      </c>
      <c r="F226" s="16" t="s">
        <v>31</v>
      </c>
      <c r="G226" s="26" t="s">
        <v>32</v>
      </c>
      <c r="H226" s="26" t="s">
        <v>33</v>
      </c>
    </row>
    <row r="227" spans="1:8" x14ac:dyDescent="0.25">
      <c r="A227" s="16" t="s">
        <v>249</v>
      </c>
      <c r="B227" s="16" t="s">
        <v>250</v>
      </c>
      <c r="C227" s="17"/>
      <c r="D227" s="17"/>
      <c r="E227" s="17"/>
      <c r="F227" s="17"/>
      <c r="G227" s="27"/>
      <c r="H227" s="27"/>
    </row>
    <row r="228" spans="1:8" ht="60" x14ac:dyDescent="0.25">
      <c r="A228" s="17" t="s">
        <v>251</v>
      </c>
      <c r="B228" s="17" t="s">
        <v>250</v>
      </c>
      <c r="C228" s="17">
        <v>150</v>
      </c>
      <c r="D228" s="17" t="s">
        <v>34</v>
      </c>
      <c r="E228" s="18">
        <v>0.8095</v>
      </c>
      <c r="F228" s="17">
        <f>IF(ISBLANK(E228),"", PRODUCT(C228,E228))</f>
        <v>121.425</v>
      </c>
      <c r="G228" s="31" t="s">
        <v>406</v>
      </c>
      <c r="H228" s="32" t="s">
        <v>353</v>
      </c>
    </row>
    <row r="229" spans="1:8" ht="30" x14ac:dyDescent="0.25">
      <c r="A229" s="17" t="s">
        <v>252</v>
      </c>
      <c r="B229" s="17" t="s">
        <v>253</v>
      </c>
      <c r="C229" s="17"/>
      <c r="D229" s="17"/>
      <c r="E229" s="17"/>
      <c r="F229" s="17"/>
      <c r="G229" s="27"/>
      <c r="H229" s="28" t="s">
        <v>407</v>
      </c>
    </row>
    <row r="230" spans="1:8" ht="45" x14ac:dyDescent="0.25">
      <c r="A230" s="17" t="s">
        <v>254</v>
      </c>
      <c r="B230" s="17" t="s">
        <v>190</v>
      </c>
      <c r="C230" s="17"/>
      <c r="D230" s="17"/>
      <c r="E230" s="17"/>
      <c r="F230" s="17"/>
      <c r="G230" s="27"/>
      <c r="H230" s="28" t="s">
        <v>397</v>
      </c>
    </row>
    <row r="231" spans="1:8" ht="60" x14ac:dyDescent="0.25">
      <c r="A231" s="17" t="s">
        <v>255</v>
      </c>
      <c r="B231" s="17" t="s">
        <v>256</v>
      </c>
      <c r="C231" s="17"/>
      <c r="D231" s="17"/>
      <c r="E231" s="17"/>
      <c r="F231" s="17"/>
      <c r="G231" s="27"/>
      <c r="H231" s="28" t="s">
        <v>408</v>
      </c>
    </row>
    <row r="232" spans="1:8" ht="45" x14ac:dyDescent="0.25">
      <c r="A232" s="17" t="s">
        <v>257</v>
      </c>
      <c r="B232" s="17" t="s">
        <v>258</v>
      </c>
      <c r="C232" s="17"/>
      <c r="D232" s="17"/>
      <c r="E232" s="17"/>
      <c r="F232" s="17"/>
      <c r="G232" s="27"/>
      <c r="H232" s="28" t="s">
        <v>409</v>
      </c>
    </row>
    <row r="233" spans="1:8" ht="30" x14ac:dyDescent="0.25">
      <c r="A233" s="17" t="s">
        <v>259</v>
      </c>
      <c r="B233" s="17" t="s">
        <v>191</v>
      </c>
      <c r="C233" s="17"/>
      <c r="D233" s="17"/>
      <c r="E233" s="17"/>
      <c r="F233" s="17"/>
      <c r="G233" s="27"/>
      <c r="H233" s="28" t="s">
        <v>405</v>
      </c>
    </row>
    <row r="234" spans="1:8" x14ac:dyDescent="0.25">
      <c r="E234" s="16" t="s">
        <v>35</v>
      </c>
      <c r="F234" s="16">
        <f>IF((COUNT(C228:C233)&lt;&gt;COUNT(F228:F233)),"", ROUND(SUM(F228:F233),2))</f>
        <v>121.43</v>
      </c>
      <c r="G234" s="29" t="str">
        <f>IF((COUNT(C228:C233)&lt;&gt;COUNT(F228:F233)),"Neužpildytos visų objektų kainos", "")</f>
        <v/>
      </c>
    </row>
    <row r="235" spans="1:8" x14ac:dyDescent="0.25">
      <c r="C235" s="16" t="s">
        <v>36</v>
      </c>
      <c r="D235" s="19">
        <v>5</v>
      </c>
      <c r="E235" s="16" t="s">
        <v>37</v>
      </c>
      <c r="F235" s="16">
        <f>IF(OR(F234="",D235=""),"", ROUND(PRODUCT(D235,F234)/100,2))</f>
        <v>6.07</v>
      </c>
      <c r="G235" s="29" t="str">
        <f>IF(D235="", "Nurodykite taikomą PVM dydį", "")</f>
        <v/>
      </c>
    </row>
    <row r="236" spans="1:8" x14ac:dyDescent="0.25">
      <c r="E236" s="16" t="s">
        <v>38</v>
      </c>
      <c r="F236" s="16">
        <f>IF(ISBLANK(F235), "", ROUND(SUM(F234:F235),2))</f>
        <v>127.5</v>
      </c>
    </row>
    <row r="240" spans="1:8" x14ac:dyDescent="0.25">
      <c r="A240" s="13" t="s">
        <v>260</v>
      </c>
      <c r="B240" s="13" t="s">
        <v>261</v>
      </c>
    </row>
    <row r="242" spans="1:8" x14ac:dyDescent="0.25">
      <c r="A242" s="13" t="s">
        <v>25</v>
      </c>
    </row>
    <row r="243" spans="1:8" ht="45" x14ac:dyDescent="0.25">
      <c r="A243" s="16" t="s">
        <v>26</v>
      </c>
      <c r="B243" s="16" t="s">
        <v>27</v>
      </c>
      <c r="C243" s="16" t="s">
        <v>28</v>
      </c>
      <c r="D243" s="16" t="s">
        <v>29</v>
      </c>
      <c r="E243" s="16" t="s">
        <v>30</v>
      </c>
      <c r="F243" s="16" t="s">
        <v>31</v>
      </c>
      <c r="G243" s="26" t="s">
        <v>32</v>
      </c>
      <c r="H243" s="26" t="s">
        <v>33</v>
      </c>
    </row>
    <row r="244" spans="1:8" x14ac:dyDescent="0.25">
      <c r="A244" s="16" t="s">
        <v>262</v>
      </c>
      <c r="B244" s="16" t="s">
        <v>263</v>
      </c>
      <c r="C244" s="17"/>
      <c r="D244" s="17"/>
      <c r="E244" s="17"/>
      <c r="F244" s="17"/>
      <c r="G244" s="27"/>
      <c r="H244" s="27"/>
    </row>
    <row r="245" spans="1:8" ht="90" x14ac:dyDescent="0.25">
      <c r="A245" s="17" t="s">
        <v>264</v>
      </c>
      <c r="B245" s="17" t="s">
        <v>265</v>
      </c>
      <c r="C245" s="17">
        <v>60</v>
      </c>
      <c r="D245" s="17" t="s">
        <v>34</v>
      </c>
      <c r="E245" s="18">
        <v>35.238100000000003</v>
      </c>
      <c r="F245" s="17">
        <f>IF(ISBLANK(E245),"", PRODUCT(C245,E245))</f>
        <v>2114.2860000000001</v>
      </c>
      <c r="G245" s="31" t="s">
        <v>410</v>
      </c>
      <c r="H245" s="32" t="s">
        <v>354</v>
      </c>
    </row>
    <row r="246" spans="1:8" ht="75" x14ac:dyDescent="0.25">
      <c r="A246" s="17" t="s">
        <v>266</v>
      </c>
      <c r="B246" s="27" t="s">
        <v>267</v>
      </c>
      <c r="C246" s="17"/>
      <c r="D246" s="17"/>
      <c r="E246" s="17"/>
      <c r="F246" s="17"/>
      <c r="G246" s="27"/>
      <c r="H246" s="28" t="s">
        <v>412</v>
      </c>
    </row>
    <row r="247" spans="1:8" ht="60" x14ac:dyDescent="0.25">
      <c r="A247" s="17" t="s">
        <v>268</v>
      </c>
      <c r="B247" s="27" t="s">
        <v>269</v>
      </c>
      <c r="C247" s="17"/>
      <c r="D247" s="17"/>
      <c r="E247" s="17"/>
      <c r="F247" s="17"/>
      <c r="G247" s="27"/>
      <c r="H247" s="28" t="s">
        <v>413</v>
      </c>
    </row>
    <row r="248" spans="1:8" ht="45" x14ac:dyDescent="0.25">
      <c r="A248" s="17" t="s">
        <v>270</v>
      </c>
      <c r="B248" s="27" t="s">
        <v>271</v>
      </c>
      <c r="C248" s="17"/>
      <c r="D248" s="17"/>
      <c r="E248" s="17"/>
      <c r="F248" s="17"/>
      <c r="G248" s="27"/>
      <c r="H248" s="28" t="s">
        <v>414</v>
      </c>
    </row>
    <row r="249" spans="1:8" x14ac:dyDescent="0.25">
      <c r="A249" s="17" t="s">
        <v>272</v>
      </c>
      <c r="B249" s="27" t="s">
        <v>273</v>
      </c>
      <c r="C249" s="17"/>
      <c r="D249" s="17"/>
      <c r="E249" s="17"/>
      <c r="F249" s="17"/>
      <c r="G249" s="27"/>
      <c r="H249" s="28" t="s">
        <v>415</v>
      </c>
    </row>
    <row r="250" spans="1:8" ht="90" x14ac:dyDescent="0.25">
      <c r="A250" s="17" t="s">
        <v>274</v>
      </c>
      <c r="B250" s="27" t="s">
        <v>265</v>
      </c>
      <c r="C250" s="17">
        <v>40</v>
      </c>
      <c r="D250" s="17" t="s">
        <v>34</v>
      </c>
      <c r="E250" s="18">
        <v>35.238100000000003</v>
      </c>
      <c r="F250" s="17">
        <f>IF(ISBLANK(E250),"", PRODUCT(C250,E250))</f>
        <v>1409.5240000000001</v>
      </c>
      <c r="G250" s="31" t="s">
        <v>411</v>
      </c>
      <c r="H250" s="32" t="s">
        <v>354</v>
      </c>
    </row>
    <row r="251" spans="1:8" ht="75" x14ac:dyDescent="0.25">
      <c r="A251" s="17" t="s">
        <v>275</v>
      </c>
      <c r="B251" s="27" t="s">
        <v>267</v>
      </c>
      <c r="C251" s="17"/>
      <c r="D251" s="17"/>
      <c r="E251" s="17"/>
      <c r="F251" s="17"/>
      <c r="G251" s="27"/>
      <c r="H251" s="28" t="s">
        <v>412</v>
      </c>
    </row>
    <row r="252" spans="1:8" ht="60" x14ac:dyDescent="0.25">
      <c r="A252" s="17" t="s">
        <v>276</v>
      </c>
      <c r="B252" s="27" t="s">
        <v>269</v>
      </c>
      <c r="C252" s="17"/>
      <c r="D252" s="17"/>
      <c r="E252" s="17"/>
      <c r="F252" s="17"/>
      <c r="G252" s="27"/>
      <c r="H252" s="28" t="s">
        <v>413</v>
      </c>
    </row>
    <row r="253" spans="1:8" ht="45" x14ac:dyDescent="0.25">
      <c r="A253" s="17" t="s">
        <v>277</v>
      </c>
      <c r="B253" s="27" t="s">
        <v>271</v>
      </c>
      <c r="C253" s="17"/>
      <c r="D253" s="17"/>
      <c r="E253" s="17"/>
      <c r="F253" s="17"/>
      <c r="G253" s="27"/>
      <c r="H253" s="28" t="s">
        <v>414</v>
      </c>
    </row>
    <row r="254" spans="1:8" x14ac:dyDescent="0.25">
      <c r="A254" s="17" t="s">
        <v>278</v>
      </c>
      <c r="B254" s="17" t="s">
        <v>279</v>
      </c>
      <c r="C254" s="17"/>
      <c r="D254" s="17"/>
      <c r="E254" s="17"/>
      <c r="F254" s="17"/>
      <c r="G254" s="27"/>
      <c r="H254" s="28" t="s">
        <v>416</v>
      </c>
    </row>
    <row r="255" spans="1:8" x14ac:dyDescent="0.25">
      <c r="E255" s="16" t="s">
        <v>35</v>
      </c>
      <c r="F255" s="16">
        <f>IF((COUNT(C245:C254)&lt;&gt;COUNT(F245:F254)),"", ROUND(SUM(F245:F254),2))</f>
        <v>3523.81</v>
      </c>
      <c r="G255" s="29" t="str">
        <f>IF((COUNT(C245:C254)&lt;&gt;COUNT(F245:F254)),"Neužpildytos visų objektų kainos", "")</f>
        <v/>
      </c>
    </row>
    <row r="256" spans="1:8" x14ac:dyDescent="0.25">
      <c r="C256" s="16" t="s">
        <v>36</v>
      </c>
      <c r="D256" s="19">
        <v>5</v>
      </c>
      <c r="E256" s="16" t="s">
        <v>37</v>
      </c>
      <c r="F256" s="16">
        <f>IF(OR(F255="",D256=""),"", ROUND(PRODUCT(D256,F255)/100,2))</f>
        <v>176.19</v>
      </c>
      <c r="G256" s="29" t="str">
        <f>IF(D256="", "Nurodykite taikomą PVM dydį", "")</f>
        <v/>
      </c>
    </row>
    <row r="257" spans="1:8" x14ac:dyDescent="0.25">
      <c r="E257" s="16" t="s">
        <v>38</v>
      </c>
      <c r="F257" s="16">
        <f>IF(ISBLANK(F256), "", ROUND(SUM(F255:F256),2))</f>
        <v>3700</v>
      </c>
    </row>
    <row r="260" spans="1:8" x14ac:dyDescent="0.25">
      <c r="A260" s="13" t="s">
        <v>281</v>
      </c>
      <c r="B260" s="13" t="s">
        <v>282</v>
      </c>
    </row>
    <row r="262" spans="1:8" x14ac:dyDescent="0.25">
      <c r="A262" s="13" t="s">
        <v>25</v>
      </c>
    </row>
    <row r="263" spans="1:8" ht="45" x14ac:dyDescent="0.25">
      <c r="A263" s="16" t="s">
        <v>26</v>
      </c>
      <c r="B263" s="16" t="s">
        <v>27</v>
      </c>
      <c r="C263" s="16" t="s">
        <v>28</v>
      </c>
      <c r="D263" s="16" t="s">
        <v>29</v>
      </c>
      <c r="E263" s="16" t="s">
        <v>30</v>
      </c>
      <c r="F263" s="16" t="s">
        <v>31</v>
      </c>
      <c r="G263" s="26" t="s">
        <v>32</v>
      </c>
      <c r="H263" s="26" t="s">
        <v>33</v>
      </c>
    </row>
    <row r="264" spans="1:8" x14ac:dyDescent="0.25">
      <c r="A264" s="16" t="s">
        <v>283</v>
      </c>
      <c r="B264" s="16" t="s">
        <v>284</v>
      </c>
      <c r="C264" s="17"/>
      <c r="D264" s="17"/>
      <c r="E264" s="17"/>
      <c r="F264" s="17"/>
      <c r="G264" s="27"/>
      <c r="H264" s="27"/>
    </row>
    <row r="265" spans="1:8" ht="45" x14ac:dyDescent="0.25">
      <c r="A265" s="17" t="s">
        <v>285</v>
      </c>
      <c r="B265" s="17" t="s">
        <v>286</v>
      </c>
      <c r="C265" s="17">
        <v>1000</v>
      </c>
      <c r="D265" s="17" t="s">
        <v>34</v>
      </c>
      <c r="E265" s="18">
        <v>0.62860000000000005</v>
      </c>
      <c r="F265" s="17">
        <f>IF(ISBLANK(E265),"", PRODUCT(C265,E265))</f>
        <v>628.6</v>
      </c>
      <c r="G265" s="33" t="s">
        <v>419</v>
      </c>
      <c r="H265" s="32" t="s">
        <v>355</v>
      </c>
    </row>
    <row r="266" spans="1:8" x14ac:dyDescent="0.25">
      <c r="A266" s="17" t="s">
        <v>287</v>
      </c>
      <c r="B266" s="17" t="s">
        <v>288</v>
      </c>
      <c r="C266" s="17"/>
      <c r="D266" s="17"/>
      <c r="E266" s="17"/>
      <c r="F266" s="17"/>
      <c r="G266" s="27"/>
      <c r="H266" s="28" t="s">
        <v>420</v>
      </c>
    </row>
    <row r="267" spans="1:8" x14ac:dyDescent="0.25">
      <c r="A267" s="17" t="s">
        <v>289</v>
      </c>
      <c r="B267" s="17" t="s">
        <v>290</v>
      </c>
      <c r="C267" s="17"/>
      <c r="D267" s="17"/>
      <c r="E267" s="17"/>
      <c r="F267" s="17"/>
      <c r="G267" s="27"/>
      <c r="H267" s="28" t="s">
        <v>421</v>
      </c>
    </row>
    <row r="268" spans="1:8" x14ac:dyDescent="0.25">
      <c r="A268" s="17" t="s">
        <v>291</v>
      </c>
      <c r="B268" s="17" t="s">
        <v>292</v>
      </c>
      <c r="C268" s="17"/>
      <c r="D268" s="17"/>
      <c r="E268" s="17"/>
      <c r="F268" s="17"/>
      <c r="G268" s="27"/>
      <c r="H268" s="28" t="s">
        <v>422</v>
      </c>
    </row>
    <row r="269" spans="1:8" ht="30" x14ac:dyDescent="0.25">
      <c r="A269" s="17" t="s">
        <v>293</v>
      </c>
      <c r="B269" s="17" t="s">
        <v>294</v>
      </c>
      <c r="C269" s="17"/>
      <c r="D269" s="17"/>
      <c r="E269" s="17"/>
      <c r="F269" s="17"/>
      <c r="G269" s="27"/>
      <c r="H269" s="28" t="s">
        <v>423</v>
      </c>
    </row>
    <row r="270" spans="1:8" ht="45" x14ac:dyDescent="0.25">
      <c r="A270" s="17" t="s">
        <v>295</v>
      </c>
      <c r="B270" s="27" t="s">
        <v>296</v>
      </c>
      <c r="C270" s="17"/>
      <c r="D270" s="17"/>
      <c r="E270" s="17"/>
      <c r="F270" s="17"/>
      <c r="G270" s="27"/>
      <c r="H270" s="28" t="s">
        <v>424</v>
      </c>
    </row>
    <row r="271" spans="1:8" ht="75" x14ac:dyDescent="0.25">
      <c r="A271" s="17" t="s">
        <v>297</v>
      </c>
      <c r="B271" s="27" t="s">
        <v>298</v>
      </c>
      <c r="C271" s="17"/>
      <c r="D271" s="17"/>
      <c r="E271" s="17"/>
      <c r="F271" s="17"/>
      <c r="G271" s="27"/>
      <c r="H271" s="28" t="s">
        <v>417</v>
      </c>
    </row>
    <row r="272" spans="1:8" x14ac:dyDescent="0.25">
      <c r="A272" s="17" t="s">
        <v>299</v>
      </c>
      <c r="B272" s="27" t="s">
        <v>280</v>
      </c>
      <c r="C272" s="17"/>
      <c r="D272" s="17"/>
      <c r="E272" s="17"/>
      <c r="F272" s="17"/>
      <c r="G272" s="27"/>
      <c r="H272" s="28" t="s">
        <v>418</v>
      </c>
    </row>
    <row r="273" spans="1:8" x14ac:dyDescent="0.25">
      <c r="A273" s="17" t="s">
        <v>300</v>
      </c>
      <c r="B273" s="27" t="s">
        <v>301</v>
      </c>
      <c r="C273" s="17"/>
      <c r="D273" s="17"/>
      <c r="E273" s="17"/>
      <c r="F273" s="17"/>
      <c r="G273" s="27"/>
      <c r="H273" s="28" t="s">
        <v>301</v>
      </c>
    </row>
    <row r="274" spans="1:8" ht="105" x14ac:dyDescent="0.25">
      <c r="A274" s="17" t="s">
        <v>302</v>
      </c>
      <c r="B274" s="27" t="s">
        <v>303</v>
      </c>
      <c r="C274" s="17"/>
      <c r="D274" s="17"/>
      <c r="E274" s="17"/>
      <c r="F274" s="17"/>
      <c r="G274" s="27"/>
      <c r="H274" s="28" t="s">
        <v>425</v>
      </c>
    </row>
    <row r="275" spans="1:8" x14ac:dyDescent="0.25">
      <c r="A275" s="17" t="s">
        <v>304</v>
      </c>
      <c r="B275" s="17" t="s">
        <v>305</v>
      </c>
      <c r="C275" s="17"/>
      <c r="D275" s="17"/>
      <c r="E275" s="17"/>
      <c r="F275" s="17"/>
      <c r="G275" s="27"/>
      <c r="H275" s="28" t="s">
        <v>426</v>
      </c>
    </row>
    <row r="276" spans="1:8" x14ac:dyDescent="0.25">
      <c r="E276" s="16" t="s">
        <v>35</v>
      </c>
      <c r="F276" s="16">
        <f>IF((COUNT(C265:C275)&lt;&gt;COUNT(F265:F275)),"", ROUND(SUM(F265:F275),2))</f>
        <v>628.6</v>
      </c>
      <c r="G276" s="29" t="str">
        <f>IF((COUNT(C265:C275)&lt;&gt;COUNT(F265:F275)),"Neužpildytos visų objektų kainos", "")</f>
        <v/>
      </c>
    </row>
    <row r="277" spans="1:8" x14ac:dyDescent="0.25">
      <c r="C277" s="16" t="s">
        <v>36</v>
      </c>
      <c r="D277" s="19">
        <v>5</v>
      </c>
      <c r="E277" s="16" t="s">
        <v>37</v>
      </c>
      <c r="F277" s="16">
        <f>IF(OR(F276="",D277=""),"", ROUND(PRODUCT(D277,F276)/100,2))</f>
        <v>31.43</v>
      </c>
      <c r="G277" s="29" t="str">
        <f>IF(D277="", "Nurodykite taikomą PVM dydį", "")</f>
        <v/>
      </c>
    </row>
    <row r="278" spans="1:8" x14ac:dyDescent="0.25">
      <c r="E278" s="16" t="s">
        <v>38</v>
      </c>
      <c r="F278" s="16">
        <f>IF(ISBLANK(F277), "", ROUND(SUM(F276:F277),2))</f>
        <v>660.03</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4" t="s">
        <v>306</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50" t="s">
        <v>307</v>
      </c>
      <c r="B5" s="51"/>
      <c r="C5" s="56" t="s">
        <v>308</v>
      </c>
      <c r="D5" s="57"/>
      <c r="E5" s="51"/>
      <c r="F5" s="56" t="s">
        <v>309</v>
      </c>
      <c r="G5" s="57"/>
      <c r="H5" s="51"/>
      <c r="I5" s="56" t="s">
        <v>310</v>
      </c>
      <c r="J5" s="51"/>
      <c r="K5" s="9" t="s">
        <v>311</v>
      </c>
    </row>
    <row r="6" spans="1:11" ht="48.95" customHeight="1" x14ac:dyDescent="0.25">
      <c r="A6" s="58" t="s">
        <v>427</v>
      </c>
      <c r="B6" s="42"/>
      <c r="C6" s="49"/>
      <c r="D6" s="55"/>
      <c r="E6" s="42"/>
      <c r="F6" s="49"/>
      <c r="G6" s="55"/>
      <c r="H6" s="42"/>
      <c r="I6" s="49"/>
      <c r="J6" s="42"/>
      <c r="K6" s="20"/>
    </row>
    <row r="7" spans="1:11" ht="48.95" customHeight="1" x14ac:dyDescent="0.25">
      <c r="A7" s="58"/>
      <c r="B7" s="42"/>
      <c r="C7" s="49"/>
      <c r="D7" s="55"/>
      <c r="E7" s="42"/>
      <c r="F7" s="49"/>
      <c r="G7" s="55"/>
      <c r="H7" s="42"/>
      <c r="I7" s="49"/>
      <c r="J7" s="42"/>
      <c r="K7" s="20"/>
    </row>
    <row r="8" spans="1:11" ht="48.95" customHeight="1" x14ac:dyDescent="0.25">
      <c r="A8" s="58"/>
      <c r="B8" s="42"/>
      <c r="C8" s="49"/>
      <c r="D8" s="55"/>
      <c r="E8" s="42"/>
      <c r="F8" s="49"/>
      <c r="G8" s="55"/>
      <c r="H8" s="42"/>
      <c r="I8" s="49"/>
      <c r="J8" s="42"/>
      <c r="K8" s="20"/>
    </row>
    <row r="9" spans="1:11" ht="18.95" customHeight="1" x14ac:dyDescent="0.25">
      <c r="A9" s="10"/>
      <c r="B9" s="10"/>
      <c r="C9" s="10"/>
      <c r="D9" s="10"/>
      <c r="E9" s="10"/>
      <c r="F9" s="10"/>
      <c r="G9" s="10"/>
      <c r="H9" s="10"/>
      <c r="I9" s="10"/>
      <c r="J9" s="10"/>
      <c r="K9" s="11"/>
    </row>
    <row r="10" spans="1:11" ht="48.95" customHeight="1" x14ac:dyDescent="0.25">
      <c r="A10" s="62" t="s">
        <v>312</v>
      </c>
      <c r="B10" s="34"/>
      <c r="C10" s="34"/>
      <c r="D10" s="34"/>
      <c r="E10" s="34"/>
      <c r="F10" s="34"/>
      <c r="G10" s="34"/>
      <c r="H10" s="34"/>
      <c r="I10" s="34"/>
      <c r="J10" s="34"/>
      <c r="K10" s="34"/>
    </row>
    <row r="11" spans="1:11" ht="15.95" customHeight="1" thickBot="1" x14ac:dyDescent="0.3">
      <c r="A11" s="10"/>
      <c r="B11" s="10"/>
      <c r="C11" s="10"/>
      <c r="D11" s="10"/>
      <c r="E11" s="10"/>
      <c r="F11" s="10"/>
      <c r="G11" s="10"/>
      <c r="H11" s="10"/>
      <c r="I11" s="10"/>
      <c r="J11" s="10"/>
      <c r="K11" s="11"/>
    </row>
    <row r="12" spans="1:11" ht="48.95" customHeight="1" x14ac:dyDescent="0.25">
      <c r="A12" s="50" t="s">
        <v>27</v>
      </c>
      <c r="B12" s="51"/>
      <c r="C12" s="56" t="s">
        <v>308</v>
      </c>
      <c r="D12" s="57"/>
      <c r="E12" s="51"/>
      <c r="F12" s="56" t="s">
        <v>313</v>
      </c>
      <c r="G12" s="57"/>
      <c r="H12" s="51"/>
      <c r="I12" s="76" t="s">
        <v>310</v>
      </c>
      <c r="J12" s="73"/>
      <c r="K12" s="11"/>
    </row>
    <row r="13" spans="1:11" ht="48.95" customHeight="1" x14ac:dyDescent="0.25">
      <c r="A13" s="58" t="s">
        <v>427</v>
      </c>
      <c r="B13" s="42"/>
      <c r="C13" s="49"/>
      <c r="D13" s="55"/>
      <c r="E13" s="42"/>
      <c r="F13" s="49"/>
      <c r="G13" s="55"/>
      <c r="H13" s="42"/>
      <c r="I13" s="52"/>
      <c r="J13" s="53"/>
      <c r="K13" s="11"/>
    </row>
    <row r="14" spans="1:11" ht="48.95" customHeight="1" x14ac:dyDescent="0.25">
      <c r="A14" s="58"/>
      <c r="B14" s="42"/>
      <c r="C14" s="49"/>
      <c r="D14" s="55"/>
      <c r="E14" s="42"/>
      <c r="F14" s="49"/>
      <c r="G14" s="55"/>
      <c r="H14" s="42"/>
      <c r="I14" s="52"/>
      <c r="J14" s="53"/>
      <c r="K14" s="11"/>
    </row>
    <row r="15" spans="1:11" ht="48.95" customHeight="1" x14ac:dyDescent="0.25">
      <c r="A15" s="58"/>
      <c r="B15" s="42"/>
      <c r="C15" s="49"/>
      <c r="D15" s="55"/>
      <c r="E15" s="42"/>
      <c r="F15" s="49"/>
      <c r="G15" s="55"/>
      <c r="H15" s="42"/>
      <c r="I15" s="52"/>
      <c r="J15" s="53"/>
      <c r="K15" s="11"/>
    </row>
    <row r="17" spans="1:10" ht="33" customHeight="1" x14ac:dyDescent="0.25">
      <c r="A17" s="64"/>
      <c r="B17" s="34"/>
      <c r="C17" s="34"/>
      <c r="D17" s="34"/>
      <c r="E17" s="34"/>
      <c r="F17" s="34"/>
      <c r="G17" s="34"/>
      <c r="H17" s="34"/>
      <c r="I17" s="34"/>
      <c r="J17" s="34"/>
    </row>
    <row r="19" spans="1:10" ht="15.95" customHeight="1" x14ac:dyDescent="0.25">
      <c r="A19" s="75" t="s">
        <v>314</v>
      </c>
      <c r="B19" s="34"/>
      <c r="C19" s="34"/>
      <c r="D19" s="34"/>
      <c r="E19" s="34"/>
      <c r="F19" s="34"/>
      <c r="G19" s="34"/>
      <c r="H19" s="34"/>
      <c r="I19" s="34"/>
      <c r="J19" s="34"/>
    </row>
    <row r="20" spans="1:10" ht="15.95" customHeight="1" thickBot="1" x14ac:dyDescent="0.3"/>
    <row r="21" spans="1:10" ht="15.95" customHeight="1" x14ac:dyDescent="0.25">
      <c r="A21" s="8" t="s">
        <v>26</v>
      </c>
      <c r="B21" s="60" t="s">
        <v>315</v>
      </c>
      <c r="C21" s="57"/>
      <c r="D21" s="57"/>
      <c r="E21" s="57"/>
      <c r="F21" s="57"/>
      <c r="G21" s="51"/>
      <c r="H21" s="72" t="s">
        <v>316</v>
      </c>
      <c r="I21" s="57"/>
      <c r="J21" s="73"/>
    </row>
    <row r="22" spans="1:10" ht="48" customHeight="1" x14ac:dyDescent="0.25">
      <c r="A22" s="21" t="s">
        <v>317</v>
      </c>
      <c r="B22" s="61" t="s">
        <v>318</v>
      </c>
      <c r="C22" s="55"/>
      <c r="D22" s="55"/>
      <c r="E22" s="55"/>
      <c r="F22" s="55"/>
      <c r="G22" s="42"/>
      <c r="H22" s="54" t="s">
        <v>428</v>
      </c>
      <c r="I22" s="55"/>
      <c r="J22" s="53"/>
    </row>
    <row r="23" spans="1:10" ht="48" customHeight="1" x14ac:dyDescent="0.25">
      <c r="A23" s="21" t="s">
        <v>319</v>
      </c>
      <c r="B23" s="61" t="s">
        <v>320</v>
      </c>
      <c r="C23" s="55"/>
      <c r="D23" s="55"/>
      <c r="E23" s="55"/>
      <c r="F23" s="55"/>
      <c r="G23" s="42"/>
      <c r="H23" s="54" t="s">
        <v>429</v>
      </c>
      <c r="I23" s="55"/>
      <c r="J23" s="53"/>
    </row>
    <row r="24" spans="1:10" ht="48" customHeight="1" x14ac:dyDescent="0.25">
      <c r="A24" s="21" t="s">
        <v>321</v>
      </c>
      <c r="B24" s="61" t="s">
        <v>322</v>
      </c>
      <c r="C24" s="55"/>
      <c r="D24" s="55"/>
      <c r="E24" s="55"/>
      <c r="F24" s="55"/>
      <c r="G24" s="42"/>
      <c r="H24" s="54" t="s">
        <v>428</v>
      </c>
      <c r="I24" s="55"/>
      <c r="J24" s="53"/>
    </row>
    <row r="25" spans="1:10" ht="48" customHeight="1" x14ac:dyDescent="0.25">
      <c r="A25" s="22">
        <v>4</v>
      </c>
      <c r="B25" s="59" t="s">
        <v>430</v>
      </c>
      <c r="C25" s="55"/>
      <c r="D25" s="55"/>
      <c r="E25" s="55"/>
      <c r="F25" s="55"/>
      <c r="G25" s="42"/>
      <c r="H25" s="54" t="s">
        <v>429</v>
      </c>
      <c r="I25" s="55"/>
      <c r="J25" s="53"/>
    </row>
    <row r="26" spans="1:10" ht="48" customHeight="1" x14ac:dyDescent="0.25">
      <c r="A26" s="22">
        <v>5</v>
      </c>
      <c r="B26" s="59" t="s">
        <v>431</v>
      </c>
      <c r="C26" s="55"/>
      <c r="D26" s="55"/>
      <c r="E26" s="55"/>
      <c r="F26" s="55"/>
      <c r="G26" s="42"/>
      <c r="H26" s="54" t="s">
        <v>429</v>
      </c>
      <c r="I26" s="55"/>
      <c r="J26" s="53"/>
    </row>
    <row r="27" spans="1:10" ht="48" customHeight="1" x14ac:dyDescent="0.25">
      <c r="A27" s="22">
        <v>6</v>
      </c>
      <c r="B27" s="59" t="s">
        <v>432</v>
      </c>
      <c r="C27" s="55"/>
      <c r="D27" s="55"/>
      <c r="E27" s="55"/>
      <c r="F27" s="55"/>
      <c r="G27" s="42"/>
      <c r="H27" s="54" t="s">
        <v>429</v>
      </c>
      <c r="I27" s="55"/>
      <c r="J27" s="53"/>
    </row>
    <row r="28" spans="1:10" ht="48" customHeight="1" x14ac:dyDescent="0.25">
      <c r="A28" s="22">
        <v>7</v>
      </c>
      <c r="B28" s="59" t="s">
        <v>433</v>
      </c>
      <c r="C28" s="55"/>
      <c r="D28" s="55"/>
      <c r="E28" s="55"/>
      <c r="F28" s="55"/>
      <c r="G28" s="42"/>
      <c r="H28" s="54" t="s">
        <v>429</v>
      </c>
      <c r="I28" s="55"/>
      <c r="J28" s="53"/>
    </row>
    <row r="29" spans="1:10" ht="48" customHeight="1" x14ac:dyDescent="0.25">
      <c r="A29" s="22">
        <v>8</v>
      </c>
      <c r="B29" s="59" t="s">
        <v>434</v>
      </c>
      <c r="C29" s="55"/>
      <c r="D29" s="55"/>
      <c r="E29" s="55"/>
      <c r="F29" s="55"/>
      <c r="G29" s="42"/>
      <c r="H29" s="54" t="s">
        <v>429</v>
      </c>
      <c r="I29" s="55"/>
      <c r="J29" s="53"/>
    </row>
    <row r="30" spans="1:10" ht="48" customHeight="1" x14ac:dyDescent="0.25">
      <c r="A30" s="22">
        <v>9</v>
      </c>
      <c r="B30" s="59" t="s">
        <v>435</v>
      </c>
      <c r="C30" s="55"/>
      <c r="D30" s="55"/>
      <c r="E30" s="55"/>
      <c r="F30" s="55"/>
      <c r="G30" s="42"/>
      <c r="H30" s="54" t="s">
        <v>429</v>
      </c>
      <c r="I30" s="55"/>
      <c r="J30" s="53"/>
    </row>
    <row r="31" spans="1:10" ht="48" customHeight="1" x14ac:dyDescent="0.25">
      <c r="A31" s="22"/>
      <c r="B31" s="59"/>
      <c r="C31" s="55"/>
      <c r="D31" s="55"/>
      <c r="E31" s="55"/>
      <c r="F31" s="55"/>
      <c r="G31" s="42"/>
      <c r="H31" s="54"/>
      <c r="I31" s="55"/>
      <c r="J31" s="53"/>
    </row>
    <row r="32" spans="1:10" ht="48.95" customHeight="1" thickBot="1" x14ac:dyDescent="0.3">
      <c r="A32" s="23"/>
      <c r="B32" s="66"/>
      <c r="C32" s="67"/>
      <c r="D32" s="67"/>
      <c r="E32" s="67"/>
      <c r="F32" s="67"/>
      <c r="G32" s="68"/>
      <c r="H32" s="69"/>
      <c r="I32" s="70"/>
      <c r="J32" s="71"/>
    </row>
    <row r="34" spans="1:10" ht="102" customHeight="1" x14ac:dyDescent="0.25">
      <c r="A34" s="64" t="s">
        <v>323</v>
      </c>
      <c r="B34" s="34"/>
      <c r="C34" s="34"/>
      <c r="D34" s="34"/>
      <c r="E34" s="34"/>
      <c r="F34" s="34"/>
      <c r="G34" s="34"/>
      <c r="H34" s="34"/>
      <c r="I34" s="34"/>
      <c r="J34" s="34"/>
    </row>
    <row r="37" spans="1:10" x14ac:dyDescent="0.25">
      <c r="A37" s="63" t="s">
        <v>324</v>
      </c>
      <c r="B37" s="34"/>
      <c r="C37" s="34"/>
      <c r="D37" s="34"/>
      <c r="E37" s="65" t="s">
        <v>436</v>
      </c>
      <c r="F37" s="34"/>
      <c r="G37" s="34"/>
      <c r="H37" s="34"/>
      <c r="I37" s="34"/>
      <c r="J37" s="34"/>
    </row>
    <row r="39" spans="1:10" x14ac:dyDescent="0.25">
      <c r="A39" s="63" t="s">
        <v>325</v>
      </c>
      <c r="B39" s="34"/>
      <c r="C39" s="34"/>
      <c r="D39" s="34"/>
      <c r="E39" s="65" t="s">
        <v>437</v>
      </c>
      <c r="F39" s="34"/>
      <c r="G39" s="34"/>
      <c r="H39" s="34"/>
      <c r="I39" s="34"/>
      <c r="J39" s="34"/>
    </row>
    <row r="86" spans="1:1" ht="15.75" x14ac:dyDescent="0.25">
      <c r="A86" t="s">
        <v>326</v>
      </c>
    </row>
  </sheetData>
  <sheetProtection algorithmName="SHA-512" hashValue="Vac/LkHbuzBECkBAJ7D046N2+deCYdRhq1LIaJ5zzSwBAExlnPwW+5e5GlU0PKwoqZJ5wk33Rq30FeL7AumYvA==" saltValue="aAGWBtSqVTkV2RWUG3Yrwg==" spinCount="100000" sheet="1"/>
  <mergeCells count="6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39:D39"/>
    <mergeCell ref="C15:E15"/>
    <mergeCell ref="A17:J17"/>
    <mergeCell ref="A37:D37"/>
    <mergeCell ref="B31:G31"/>
    <mergeCell ref="E37:J37"/>
    <mergeCell ref="A15:B15"/>
    <mergeCell ref="E39:J39"/>
    <mergeCell ref="A34:J34"/>
    <mergeCell ref="B32:G32"/>
    <mergeCell ref="H32:J32"/>
    <mergeCell ref="H21:J21"/>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2025-07-31T11:11:33Z</dcterms:modified>
</cp:coreProperties>
</file>