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sbuz\Documents\VIENKARTINĖS MEDICININĖS PRIEMONĖS 1 dalis ID1718117 2025-04-30\"/>
    </mc:Choice>
  </mc:AlternateContent>
  <xr:revisionPtr revIDLastSave="0" documentId="13_ncr:1_{87E4A357-F3B2-41B7-B8B0-6ADF1668D83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7" i="1" l="1"/>
  <c r="F387" i="1"/>
  <c r="G396" i="1" s="1"/>
  <c r="G378" i="1"/>
  <c r="F372" i="1"/>
  <c r="G377" i="1" s="1"/>
  <c r="G363" i="1"/>
  <c r="F352" i="1"/>
  <c r="F362" i="1" s="1"/>
  <c r="F363" i="1" s="1"/>
  <c r="F364" i="1" s="1"/>
  <c r="G342" i="1"/>
  <c r="F336" i="1"/>
  <c r="F328" i="1"/>
  <c r="G318" i="1"/>
  <c r="F308" i="1"/>
  <c r="G317" i="1" s="1"/>
  <c r="G298" i="1"/>
  <c r="F289" i="1"/>
  <c r="G297" i="1" s="1"/>
  <c r="G279" i="1"/>
  <c r="F270" i="1"/>
  <c r="F278" i="1" s="1"/>
  <c r="F279" i="1" s="1"/>
  <c r="F280" i="1" s="1"/>
  <c r="G260" i="1"/>
  <c r="F251" i="1"/>
  <c r="F259" i="1" s="1"/>
  <c r="F260" i="1" s="1"/>
  <c r="F261" i="1" s="1"/>
  <c r="G242" i="1"/>
  <c r="F231" i="1"/>
  <c r="F241" i="1" s="1"/>
  <c r="F242" i="1" s="1"/>
  <c r="F243" i="1" s="1"/>
  <c r="G221" i="1"/>
  <c r="F218" i="1"/>
  <c r="F216" i="1"/>
  <c r="F214" i="1"/>
  <c r="F212" i="1"/>
  <c r="G203" i="1"/>
  <c r="F196" i="1"/>
  <c r="G202" i="1" s="1"/>
  <c r="G185" i="1"/>
  <c r="F178" i="1"/>
  <c r="G167" i="1"/>
  <c r="F160" i="1"/>
  <c r="G150" i="1"/>
  <c r="F143" i="1"/>
  <c r="G149" i="1" s="1"/>
  <c r="G133" i="1"/>
  <c r="F126" i="1"/>
  <c r="F132" i="1" s="1"/>
  <c r="F133" i="1" s="1"/>
  <c r="F134" i="1" s="1"/>
  <c r="G116" i="1"/>
  <c r="F109" i="1"/>
  <c r="G115" i="1" s="1"/>
  <c r="G99" i="1"/>
  <c r="F92" i="1"/>
  <c r="G98" i="1" s="1"/>
  <c r="G82" i="1"/>
  <c r="F75" i="1"/>
  <c r="F81" i="1" s="1"/>
  <c r="F82" i="1" s="1"/>
  <c r="F83" i="1" s="1"/>
  <c r="G64" i="1"/>
  <c r="F60" i="1"/>
  <c r="G63" i="1" s="1"/>
  <c r="G50" i="1"/>
  <c r="F40" i="1"/>
  <c r="G49" i="1" s="1"/>
  <c r="G21" i="1"/>
  <c r="G241" i="1" l="1"/>
  <c r="F202" i="1"/>
  <c r="F203" i="1" s="1"/>
  <c r="F204" i="1" s="1"/>
  <c r="F98" i="1"/>
  <c r="F99" i="1" s="1"/>
  <c r="F100" i="1" s="1"/>
  <c r="G220" i="1"/>
  <c r="F341" i="1"/>
  <c r="F342" i="1" s="1"/>
  <c r="F343" i="1" s="1"/>
  <c r="F377" i="1"/>
  <c r="F378" i="1" s="1"/>
  <c r="F379" i="1" s="1"/>
  <c r="G278" i="1"/>
  <c r="F297" i="1"/>
  <c r="F298" i="1" s="1"/>
  <c r="F299" i="1" s="1"/>
  <c r="F317" i="1"/>
  <c r="F318" i="1" s="1"/>
  <c r="F319" i="1" s="1"/>
  <c r="G81" i="1"/>
  <c r="G341" i="1"/>
  <c r="G362" i="1"/>
  <c r="F166" i="1"/>
  <c r="F167" i="1" s="1"/>
  <c r="F168" i="1" s="1"/>
  <c r="G166" i="1"/>
  <c r="F49" i="1"/>
  <c r="F50" i="1" s="1"/>
  <c r="F51" i="1" s="1"/>
  <c r="F115" i="1"/>
  <c r="F116" i="1" s="1"/>
  <c r="F117" i="1" s="1"/>
  <c r="F149" i="1"/>
  <c r="F150" i="1" s="1"/>
  <c r="F151" i="1" s="1"/>
  <c r="G259" i="1"/>
  <c r="F396" i="1"/>
  <c r="F397" i="1" s="1"/>
  <c r="F398" i="1" s="1"/>
  <c r="F63" i="1"/>
  <c r="F64" i="1" s="1"/>
  <c r="F65" i="1" s="1"/>
  <c r="G132" i="1"/>
  <c r="F220" i="1"/>
  <c r="F221" i="1" s="1"/>
  <c r="F222" i="1" s="1"/>
  <c r="F184" i="1"/>
  <c r="F185" i="1" s="1"/>
  <c r="F186" i="1" s="1"/>
  <c r="G184" i="1"/>
</calcChain>
</file>

<file path=xl/sharedStrings.xml><?xml version="1.0" encoding="utf-8"?>
<sst xmlns="http://schemas.openxmlformats.org/spreadsheetml/2006/main" count="895" uniqueCount="520">
  <si>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</si>
  <si>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</si>
  <si>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</si>
  <si>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</si>
  <si>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</si>
  <si>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</si>
  <si>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</si>
  <si>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</si>
  <si>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</si>
  <si>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</si>
  <si>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</si>
  <si>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</si>
  <si>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</si>
  <si>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</si>
  <si>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</si>
  <si>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</si>
  <si>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</si>
  <si>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</si>
  <si>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</si>
  <si>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</si>
  <si>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</si>
  <si>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</si>
  <si>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</si>
  <si>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</si>
  <si>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</si>
  <si>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</si>
  <si>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</si>
  <si>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</si>
  <si>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</si>
  <si>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</si>
  <si>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</si>
  <si>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</si>
  <si>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</si>
  <si>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</si>
  <si>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</si>
  <si>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</si>
  <si>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</si>
  <si>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</si>
  <si>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Vienkartinės, sterilios</t>
  </si>
  <si>
    <t>5. DALIS</t>
  </si>
  <si>
    <t>ADATOS PROSTATOS BIOPSIJOS</t>
  </si>
  <si>
    <t>5.</t>
  </si>
  <si>
    <t>Adatos prostatos biopsijos</t>
  </si>
  <si>
    <t>5.1.</t>
  </si>
  <si>
    <t xml:space="preserve">Adatos prostatos biopsijos </t>
  </si>
  <si>
    <t>5.1.1.</t>
  </si>
  <si>
    <t>16G x 250mm (± 2mm)</t>
  </si>
  <si>
    <t>5.1.2.</t>
  </si>
  <si>
    <t>Adatos biopsijoms, techniškai suderintos su daugkartinio naudojimo šaudykle.</t>
  </si>
  <si>
    <t>5.1.3.</t>
  </si>
  <si>
    <t>Vienkartinės sterilios</t>
  </si>
  <si>
    <t>5.1.4.</t>
  </si>
  <si>
    <t>Su gylio žymenimis, sužymėtais ne mažiau kas 1 cm</t>
  </si>
  <si>
    <t>5.1.5.</t>
  </si>
  <si>
    <t>Pravedėjo kamštelis su adatos pozicijos indikatoriumi</t>
  </si>
  <si>
    <t>5.1.6.</t>
  </si>
  <si>
    <t>Biopsinė kamera, tinkanti paimti 15 - 22mm mėginius</t>
  </si>
  <si>
    <t>5.1.7.</t>
  </si>
  <si>
    <t>Biopsijos šaudyklė tinkama pasiūlytoms prostatos biopsijos adatoms</t>
  </si>
  <si>
    <t>5.1.8.</t>
  </si>
  <si>
    <t>Biopsijos šaudyklę perkančiajai organizacijai pateikti panaudai</t>
  </si>
  <si>
    <t>7. DALIS</t>
  </si>
  <si>
    <t xml:space="preserve">ADATA PUNKCINĖ </t>
  </si>
  <si>
    <t>7.</t>
  </si>
  <si>
    <t xml:space="preserve">Adata punkcinė </t>
  </si>
  <si>
    <t>7.1.</t>
  </si>
  <si>
    <t>7.1.1.</t>
  </si>
  <si>
    <t>14G 2,1mm (±0,2mm) x 80mm (±0,2mm)</t>
  </si>
  <si>
    <t>7.1.2.</t>
  </si>
  <si>
    <t>Vienkartinė, sterili</t>
  </si>
  <si>
    <t>ADATA SPINALINĖ</t>
  </si>
  <si>
    <t>Adata spinalinė</t>
  </si>
  <si>
    <t>Skaidria elipsės ar lygiavertės formos jungtimi su smaigalio nuopjova</t>
  </si>
  <si>
    <t>Prizmės ar lygiavertės formos likvoro indikatorius gerai matomas</t>
  </si>
  <si>
    <t xml:space="preserve">Adata spinalinė </t>
  </si>
  <si>
    <t>Neturinčios latekso komponentų. Sterilios, vienkartinės</t>
  </si>
  <si>
    <t>0,45-0,5 x 120mm (± 2mm) su introduseriu (pravedėju)</t>
  </si>
  <si>
    <t xml:space="preserve">G27 Quinke tipo </t>
  </si>
  <si>
    <t>18. DALIS</t>
  </si>
  <si>
    <t>18.</t>
  </si>
  <si>
    <t>18.1.</t>
  </si>
  <si>
    <t>18.1.1.</t>
  </si>
  <si>
    <t>18.1.2.</t>
  </si>
  <si>
    <t>18.1.3.</t>
  </si>
  <si>
    <t>18.1.4.</t>
  </si>
  <si>
    <t>18.1.5.</t>
  </si>
  <si>
    <t>27. DALIS</t>
  </si>
  <si>
    <t>ADATA VIENKARTINĖ</t>
  </si>
  <si>
    <t>27.</t>
  </si>
  <si>
    <t>Adata vienkartinė</t>
  </si>
  <si>
    <t>27.1.</t>
  </si>
  <si>
    <t xml:space="preserve">Adata vienkartinė </t>
  </si>
  <si>
    <t>27.1.1.</t>
  </si>
  <si>
    <t>Dydis 18G 1,2mm x 40mm (±2mm)</t>
  </si>
  <si>
    <t>27.1.2.</t>
  </si>
  <si>
    <t>27.1.3.</t>
  </si>
  <si>
    <t>Spalva koduotas antgalis atitinkantis atskirus dydžius</t>
  </si>
  <si>
    <t>27.1.4.</t>
  </si>
  <si>
    <t>Pagamintos iš nerūdijančio plieno</t>
  </si>
  <si>
    <t>27.1.5.</t>
  </si>
  <si>
    <t>Supakuotos ne daugiau kaip po 100vnt.</t>
  </si>
  <si>
    <t xml:space="preserve">ADATA VIENKARTINĖ </t>
  </si>
  <si>
    <t>29. DALIS</t>
  </si>
  <si>
    <t xml:space="preserve">ADATA VIENKARTINĖ  </t>
  </si>
  <si>
    <t>29.</t>
  </si>
  <si>
    <t xml:space="preserve">Adata vienkartinė  </t>
  </si>
  <si>
    <t>29.1.</t>
  </si>
  <si>
    <t>29.1.1.</t>
  </si>
  <si>
    <t>Dydis 20G 0,9mm x 40mm (±2mm)</t>
  </si>
  <si>
    <t>29.1.2.</t>
  </si>
  <si>
    <t>29.1.3.</t>
  </si>
  <si>
    <t>29.1.4.</t>
  </si>
  <si>
    <t>29.1.5.</t>
  </si>
  <si>
    <t>30. DALIS</t>
  </si>
  <si>
    <t>30.</t>
  </si>
  <si>
    <t>30.1.</t>
  </si>
  <si>
    <t>30.1.1.</t>
  </si>
  <si>
    <t>Dydis 21G 0,8x40 mm (±2mm)</t>
  </si>
  <si>
    <t>30.1.2.</t>
  </si>
  <si>
    <t>30.1.3.</t>
  </si>
  <si>
    <t>30.1.4.</t>
  </si>
  <si>
    <t>30.1.5.</t>
  </si>
  <si>
    <t>31. DALIS</t>
  </si>
  <si>
    <t>31.</t>
  </si>
  <si>
    <t>31.1.</t>
  </si>
  <si>
    <t>31.1.1.</t>
  </si>
  <si>
    <t>Dydis 22G 0,7x 30-40 mm</t>
  </si>
  <si>
    <t>31.1.2.</t>
  </si>
  <si>
    <t>31.1.3.</t>
  </si>
  <si>
    <t>31.1.4.</t>
  </si>
  <si>
    <t>31.1.5.</t>
  </si>
  <si>
    <t>32. DALIS</t>
  </si>
  <si>
    <t>32.</t>
  </si>
  <si>
    <t>32.1.</t>
  </si>
  <si>
    <t>32.1.1.</t>
  </si>
  <si>
    <t>Dydis 23G 0,6x30 mm (±2mm)</t>
  </si>
  <si>
    <t>32.1.2.</t>
  </si>
  <si>
    <t>32.1.3.</t>
  </si>
  <si>
    <t>32.1.4.</t>
  </si>
  <si>
    <t>32.1.5.</t>
  </si>
  <si>
    <t xml:space="preserve">DRENAI SILIKONIAI </t>
  </si>
  <si>
    <t xml:space="preserve">Drenai silikoniai </t>
  </si>
  <si>
    <t>Sterilus, vienkartinis</t>
  </si>
  <si>
    <t>Rentgenokontrastinė juostelė per visą dreno ilgį</t>
  </si>
  <si>
    <t>Ne mažiau 2 gylio žymos</t>
  </si>
  <si>
    <t xml:space="preserve">Perforacijos ilgis ne daugiau 12 cm </t>
  </si>
  <si>
    <t>40. DALIS</t>
  </si>
  <si>
    <t>40.</t>
  </si>
  <si>
    <t>40.1.</t>
  </si>
  <si>
    <t>40.1.1.</t>
  </si>
  <si>
    <t>CH18 dydžio, 50cm (± 2cm) ilgio</t>
  </si>
  <si>
    <t>40.1.2.</t>
  </si>
  <si>
    <t>40.1.3.</t>
  </si>
  <si>
    <t>40.1.4.</t>
  </si>
  <si>
    <t>40.1.5.</t>
  </si>
  <si>
    <t>43. DALIS</t>
  </si>
  <si>
    <t>43.</t>
  </si>
  <si>
    <t>43.1.</t>
  </si>
  <si>
    <t>43.1.1.</t>
  </si>
  <si>
    <t>CH27-28 dydžio, 50cm (± 2cm) ilgio</t>
  </si>
  <si>
    <t>43.1.2.</t>
  </si>
  <si>
    <t>43.1.3.</t>
  </si>
  <si>
    <t>43.1.4.</t>
  </si>
  <si>
    <t>43.1.5.</t>
  </si>
  <si>
    <t>Rentgenokontrastinis</t>
  </si>
  <si>
    <t>Sterilus</t>
  </si>
  <si>
    <t>47. DALIS</t>
  </si>
  <si>
    <t>RINKINIAI TRACHEOSTOMINIAI</t>
  </si>
  <si>
    <t>47.</t>
  </si>
  <si>
    <t>Rinkiniai tracheostominiai</t>
  </si>
  <si>
    <t>47.1.</t>
  </si>
  <si>
    <t xml:space="preserve">Rinkiniai tracheostominiai </t>
  </si>
  <si>
    <t>47.1.1.</t>
  </si>
  <si>
    <t>Rinkinys tracheostominis D7,5</t>
  </si>
  <si>
    <t>47.2.</t>
  </si>
  <si>
    <t xml:space="preserve">Rinkinys tracheostominis </t>
  </si>
  <si>
    <t>47.2.1.</t>
  </si>
  <si>
    <t>Rinkinys tracheostominis D8</t>
  </si>
  <si>
    <t>47.3.</t>
  </si>
  <si>
    <t>47.3.1.</t>
  </si>
  <si>
    <t>Rinkinys tracheostominis D8,5</t>
  </si>
  <si>
    <t>47.4.</t>
  </si>
  <si>
    <t>47.4.1.</t>
  </si>
  <si>
    <t>Rinkinys tracheostominis D9</t>
  </si>
  <si>
    <t>52. DALIS</t>
  </si>
  <si>
    <t>KATETERIAI INTRAVENINIAI SAUGŪS</t>
  </si>
  <si>
    <t>52.</t>
  </si>
  <si>
    <t>Kateteriai intraveniniai saugūs</t>
  </si>
  <si>
    <t>52.1.</t>
  </si>
  <si>
    <t>52.1.1.</t>
  </si>
  <si>
    <t>Steriliūs, pagaminti iš poliuretano.</t>
  </si>
  <si>
    <t>52.1.2.</t>
  </si>
  <si>
    <t>Papildoma anga injekcijoms </t>
  </si>
  <si>
    <t>52.1.3.</t>
  </si>
  <si>
    <t>Turi turėti vožtuvą</t>
  </si>
  <si>
    <t>52.1.4.</t>
  </si>
  <si>
    <t>Trijų krypčių adatos ašmenys, konusinis ir užapvalintas kateterio galas</t>
  </si>
  <si>
    <t>52.1.5.</t>
  </si>
  <si>
    <t>Kateteris į sparnelius turi būti įpresuotas, o ne įklijuotas.</t>
  </si>
  <si>
    <t>52.1.6.</t>
  </si>
  <si>
    <t>Silikonizuotas arba silikonizuotu galu</t>
  </si>
  <si>
    <t>52.1.7.</t>
  </si>
  <si>
    <t>Su 3-4 rentgeno kontrastinėmis juostelėmis</t>
  </si>
  <si>
    <t>52.1.8.</t>
  </si>
  <si>
    <t>Saugumo sistema turi aktyvuotis savaime, ištraukus adatą, adatkotį apgaubiant metaline arba plastikine kabute</t>
  </si>
  <si>
    <t>52.1.9.</t>
  </si>
  <si>
    <t>18G, 20G, 22G ir 24G (pasirinktinai užsakymo metu)</t>
  </si>
  <si>
    <t>58. DALIS</t>
  </si>
  <si>
    <t xml:space="preserve">KATETERIS URETERINIS </t>
  </si>
  <si>
    <t>58.</t>
  </si>
  <si>
    <t xml:space="preserve">Kateteris ureterinis </t>
  </si>
  <si>
    <t>58.1.</t>
  </si>
  <si>
    <t>58.1.1.</t>
  </si>
  <si>
    <t>Fr5</t>
  </si>
  <si>
    <t>58.1.2.</t>
  </si>
  <si>
    <t>58.1.3.</t>
  </si>
  <si>
    <t>58.1.4.</t>
  </si>
  <si>
    <t>Su stiletu</t>
  </si>
  <si>
    <t>58.1.5.</t>
  </si>
  <si>
    <t>Uždaras,tiesus cilindro formos galiukas su viena - dvejomis šoninėmis skylutėmis</t>
  </si>
  <si>
    <t>58.1.6.</t>
  </si>
  <si>
    <t>Adapteris kontrastinės medžiagos sušvirkštimui</t>
  </si>
  <si>
    <t>58.1.7.</t>
  </si>
  <si>
    <t>70 cm (± 2cm) ilgio</t>
  </si>
  <si>
    <t>59. DALIS</t>
  </si>
  <si>
    <t>59.</t>
  </si>
  <si>
    <t>59.1.</t>
  </si>
  <si>
    <t>59.1.1.</t>
  </si>
  <si>
    <t>Fr6</t>
  </si>
  <si>
    <t>59.1.2.</t>
  </si>
  <si>
    <t>59.1.3.</t>
  </si>
  <si>
    <t>59.1.4.</t>
  </si>
  <si>
    <t>59.1.5.</t>
  </si>
  <si>
    <t>59.1.6.</t>
  </si>
  <si>
    <t>59.1.7.</t>
  </si>
  <si>
    <t>60. DALIS</t>
  </si>
  <si>
    <t>60.</t>
  </si>
  <si>
    <t>60.1.</t>
  </si>
  <si>
    <t>60.1.1.</t>
  </si>
  <si>
    <t>Fr7</t>
  </si>
  <si>
    <t>60.1.2.</t>
  </si>
  <si>
    <t>60.1.3.</t>
  </si>
  <si>
    <t>60.1.4.</t>
  </si>
  <si>
    <t>60.1.5.</t>
  </si>
  <si>
    <t>Atviras galas, tiesus</t>
  </si>
  <si>
    <t>60.1.6.</t>
  </si>
  <si>
    <t>Į sterilų rinkinį įeina adapteris</t>
  </si>
  <si>
    <t>60.1.7.</t>
  </si>
  <si>
    <t>66. DALIS</t>
  </si>
  <si>
    <t>RINKINYS ŠLAPIMO PŪSLĖS TROKARINEI PUNKCIJAI IR DRENAŽUI</t>
  </si>
  <si>
    <t>66.</t>
  </si>
  <si>
    <t>Rinkinys šlapimo pūslės trokarinei punkcijai ir drenažui</t>
  </si>
  <si>
    <t>66.1.</t>
  </si>
  <si>
    <t>66.1.1.</t>
  </si>
  <si>
    <t xml:space="preserve"> Fr14 - 16 dydžiai pasirinktinai</t>
  </si>
  <si>
    <t>66.1.2.</t>
  </si>
  <si>
    <t>Sudėtis: ne trumpesnis nei 35 cm ilgio silikoninis arba lygiavertės medžiagos kateteris su balionėliu</t>
  </si>
  <si>
    <t>66.1.3.</t>
  </si>
  <si>
    <t>Apvaliu galiuku ir dvejomis šoninėmis skylutėmis</t>
  </si>
  <si>
    <t>66.1.4.</t>
  </si>
  <si>
    <t>Permatomas su nepermatoma rentgenokontrastine linija</t>
  </si>
  <si>
    <t>66.1.5.</t>
  </si>
  <si>
    <t>Kateteris Foley tipo Fr14 - 16 dydžiai pasirinktinai</t>
  </si>
  <si>
    <t>66.1.6.</t>
  </si>
  <si>
    <t>Balionėlio tūris 5-30 ml</t>
  </si>
  <si>
    <t>66.1.7.</t>
  </si>
  <si>
    <t>Skylantis metalinis trokaras su įstrižu pjaunančiu galu</t>
  </si>
  <si>
    <t>66.1.8.</t>
  </si>
  <si>
    <t>Kamštelis, skalpelis</t>
  </si>
  <si>
    <t>68. DALIS</t>
  </si>
  <si>
    <t>RINKINYS HERNIOPLASTIKAI</t>
  </si>
  <si>
    <t>68.</t>
  </si>
  <si>
    <t>Rinkinys hernioplastikai</t>
  </si>
  <si>
    <t>68.1.</t>
  </si>
  <si>
    <t>Fiksavimo balionas, tinkantis prie gydymo įstaigoje turimų daugkartinių vožtuvų</t>
  </si>
  <si>
    <t>68.1.1.</t>
  </si>
  <si>
    <t>Sterilus, be latekso</t>
  </si>
  <si>
    <t>68.1.2.</t>
  </si>
  <si>
    <t>Darbinis kanalas permatomas (skaidrus), diametras 11mm (± 0,5mm)</t>
  </si>
  <si>
    <t>68.1.3.</t>
  </si>
  <si>
    <t>Darbinis kanalas su kempine fiksavimui prie pjūvio, bei kraujavimo stabdymui</t>
  </si>
  <si>
    <t>68.1.4.</t>
  </si>
  <si>
    <t>Su galimybe prijungti daugkartinio naudojimo vožtuvą (prijungtas vožtuvas su balionu turi sudaryti vientisą sistemą)</t>
  </si>
  <si>
    <t>68.1.5.</t>
  </si>
  <si>
    <t>Atskiras kanalas su kraneliu fiksavimo balionėlio išpūtimui</t>
  </si>
  <si>
    <t>68.1.6.</t>
  </si>
  <si>
    <t>Optika ir balionėlis sąlyčio taškų neturi</t>
  </si>
  <si>
    <t>68.1.7.</t>
  </si>
  <si>
    <t>Komplektuojama su 30ml švirkštu</t>
  </si>
  <si>
    <t>68.2.</t>
  </si>
  <si>
    <t>Išplėtimo balionas, tinkantis prie gydymo įstaigoje turimų daugkartinių vožtuvų</t>
  </si>
  <si>
    <t>68.2.1.</t>
  </si>
  <si>
    <t>Sterilus, be latekso, darbinis kanalas permatomas (skaidrus), diametras 11mm (± 0,5mm)</t>
  </si>
  <si>
    <t>68.2.2.</t>
  </si>
  <si>
    <t>68.2.3.</t>
  </si>
  <si>
    <t>Komplektuojamas su oro pripūtimo kriauše</t>
  </si>
  <si>
    <t>68.2.4.</t>
  </si>
  <si>
    <t>Optika lieka išpūsto baliono viduje</t>
  </si>
  <si>
    <t>70. DALIS</t>
  </si>
  <si>
    <t xml:space="preserve">RINKINYS PERKUTANINIS NEFROSTOMINIS DRENAVIMO </t>
  </si>
  <si>
    <t>70.</t>
  </si>
  <si>
    <t xml:space="preserve">Rinkinys perkutaninis nefrostominis drenavimo </t>
  </si>
  <si>
    <t>70.1.</t>
  </si>
  <si>
    <t>70.1.1.</t>
  </si>
  <si>
    <t>Fr8</t>
  </si>
  <si>
    <t>70.1.2.</t>
  </si>
  <si>
    <t>Kateteris pigtail ar lygiaverčio tipo</t>
  </si>
  <si>
    <t>70.1.3.</t>
  </si>
  <si>
    <t>Rinkinį sudaro: rentgenokontrastinis kateteris su metaliniu stiletu, 30 cm (± 1cm) ilgio</t>
  </si>
  <si>
    <t>70.1.4.</t>
  </si>
  <si>
    <t>Chiba tipo arba lygiaverčio tipo adata, echogenišku galiuku 18G/20cm (±0,5cm)</t>
  </si>
  <si>
    <t>70.1.5.</t>
  </si>
  <si>
    <t xml:space="preserve">Punkcinė adata 18G/20cm (±0,5cm) echogeniškas galas </t>
  </si>
  <si>
    <t>70.1.6.</t>
  </si>
  <si>
    <t>Viela - gidas 0,035 - 0,038“</t>
  </si>
  <si>
    <t>70.1.7.</t>
  </si>
  <si>
    <t>Plėtėjų rinkinys</t>
  </si>
  <si>
    <t>70.1.8.</t>
  </si>
  <si>
    <t>Šlapimo maišo jungtis, šlapimo maišas, užlaikymo diskas</t>
  </si>
  <si>
    <t>70.1.9.</t>
  </si>
  <si>
    <t>Kateterizavimo trukmė daugiau nei 4 mėnesiai</t>
  </si>
  <si>
    <t>73. DALIS</t>
  </si>
  <si>
    <t>RINKINYS PLEUROS PUNKCIJOS</t>
  </si>
  <si>
    <t>73.</t>
  </si>
  <si>
    <t>Rinkinys pleuros punkcijos</t>
  </si>
  <si>
    <t>73.1.</t>
  </si>
  <si>
    <t>73.1.1.</t>
  </si>
  <si>
    <t>Sudėtyje: trys punkcinės adatos (dydis G14, G16, G19), Ilgis 80mm (± 2mm)</t>
  </si>
  <si>
    <t>73.1.2.</t>
  </si>
  <si>
    <t>Surinkimo maišelis ne mažaiu 2l su sujungimo vamzdeliu ilgis 90 cm  (± 2mm)</t>
  </si>
  <si>
    <t>73.1.3.</t>
  </si>
  <si>
    <t>Švirkštas Luer-Lock arba lygiaverčio tipo 60ml</t>
  </si>
  <si>
    <t>73.1.4.</t>
  </si>
  <si>
    <t>Sujungimo kranelis</t>
  </si>
  <si>
    <t>Vienkartinės, sterilios. Gaminio sudėtyje nėra latekso</t>
  </si>
  <si>
    <t>Kaukė tvirtinama juostele (gumele), kuri kaukę ant veido fiksuoja hermetiškai</t>
  </si>
  <si>
    <t>Su integruotu nosies fiksatoriumi (spaustuku)</t>
  </si>
  <si>
    <t>91. DALIS</t>
  </si>
  <si>
    <t>KAUKĖ DEGUONIES SU FILTRU</t>
  </si>
  <si>
    <t>91.</t>
  </si>
  <si>
    <t>Kaukė deguonies su filtru</t>
  </si>
  <si>
    <t>91.1.</t>
  </si>
  <si>
    <t>91.1.1.</t>
  </si>
  <si>
    <t>91.1.2.</t>
  </si>
  <si>
    <t>91.1.3.</t>
  </si>
  <si>
    <t>Kaukės kraštai priglundantys prie veido. Korpusas iš skaidrios medžiagos</t>
  </si>
  <si>
    <t>91.1.4.</t>
  </si>
  <si>
    <t>Deguonies vamzdelis ne lygiasienis, 2,1 m (± 10 cm)</t>
  </si>
  <si>
    <t>91.1.5.</t>
  </si>
  <si>
    <t>91.1.6.</t>
  </si>
  <si>
    <t>Kaukėje, abiejose jos pusėse, yra aukšto efektyvumo filtravimo medžiaga (filtrai)</t>
  </si>
  <si>
    <t>91.1.7.</t>
  </si>
  <si>
    <t>Su galimybe prijungti prie centralizuoto CO2 srauto</t>
  </si>
  <si>
    <t>91.1.8.</t>
  </si>
  <si>
    <t>Skirtos suaugusiems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</si>
  <si>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</si>
  <si>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</si>
  <si>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</si>
  <si>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</si>
  <si>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</si>
  <si>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</si>
  <si>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</si>
  <si>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</si>
  <si>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</si>
  <si>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</si>
  <si>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</si>
  <si>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</si>
  <si>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</si>
  <si>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</si>
  <si>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</si>
  <si>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</si>
  <si>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</si>
  <si>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</si>
  <si>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</si>
  <si>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</si>
  <si>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9275-1 2025-03-24 13:32:43</t>
  </si>
  <si>
    <t>6.  Pasiūlymų formoje būtina palikti tik siūlomas pirkimo dalis. Nepasiūlytas pirkimo dalis būtina IŠTRINTI.</t>
  </si>
  <si>
    <t>Silicone drain CH18, PRIMED Halberstadt Medizintechnik GmbH, 21903</t>
  </si>
  <si>
    <t>Silicone drain CH27, PRIMED Halberstadt Medizintechnik GmbH, 21906</t>
  </si>
  <si>
    <t>NUSAF Safety I.V. Cannula, Harsoria Healthcare Pvt.Ltd, NUSAF Safety IV Cannula</t>
  </si>
  <si>
    <t>Thoracentesis drainage set, HMC, M032010S</t>
  </si>
  <si>
    <t>Kaunas</t>
  </si>
  <si>
    <t>UAB "Skirgesa"</t>
  </si>
  <si>
    <t>Energetikų g. 8, Kaunas, LT-52461</t>
  </si>
  <si>
    <t>LT344494219</t>
  </si>
  <si>
    <t>A/s. LT41 7300 0100 7979 6368,
AB „Swedbank“, banko kodas 73000</t>
  </si>
  <si>
    <t>Viešųjų pirkimų specialistė Dovilė Andrijauskaitė</t>
  </si>
  <si>
    <t>0 37 478242, info@skirgesa.lt</t>
  </si>
  <si>
    <t xml:space="preserve">Pardavimų vadovė
Eglė Meiliūnė
Mob.telefonas: +370 615 61126 
pardavimai.kaunas@skirgesa.lt </t>
  </si>
  <si>
    <t>Direktorius Skirmantas Akelis</t>
  </si>
  <si>
    <t>_</t>
  </si>
  <si>
    <t>Viešųjų pirkimų specialistė</t>
  </si>
  <si>
    <t>Dovilė Andrijauskaitė</t>
  </si>
  <si>
    <t>Ring-anchor baloon, Pajunk</t>
  </si>
  <si>
    <t>Unilateral dilatation baloon, Pajunk</t>
  </si>
  <si>
    <t>Coloplast, Drainage catheters, AC5005</t>
  </si>
  <si>
    <t>Coloplast, Drainage catheters, AC5006</t>
  </si>
  <si>
    <t>Coloplast, Drainage catheters, AC5207</t>
  </si>
  <si>
    <t>Geotek, SUPRAPUBIC DRAINAGE CATHETER SET, GSP1X</t>
  </si>
  <si>
    <t>Plastimed, 537041</t>
  </si>
  <si>
    <t>Disposable needles for Biopsy guns, Moller Medical, DNG-1020-16-0250</t>
  </si>
  <si>
    <t>Spinal anesthesia needles, Egemen Tibbi Medikal, TSPQK27120</t>
  </si>
  <si>
    <t>Tracheostomy tube, Well Lead, A02A017510</t>
  </si>
  <si>
    <t>Tracheostomy tube, Well Lead, A02A018010</t>
  </si>
  <si>
    <t>Tracheostomy tube, Well Lead, A02A018510</t>
  </si>
  <si>
    <t>Tracheostomy tube, Well Lead,A02A019010</t>
  </si>
  <si>
    <t>Oxygen Mask, Plasti-Med, 130 103</t>
  </si>
  <si>
    <t>Medoject Special Hypodermic needles, CHIRANA  T.  Injecta , a.s., CH14318</t>
  </si>
  <si>
    <t>Hypodermic needle 21G, Jiangying Fanmei Medical Device Co., Ltd., Hypodermic needle 18G</t>
  </si>
  <si>
    <t>Disposable hypodermic needles, Jiangsu Kanghua Medical Equipment Co LTD, Hypodermic needle 20G</t>
  </si>
  <si>
    <t>Hypodermic needle 21G, Jiangying Fanmei Medical Device Co., Ltd., Hypodermic needle 21G</t>
  </si>
  <si>
    <t>Disposable hypodermic needles, Jiangsu Kanghua Medical Equipment Co LTD, Hypodermic needle 22G</t>
  </si>
  <si>
    <t>Disposable hypodermic needles, Jiangsu Kanghua Medical Equipment Co LTD, Hypodermic needle 23G</t>
  </si>
  <si>
    <t>4. Pasiūlymas galioja iki termino, nustatyto pirkimo dokumentuose, t.y. iki 2025-08-05 d.</t>
  </si>
  <si>
    <t>16G x 250mm
Žr. „Katalogai.pdf“, psl. 9-11.</t>
  </si>
  <si>
    <t>Adatos biopsijoms, techniškai suderintos su daugkartinio naudojimo šaudykle.
Žr. „Katalogai.pdf“, psl. 9-11.</t>
  </si>
  <si>
    <t>Vienkartinės sterilios
Žr. „Katalogai.pdf“, psl. 9-11.</t>
  </si>
  <si>
    <t>Su gylio žymenimis, sužymėtais kas 1 cm
Žr. „Katalogai.pdf“, psl. 9-11.</t>
  </si>
  <si>
    <t>Pravedėjo kamštelis su adatos pozicijos indikatoriumi
Žr. „Katalogai.pdf“, psl. 9-11.</t>
  </si>
  <si>
    <t>Biopsinė kamera, tinkanti paimti 15 - 22mm mėginius
Žr. „Katalogai.pdf“, psl. 9-11.</t>
  </si>
  <si>
    <t>Biopsijos šaudyklė tinkama pasiūlytoms prostatos biopsijos adatoms
Žr. „Katalogai.pdf“, psl. 9-11.</t>
  </si>
  <si>
    <t>Biopsijos šaudyklę perkančiajai organizacijai pateikti panaudai
Žr. „Katalogai.pdf“, psl. 9-11.</t>
  </si>
  <si>
    <t>14G 2,00 x 80 mm
Žr. „Katalogai.pdf“, psl. 13, 14.</t>
  </si>
  <si>
    <t>Vienkartinė, sterili
Žr. „Katalogai.pdf“, psl. 13, 14.</t>
  </si>
  <si>
    <t>Skaidria elipsės formos jungtimi su smaigalio nuopjova
Žr. „Katalogai.pdf“, psl. 15-27.</t>
  </si>
  <si>
    <t>Prizmės formos likvoro indikatorius gerai matomas
Žr. „Katalogai.pdf“, psl. 15-27.</t>
  </si>
  <si>
    <t>Sterilios, vienkartinės, be latekso
Žr. „Katalogai.pdf“, psl. 15-27.</t>
  </si>
  <si>
    <t>0,45 x 120mm su introduseriu (pravedėju)
Žr. „Katalogai.pdf“, psl. 15-27.</t>
  </si>
  <si>
    <t>G27 Quinke tipo 
Žr. „Katalogai.pdf“, psl. 15-27.</t>
  </si>
  <si>
    <t>Dydis 18G 1,2mm x 40mm
Žr. „Katalogai.pdf“, psl. 37-40.</t>
  </si>
  <si>
    <t>Vienkartinės, sterilios
Žr. „Katalogai.pdf“, psl. 37-40.</t>
  </si>
  <si>
    <t>Spalva koduotas antgalis atitinkantis dydį
Žr. „Katalogai.pdf“, psl. 37-40.</t>
  </si>
  <si>
    <t>Pagamintos iš nerūdijančio plieno
Žr. „Katalogai.pdf“, psl. 37-40.</t>
  </si>
  <si>
    <t>Supakuotos po 100vnt.
Žr. „Katalogai.pdf“, psl. 37-40.</t>
  </si>
  <si>
    <t>Vienkartinės, sterilios
Žr. „Katalogai.pdf“, psl. 41, 42.</t>
  </si>
  <si>
    <t>Spalva koduotas antgalis atitinkantis dydį
Žr. „Katalogai.pdf“, psl. 41, 42.</t>
  </si>
  <si>
    <t>Pagamintos iš nerūdijančio plieno
Žr. „Katalogai.pdf“, psl. 41, 42.</t>
  </si>
  <si>
    <t>Supakuotos po 100vnt.
Žr. „Katalogai.pdf“, psl. 41, 42.</t>
  </si>
  <si>
    <t>Dydis 20G 0,9mm x 40mm
Žr. „Katalogai.pdf“, psl. 41, 42.</t>
  </si>
  <si>
    <t>Dydis 22G 0,7x 30 mm
Žr. „Katalogai.pdf“, psl. 41, 42.</t>
  </si>
  <si>
    <t>Dydis 23G 0,6x30 mm
Žr. „Katalogai.pdf“, psl. 41, 42.</t>
  </si>
  <si>
    <r>
      <t xml:space="preserve">Spalva koduotas antgalis atitinkantis dydžius
</t>
    </r>
    <r>
      <rPr>
        <sz val="11"/>
        <color theme="1"/>
        <rFont val="Calibri"/>
        <family val="2"/>
        <charset val="186"/>
        <scheme val="minor"/>
      </rPr>
      <t>Žr. „Katalogai.pdf“, psl. 41, 42.</t>
    </r>
  </si>
  <si>
    <t>Dydis 21G 0,8x40 mm 
Žr. „Katalogai.pdf“, psl. 37-40.</t>
  </si>
  <si>
    <t>Sterilus, vienkartinis
Žr. „Katalogai.pdf“, psl. 47-52.</t>
  </si>
  <si>
    <t>Rentgenokontrastinė juostelė per visą dreno ilgį
Žr. „Katalogai.pdf“, psl. 47-52.</t>
  </si>
  <si>
    <t>2 gylio žymos
Žr. „Katalogai.pdf“, psl. 47-52.</t>
  </si>
  <si>
    <t>Perforacijos ilgis 12 cm 
Žr. „Katalogai.pdf“, psl. 47-52.</t>
  </si>
  <si>
    <t>CH18 dydžio, 50cm ilgio
Žr. „Katalogai.pdf“, psl. 47-52.</t>
  </si>
  <si>
    <t>CH27 dydžio, 50cm ilgio
Žr. „Katalogai.pdf“, psl. 47-52.</t>
  </si>
  <si>
    <t>Rinkinys tracheostominis D7,5
Žr. „Katalogai.pdf“, psl. 56.</t>
  </si>
  <si>
    <t>Rinkinys tracheostominis D8
Žr. „Katalogai.pdf“, psl. 56.</t>
  </si>
  <si>
    <t>Rinkinys tracheostominis D8,5
Žr. „Katalogai.pdf“, psl. 56.</t>
  </si>
  <si>
    <t>Rinkinys tracheostominis D9
Žr. „Katalogai.pdf“, psl. 56.</t>
  </si>
  <si>
    <t>Steriliūs, pagaminti iš poliuretano
Žr. „Katalogai.pdf“, psl. 59-65.</t>
  </si>
  <si>
    <t>Papildoma anga injekcijoms 
Žr. „Katalogai.pdf“, psl. 59-65.</t>
  </si>
  <si>
    <t>Turi vožtuvą
Žr. „Katalogai.pdf“, psl. 59-65.</t>
  </si>
  <si>
    <t>Trijų krypčių adatos ašmenys, konusinis ir užapvalintas kateterio galas
Žr. „Katalogai.pdf“, psl. 59-65.</t>
  </si>
  <si>
    <t>Kateteris į sparnelius yra įpresuotas, o ne įklijuotas.
Žr. „Katalogai.pdf“, psl. 59-65.</t>
  </si>
  <si>
    <t>Silikonizuotas
Žr. „Katalogai.pdf“, psl. 59-65.</t>
  </si>
  <si>
    <r>
      <t xml:space="preserve">Su </t>
    </r>
    <r>
      <rPr>
        <sz val="11"/>
        <color theme="1"/>
        <rFont val="Calibri"/>
        <family val="2"/>
        <charset val="186"/>
        <scheme val="minor"/>
      </rPr>
      <t>4 r</t>
    </r>
    <r>
      <rPr>
        <sz val="11"/>
        <color theme="1"/>
        <rFont val="Calibri"/>
        <family val="2"/>
        <scheme val="minor"/>
      </rPr>
      <t>entgeno kontrastinėmis juostelėmis
Žr. „Katalogai.pdf“, psl. 59-65.</t>
    </r>
  </si>
  <si>
    <t>Saugumo sistema aktyvuojasi savaime, ištraukus adatą, adatkotį apgaubiant metaline kabute
Žr. „Katalogai.pdf“, psl. 59-65.</t>
  </si>
  <si>
    <t>18G, 20G, 22G ir 24G
Žr. „Katalogai.pdf“, psl. 59-65.</t>
  </si>
  <si>
    <t>Fr5
Žr. „Katalogai.pdf“, psl. 74</t>
  </si>
  <si>
    <t>Sterilus
Žr. „Katalogai.pdf“, psl. 74</t>
  </si>
  <si>
    <t>Rentgenokontrastinis
Žr. „Katalogai.pdf“, psl. 74</t>
  </si>
  <si>
    <t>Su stiletu
Žr. „Katalogai.pdf“, psl. 74</t>
  </si>
  <si>
    <t>Uždaras,tiesus cilindro formos galiukas su dvejomis šoninėmis skylutėmis
Žr. „Katalogai.pdf“, psl. 74</t>
  </si>
  <si>
    <t>Adapteris kontrastinės medžiagos sušvirkštimui
Žr. „Katalogai.pdf“, psl. 74</t>
  </si>
  <si>
    <t>70 cm ilgio
Žr. „Katalogai.pdf“, psl. 74</t>
  </si>
  <si>
    <t>Fr6
Žr. „Katalogai.pdf“, psl. 74</t>
  </si>
  <si>
    <t>Fr7
Žr. „Katalogai.pdf“, psl. 74</t>
  </si>
  <si>
    <t>Atviras galas, tiesus
Žr. „Katalogai.pdf“, psl. 74</t>
  </si>
  <si>
    <t>Į sterilų rinkinį įeina adapteris
Žr. „Katalogai.pdf“, psl. 74</t>
  </si>
  <si>
    <t xml:space="preserve"> Fr14 - 16 dydžiai pasirinktinai
Žr. „Katalogai.pdf“, psl. 83.</t>
  </si>
  <si>
    <t>Sudėtis:  35 cm ilgio silikoninis kateteris su balionėliu
Žr. „Katalogai.pdf“, psl. 83.</t>
  </si>
  <si>
    <t>Apvaliu galiuku ir dvejomis šoninėmis skylutėmis
Žr. „Katalogai.pdf“, psl. 83.</t>
  </si>
  <si>
    <t>Permatomas su nepermatoma rentgenokontrastine linija
Žr. „Katalogai.pdf“, psl. 83.</t>
  </si>
  <si>
    <t>Kateteris Foley tipo Fr14 - 16 dydžiai pasirinktinai
Žr. „Katalogai.pdf“, psl. 83.</t>
  </si>
  <si>
    <t>Balionėlio tūris 5-30 ml
Žr. „Katalogai.pdf“, psl. 83.</t>
  </si>
  <si>
    <t>Skylantis metalinis trokaras su įstrižu pjaunančiu galu
Žr. „Katalogai.pdf“, psl. 83.</t>
  </si>
  <si>
    <t>Kamštelis, skalpelis
Žr. „Katalogai.pdf“, psl. 83.</t>
  </si>
  <si>
    <t>Sterilus, be latekso
Žr. „Katalogai.pdf“, psl. 88-92.</t>
  </si>
  <si>
    <t>Darbinis kanalas permatomas (skaidrus), diametras 11mm 
Žr. „Katalogai.pdf“, psl. 88-92.</t>
  </si>
  <si>
    <t>Darbinis kanalas su kempine fiksavimui prie pjūvio, bei kraujavimo stabdymui
Žr. „Katalogai.pdf“, psl. 88-92.</t>
  </si>
  <si>
    <t>Su galimybe prijungti daugkartinio naudojimo vožtuvą (prijungtas vožtuvas su balionu turi sudaryti vientisą sistemą)
Žr. „Katalogai.pdf“, psl. 88-92.</t>
  </si>
  <si>
    <t>Atskiras kanalas su kraneliu fiksavimo balionėlio išpūtimui
Žr. „Katalogai.pdf“, psl. 88-92.</t>
  </si>
  <si>
    <t>Optika ir balionėlis sąlyčio taškų neturi
Žr. „Katalogai.pdf“, psl. 88-92.</t>
  </si>
  <si>
    <t>Komplektuojama su 30ml švirkštu
Žr. „Katalogai.pdf“, psl. 88-92.</t>
  </si>
  <si>
    <t>Sterilus, be latekso, darbinis kanalas permatomas (skaidrus), diametras 11mm
Žr. „Katalogai.pdf“, psl. 88-92.</t>
  </si>
  <si>
    <t>Komplektuojamas su oro pripūtimo kriauše
Žr. „Katalogai.pdf“, psl. 88-92.</t>
  </si>
  <si>
    <t>Optika lieka išpūsto baliono viduje
Žr. „Katalogai.pdf“, psl. 88-92.</t>
  </si>
  <si>
    <t>Fr8
Žr. „Katalogai.pdf“, psl. 94-96.</t>
  </si>
  <si>
    <t>Kateteris pigtail ar lygiaverčio tipo
Žr. „Katalogai.pdf“, psl. 94-96.</t>
  </si>
  <si>
    <t>Rinkinį sudaro: rentgenokontrastinis kateteris su metaliniu stiletu, 30 cm (± 1cm) ilgio
Žr. „Katalogai.pdf“, psl. 94-96.</t>
  </si>
  <si>
    <t>Chiba tipo arba lygiaverčio tipo adata, echogenišku galiuku 18G/20cm (±0,5cm)
Žr. „Katalogai.pdf“, psl. 94-96.</t>
  </si>
  <si>
    <t>Punkcinė adata 18G/20cm echogeniškas galas 
Žr. „Katalogai.pdf“, psl. 94-96.</t>
  </si>
  <si>
    <t>Viela - gidas 0,035 - 0,038“
Žr. „Katalogai.pdf“, psl. 94-96.</t>
  </si>
  <si>
    <t>Plėtėjų rinkinys
Žr. „Katalogai.pdf“, psl. 94-96.</t>
  </si>
  <si>
    <t>Šlapimo maišo jungtis, šlapimo maišas, užlaikymo diskas
Žr. „Katalogai.pdf“, psl. 94-96.</t>
  </si>
  <si>
    <t>Kateterizavimo trukmė daugiau nei 4 mėnesiai
Žr. „Katalogai.pdf“, psl. 94-96.</t>
  </si>
  <si>
    <t>Sudėtyje: trys punkcinės adatos (dydis G14, G16, G19), Ilgis 80mm
Žr. „Katalogai.pdf“, psl. 104-106.</t>
  </si>
  <si>
    <t>Surinkimo maišelis 2l su sujungimo vamzdeliu ilgis 90 cm  
Žr. „Katalogai.pdf“, psl. 104-106.</t>
  </si>
  <si>
    <t>Švirkštas Luer-Lock  60ml
Žr. „Katalogai.pdf“, psl. 104-106.</t>
  </si>
  <si>
    <t>Sujungimo kranelis
Žr. „Katalogai.pdf“, psl. 104-106.</t>
  </si>
  <si>
    <t>Vienkartinės, sterilios. Gaminio sudėtyje nėra latekso
Žr. „Katalogai.pdf“, psl. 122-124.</t>
  </si>
  <si>
    <t>Kaukė tvirtinama juostele (gumele), kuri kaukę ant veido fiksuoja hermetiškai
Žr. „Katalogai.pdf“, psl. 122-124.</t>
  </si>
  <si>
    <t>Kaukės kraštai priglundantys prie veido. Korpusas iš skaidrios medžiagos
Žr. „Katalogai.pdf“, psl. 122-124.</t>
  </si>
  <si>
    <t>Deguonies vamzdelis ne lygiasienis, 2,0 m 
Žr. „Katalogai.pdf“, psl. 122-124.</t>
  </si>
  <si>
    <t>Su integruotu nosies fiksatoriumi (spaustuku)
Žr. „Katalogai.pdf“, psl. 122-124.</t>
  </si>
  <si>
    <t>Kaukėje, abiejose jos pusėse, yra aukšto efektyvumo filtravimo medžiaga (filtrai)
Žr. „Katalogai.pdf“, psl. 122-124.</t>
  </si>
  <si>
    <t>Su galimybe prijungti prie centralizuoto CO2 
Žr. „Katalogai.pdf“, psl. 122-124.</t>
  </si>
  <si>
    <t>Skirtos suaugusiems
Žr. „Katalogai.pdf“, psl. 122-124.</t>
  </si>
  <si>
    <t>Netaikoma</t>
  </si>
  <si>
    <t>Ne</t>
  </si>
  <si>
    <t>Įgaliojimas pasirašyti pasiūlymą</t>
  </si>
  <si>
    <t>KONFIDENCIALU_Katalogai</t>
  </si>
  <si>
    <t>Katalogai</t>
  </si>
  <si>
    <t>Turto panaudos lentelė</t>
  </si>
  <si>
    <t>Tiekėjo deklaracija</t>
  </si>
  <si>
    <t>Deklaracija dėl atsakingų asmenų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</si>
</sst>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name val="Arial"/>
      <family val="2"/>
      <charset val="186"/>
    </font>
    <font>
      <sz val="11"/>
      <color indexed="8"/>
      <name val="Calibri"/>
      <family val="2"/>
      <charset val="186"/>
    </font>
    <font>
      <sz val="8"/>
      <name val="Calibri"/>
      <family val="2"/>
      <scheme val="minor"/>
    </font>
    <font>
      <sz val="1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
      <patternFill patternType="solid">
        <fgColor theme="0"/>
        <bgColor rgb="FFFFFFFF"/>
      </patternFill>
    </fill>
    <fill>
      <patternFill patternType="solid">
        <fgColor theme="0"/>
        <bgColor rgb="FFBFBFB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0" fontId="9" fillId="0" borderId="0"/>
    <xf numFmtId="0" fontId="10" fillId="0" borderId="0"/>
    <xf numFmtId="0" fontId="9" fillId="0" borderId="0"/>
    <xf numFmtId="0" fontId="10" fillId="0" borderId="0"/>
    <xf numFmtId="0" fontId="4" fillId="0" borderId="0"/>
    <xf numFmtId="0" fontId="4" fillId="0" borderId="0"/>
    <xf numFmtId="0" fontId="5" fillId="0" borderId="0"/>
    <xf numFmtId="0" fontId="10" fillId="0" borderId="0"/>
    <xf numFmtId="0" fontId="3" fillId="0" borderId="0"/>
    <xf numFmtId="0" fontId="3" fillId="0" borderId="0"/>
  </cellStyleXfs>
  <cellXfs count="96">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wrapText="1"/>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1" xfId="0" applyFont="1" applyFill="1" applyBorder="1"/>
    <xf numFmtId="0" fontId="5" fillId="4" borderId="21" xfId="0" applyFont="1" applyFill="1" applyBorder="1"/>
    <xf numFmtId="0" fontId="5" fillId="5" borderId="21" xfId="0" applyFont="1" applyFill="1" applyBorder="1" applyProtection="1">
      <protection locked="0"/>
    </xf>
    <xf numFmtId="0" fontId="5" fillId="3" borderId="8"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6" fillId="4" borderId="21" xfId="0" applyFont="1" applyFill="1" applyBorder="1" applyAlignment="1">
      <alignment wrapText="1"/>
    </xf>
    <xf numFmtId="0" fontId="5" fillId="4" borderId="21" xfId="0" applyFont="1" applyFill="1" applyBorder="1" applyAlignment="1">
      <alignment wrapText="1"/>
    </xf>
    <xf numFmtId="0" fontId="5" fillId="5" borderId="21" xfId="0" applyFont="1" applyFill="1" applyBorder="1" applyAlignment="1" applyProtection="1">
      <alignment wrapText="1"/>
      <protection locked="0"/>
    </xf>
    <xf numFmtId="0" fontId="5" fillId="4" borderId="0" xfId="0" applyFont="1" applyFill="1" applyAlignment="1">
      <alignment wrapText="1"/>
    </xf>
    <xf numFmtId="2" fontId="5" fillId="2" borderId="0" xfId="0" applyNumberFormat="1" applyFont="1" applyFill="1"/>
    <xf numFmtId="2" fontId="5" fillId="2" borderId="0" xfId="0" applyNumberFormat="1" applyFont="1" applyFill="1" applyAlignment="1" applyProtection="1">
      <alignment horizontal="center" vertical="center" wrapText="1"/>
      <protection locked="0"/>
    </xf>
    <xf numFmtId="2" fontId="6" fillId="4" borderId="21" xfId="0" applyNumberFormat="1" applyFont="1" applyFill="1" applyBorder="1"/>
    <xf numFmtId="2" fontId="5" fillId="4" borderId="21" xfId="0" applyNumberFormat="1" applyFont="1" applyFill="1" applyBorder="1"/>
    <xf numFmtId="164" fontId="5" fillId="2" borderId="0" xfId="0" applyNumberFormat="1" applyFont="1" applyFill="1"/>
    <xf numFmtId="164" fontId="5" fillId="2" borderId="0" xfId="0" applyNumberFormat="1" applyFont="1" applyFill="1" applyAlignment="1" applyProtection="1">
      <alignment horizontal="center" vertical="center" wrapText="1"/>
      <protection locked="0"/>
    </xf>
    <xf numFmtId="164" fontId="6" fillId="4" borderId="21" xfId="0" applyNumberFormat="1" applyFont="1" applyFill="1" applyBorder="1"/>
    <xf numFmtId="164" fontId="5" fillId="4" borderId="21" xfId="0" applyNumberFormat="1" applyFont="1" applyFill="1" applyBorder="1"/>
    <xf numFmtId="164" fontId="5" fillId="6" borderId="21" xfId="0" applyNumberFormat="1" applyFont="1" applyFill="1" applyBorder="1" applyProtection="1">
      <protection locked="0"/>
    </xf>
    <xf numFmtId="0" fontId="12" fillId="5" borderId="21" xfId="0" applyFont="1" applyFill="1" applyBorder="1" applyAlignment="1" applyProtection="1">
      <alignment wrapText="1"/>
      <protection locked="0"/>
    </xf>
    <xf numFmtId="0" fontId="6" fillId="7" borderId="21" xfId="0" applyFont="1" applyFill="1" applyBorder="1"/>
    <xf numFmtId="14" fontId="5" fillId="5" borderId="1" xfId="0" applyNumberFormat="1" applyFont="1" applyFill="1" applyBorder="1" applyAlignment="1" applyProtection="1">
      <alignment horizontal="center"/>
      <protection locked="0"/>
    </xf>
    <xf numFmtId="0" fontId="5" fillId="5" borderId="1" xfId="0" applyFont="1" applyFill="1" applyBorder="1" applyAlignment="1" applyProtection="1">
      <alignment horizontal="center"/>
      <protection locked="0"/>
    </xf>
    <xf numFmtId="0" fontId="5" fillId="6" borderId="21" xfId="0" applyFont="1" applyFill="1" applyBorder="1" applyAlignment="1" applyProtection="1">
      <alignment wrapText="1"/>
      <protection locked="0"/>
    </xf>
    <xf numFmtId="164" fontId="5" fillId="8" borderId="21" xfId="0" applyNumberFormat="1" applyFont="1" applyFill="1" applyBorder="1" applyProtection="1">
      <protection locked="0"/>
    </xf>
    <xf numFmtId="0" fontId="5" fillId="8" borderId="21" xfId="0" applyFont="1" applyFill="1" applyBorder="1" applyAlignment="1" applyProtection="1">
      <alignment wrapText="1"/>
      <protection locked="0"/>
    </xf>
    <xf numFmtId="0" fontId="5" fillId="7" borderId="21" xfId="0" applyFont="1" applyFill="1" applyBorder="1"/>
    <xf numFmtId="0" fontId="5" fillId="9" borderId="21" xfId="0" applyFont="1" applyFill="1" applyBorder="1" applyAlignment="1">
      <alignment wrapText="1"/>
    </xf>
    <xf numFmtId="0" fontId="5" fillId="8" borderId="21" xfId="0" applyFont="1" applyFill="1" applyBorder="1" applyProtection="1">
      <protection locked="0"/>
    </xf>
    <xf numFmtId="0" fontId="5" fillId="8" borderId="21" xfId="0" applyFont="1" applyFill="1" applyBorder="1" applyAlignment="1" applyProtection="1">
      <alignment vertical="center" wrapText="1"/>
      <protection locked="0"/>
    </xf>
    <xf numFmtId="0" fontId="5" fillId="9" borderId="21" xfId="0" applyFont="1" applyFill="1" applyBorder="1" applyAlignment="1">
      <alignment vertical="center" wrapText="1"/>
    </xf>
    <xf numFmtId="164" fontId="5" fillId="0" borderId="21" xfId="0" applyNumberFormat="1" applyFont="1" applyBorder="1" applyProtection="1">
      <protection locked="0"/>
    </xf>
    <xf numFmtId="0" fontId="2" fillId="6" borderId="21" xfId="0" applyFont="1" applyFill="1" applyBorder="1" applyAlignment="1" applyProtection="1">
      <alignment wrapText="1"/>
      <protection locked="0"/>
    </xf>
    <xf numFmtId="0" fontId="5" fillId="7" borderId="0" xfId="0" applyFont="1" applyFill="1"/>
    <xf numFmtId="0" fontId="5" fillId="3" borderId="21" xfId="0" applyFont="1" applyFill="1" applyBorder="1" applyAlignment="1">
      <alignment wrapText="1"/>
    </xf>
    <xf numFmtId="0" fontId="5" fillId="2" borderId="0" xfId="0" applyFont="1" applyFill="1"/>
    <xf numFmtId="0" fontId="5" fillId="5" borderId="1" xfId="0" applyFont="1" applyFill="1" applyBorder="1" applyAlignment="1" applyProtection="1">
      <alignment horizontal="center" vertical="top" wrapText="1"/>
      <protection locked="0"/>
    </xf>
    <xf numFmtId="0" fontId="0" fillId="0" borderId="14" xfId="0" applyBorder="1" applyAlignment="1" applyProtection="1">
      <alignment vertical="top"/>
      <protection locked="0"/>
    </xf>
    <xf numFmtId="0" fontId="0" fillId="0" borderId="13" xfId="0" applyBorder="1" applyAlignment="1" applyProtection="1">
      <alignment vertical="top"/>
      <protection locked="0"/>
    </xf>
    <xf numFmtId="49" fontId="7" fillId="2" borderId="2" xfId="0" applyNumberFormat="1" applyFont="1" applyFill="1" applyBorder="1" applyAlignment="1">
      <alignment horizontal="left" vertical="top" wrapText="1"/>
    </xf>
    <xf numFmtId="0" fontId="0" fillId="0" borderId="20" xfId="0" applyBorder="1" applyAlignment="1">
      <alignment vertical="top"/>
    </xf>
    <xf numFmtId="0" fontId="6" fillId="2" borderId="0" xfId="0" applyFont="1" applyFill="1"/>
    <xf numFmtId="0" fontId="5" fillId="2" borderId="1" xfId="0" applyFont="1" applyFill="1" applyBorder="1" applyAlignment="1">
      <alignment vertical="top" wrapText="1"/>
    </xf>
    <xf numFmtId="0" fontId="0" fillId="0" borderId="13" xfId="0" applyBorder="1" applyAlignment="1">
      <alignment vertical="top"/>
    </xf>
    <xf numFmtId="0" fontId="5" fillId="4" borderId="21" xfId="0" applyFont="1" applyFill="1" applyBorder="1" applyAlignment="1">
      <alignment vertical="top" wrapText="1"/>
    </xf>
    <xf numFmtId="0" fontId="0" fillId="0" borderId="21" xfId="0" applyBorder="1" applyAlignment="1">
      <alignment vertical="top"/>
    </xf>
    <xf numFmtId="0" fontId="5" fillId="2" borderId="0" xfId="0" applyFont="1" applyFill="1" applyAlignment="1">
      <alignment vertical="center" wrapText="1"/>
    </xf>
    <xf numFmtId="49" fontId="7" fillId="2" borderId="2" xfId="0" applyNumberFormat="1" applyFont="1" applyFill="1" applyBorder="1" applyAlignment="1">
      <alignment horizontal="left" vertical="top"/>
    </xf>
    <xf numFmtId="0" fontId="5" fillId="5" borderId="21" xfId="0" applyFont="1" applyFill="1" applyBorder="1" applyAlignment="1" applyProtection="1">
      <alignment horizontal="center" vertical="top" wrapText="1"/>
      <protection locked="0"/>
    </xf>
    <xf numFmtId="0" fontId="0" fillId="0" borderId="21" xfId="0" applyBorder="1" applyAlignment="1" applyProtection="1">
      <alignment vertical="top"/>
      <protection locked="0"/>
    </xf>
    <xf numFmtId="0" fontId="5" fillId="3" borderId="1" xfId="0" applyFont="1" applyFill="1" applyBorder="1" applyAlignment="1" applyProtection="1">
      <alignment horizontal="center" vertical="center" wrapText="1"/>
      <protection locked="0"/>
    </xf>
    <xf numFmtId="0" fontId="0" fillId="0" borderId="13" xfId="0" applyBorder="1"/>
    <xf numFmtId="0" fontId="5" fillId="2" borderId="4" xfId="0" applyFont="1" applyFill="1" applyBorder="1" applyAlignment="1">
      <alignment horizontal="center" vertical="center" wrapText="1"/>
    </xf>
    <xf numFmtId="0" fontId="0" fillId="0" borderId="10" xfId="0" applyBorder="1"/>
    <xf numFmtId="0" fontId="5" fillId="3" borderId="8" xfId="0" applyFont="1" applyFill="1" applyBorder="1" applyAlignment="1" applyProtection="1">
      <alignment horizontal="center" vertical="center" wrapText="1"/>
      <protection locked="0"/>
    </xf>
    <xf numFmtId="0" fontId="0" fillId="0" borderId="15" xfId="0" applyBorder="1"/>
    <xf numFmtId="0" fontId="5" fillId="5" borderId="15" xfId="0" applyFont="1" applyFill="1" applyBorder="1" applyAlignment="1" applyProtection="1">
      <alignment horizontal="center" vertical="center" wrapText="1"/>
      <protection locked="0"/>
    </xf>
    <xf numFmtId="0" fontId="0" fillId="0" borderId="14" xfId="0" applyBorder="1"/>
    <xf numFmtId="0" fontId="5" fillId="2" borderId="5" xfId="0" applyFont="1" applyFill="1" applyBorder="1" applyAlignment="1">
      <alignment horizontal="center" vertical="center" wrapText="1"/>
    </xf>
    <xf numFmtId="0" fontId="0" fillId="0" borderId="11" xfId="0" applyBorder="1"/>
    <xf numFmtId="0" fontId="5" fillId="3" borderId="7"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left" vertical="center" wrapText="1"/>
      <protection locked="0"/>
    </xf>
    <xf numFmtId="0" fontId="5" fillId="2" borderId="10"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2" borderId="0" xfId="0" applyFont="1" applyFill="1" applyAlignment="1">
      <alignment horizontal="left" vertical="center" wrapText="1"/>
    </xf>
    <xf numFmtId="0" fontId="5" fillId="2" borderId="0" xfId="0" applyFont="1" applyFill="1" applyAlignment="1">
      <alignment horizontal="right"/>
    </xf>
    <xf numFmtId="0" fontId="8" fillId="2" borderId="0" xfId="0" applyFont="1" applyFill="1" applyAlignment="1">
      <alignment horizontal="left" vertical="top" wrapText="1"/>
    </xf>
    <xf numFmtId="0" fontId="5" fillId="3" borderId="0" xfId="0" applyFont="1" applyFill="1" applyProtection="1">
      <protection locked="0"/>
    </xf>
    <xf numFmtId="0" fontId="5"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5"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5" fillId="2" borderId="12" xfId="0" applyFont="1" applyFill="1" applyBorder="1" applyAlignment="1">
      <alignment horizontal="center" vertical="center" wrapText="1"/>
    </xf>
    <xf numFmtId="0" fontId="0" fillId="0" borderId="12" xfId="0" applyBorder="1"/>
    <xf numFmtId="0" fontId="6" fillId="2" borderId="0" xfId="0" applyFont="1" applyFill="1" applyAlignment="1">
      <alignment horizontal="left" wrapText="1"/>
    </xf>
    <xf numFmtId="0" fontId="6" fillId="2" borderId="0" xfId="0" applyFont="1" applyFill="1" applyAlignment="1">
      <alignment horizontal="left"/>
    </xf>
    <xf numFmtId="0" fontId="5" fillId="2" borderId="6" xfId="0" applyFont="1" applyFill="1" applyBorder="1" applyAlignment="1">
      <alignment horizontal="center" vertical="center" wrapText="1"/>
    </xf>
  </cellXfs>
  <cellStyles count="11">
    <cellStyle name="Excel Built-in Normal" xfId="2" xr:uid="{89B70F09-EDF9-486A-9F6D-B1610A5DE9F2}"/>
    <cellStyle name="Įprastas" xfId="0" builtinId="0"/>
    <cellStyle name="Įprastas 2" xfId="3" xr:uid="{73633FB5-4EF8-4374-8624-817ECD6ECEFF}"/>
    <cellStyle name="Įprastas 3" xfId="1" xr:uid="{FD4D405A-AA23-4E93-A6DA-C5625B5D9545}"/>
    <cellStyle name="Normal 2" xfId="4" xr:uid="{0AD3E50B-DD04-4D3D-8372-6B0FAE6FAF00}"/>
    <cellStyle name="Normal 3" xfId="5" xr:uid="{30B32C5B-72D5-45BB-8474-D21F32D43C43}"/>
    <cellStyle name="Normal 3 2" xfId="9" xr:uid="{E43146FD-2744-49E4-BA99-64E6598A10F8}"/>
    <cellStyle name="Normal 4" xfId="6" xr:uid="{FB74FF6B-FF74-4B95-8477-17ED692F922E}"/>
    <cellStyle name="Normal 4 2" xfId="10" xr:uid="{D7130036-CEF7-445C-B3C8-BDB156272C69}"/>
    <cellStyle name="Normal 5" xfId="7" xr:uid="{41B43BE0-258A-49B4-B954-D11EE5475E18}"/>
    <cellStyle name="Normal 7" xfId="8" xr:uid="{1F2FCDD2-57BC-431F-8E07-2EF4B1D8F6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98"/>
  <sheetViews>
    <sheetView tabSelected="1" zoomScale="82" zoomScaleNormal="82" workbookViewId="0">
      <selection activeCell="H414" sqref="H414"/>
    </sheetView>
  </sheetViews>
  <sheetFormatPr defaultColWidth="10.875" defaultRowHeight="15" x14ac:dyDescent="0.25"/>
  <cols>
    <col min="1" max="1" width="9.125" style="1" customWidth="1"/>
    <col min="2" max="2" width="65" style="1" customWidth="1"/>
    <col min="3" max="3" width="19.25" style="1" customWidth="1"/>
    <col min="4" max="4" width="15.875" style="1" customWidth="1"/>
    <col min="5" max="5" width="20.625" style="31" customWidth="1"/>
    <col min="6" max="6" width="18.875" style="27" customWidth="1"/>
    <col min="7" max="7" width="32.125" style="12" customWidth="1"/>
    <col min="8" max="8" width="33.25" style="12" customWidth="1"/>
    <col min="9"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8">
        <v>45776</v>
      </c>
    </row>
    <row r="9" spans="1:6" x14ac:dyDescent="0.25">
      <c r="A9" s="4" t="s">
        <v>5</v>
      </c>
      <c r="B9" s="39">
        <v>554721</v>
      </c>
    </row>
    <row r="10" spans="1:6" x14ac:dyDescent="0.25">
      <c r="A10" s="4" t="s">
        <v>6</v>
      </c>
      <c r="B10" s="39" t="s">
        <v>381</v>
      </c>
    </row>
    <row r="12" spans="1:6" ht="15.75" x14ac:dyDescent="0.25">
      <c r="A12" s="59" t="s">
        <v>7</v>
      </c>
      <c r="B12" s="60"/>
      <c r="C12" s="53" t="s">
        <v>382</v>
      </c>
      <c r="D12" s="54"/>
      <c r="E12" s="54"/>
      <c r="F12" s="55"/>
    </row>
    <row r="13" spans="1:6" ht="15.95" customHeight="1" x14ac:dyDescent="0.25">
      <c r="A13" s="64" t="s">
        <v>8</v>
      </c>
      <c r="B13" s="57"/>
      <c r="C13" s="53">
        <v>234449420</v>
      </c>
      <c r="D13" s="54"/>
      <c r="E13" s="54"/>
      <c r="F13" s="55"/>
    </row>
    <row r="14" spans="1:6" ht="15.95" customHeight="1" x14ac:dyDescent="0.25">
      <c r="A14" s="64" t="s">
        <v>9</v>
      </c>
      <c r="B14" s="57"/>
      <c r="C14" s="53" t="s">
        <v>383</v>
      </c>
      <c r="D14" s="54"/>
      <c r="E14" s="54"/>
      <c r="F14" s="55"/>
    </row>
    <row r="15" spans="1:6" ht="15.95" customHeight="1" x14ac:dyDescent="0.25">
      <c r="A15" s="59" t="s">
        <v>10</v>
      </c>
      <c r="B15" s="60"/>
      <c r="C15" s="53" t="s">
        <v>384</v>
      </c>
      <c r="D15" s="54"/>
      <c r="E15" s="54"/>
      <c r="F15" s="55"/>
    </row>
    <row r="16" spans="1:6" ht="31.9" customHeight="1" x14ac:dyDescent="0.25">
      <c r="A16" s="56" t="s">
        <v>11</v>
      </c>
      <c r="B16" s="57"/>
      <c r="C16" s="53" t="s">
        <v>385</v>
      </c>
      <c r="D16" s="54"/>
      <c r="E16" s="54"/>
      <c r="F16" s="55"/>
    </row>
    <row r="17" spans="1:7" ht="15.95" customHeight="1" x14ac:dyDescent="0.25">
      <c r="A17" s="59" t="s">
        <v>12</v>
      </c>
      <c r="B17" s="60"/>
      <c r="C17" s="53" t="s">
        <v>386</v>
      </c>
      <c r="D17" s="54"/>
      <c r="E17" s="54"/>
      <c r="F17" s="55"/>
    </row>
    <row r="18" spans="1:7" ht="15.95" customHeight="1" x14ac:dyDescent="0.25">
      <c r="A18" s="59" t="s">
        <v>13</v>
      </c>
      <c r="B18" s="60"/>
      <c r="C18" s="53" t="s">
        <v>387</v>
      </c>
      <c r="D18" s="54"/>
      <c r="E18" s="54"/>
      <c r="F18" s="55"/>
    </row>
    <row r="19" spans="1:7" ht="40.15" customHeight="1" x14ac:dyDescent="0.25">
      <c r="A19" s="59" t="s">
        <v>14</v>
      </c>
      <c r="B19" s="60"/>
      <c r="C19" s="53" t="s">
        <v>389</v>
      </c>
      <c r="D19" s="54"/>
      <c r="E19" s="54"/>
      <c r="F19" s="55"/>
    </row>
    <row r="20" spans="1:7" ht="68.45" customHeight="1" x14ac:dyDescent="0.25">
      <c r="A20" s="59" t="s">
        <v>15</v>
      </c>
      <c r="B20" s="60"/>
      <c r="C20" s="53" t="s">
        <v>388</v>
      </c>
      <c r="D20" s="54"/>
      <c r="E20" s="54"/>
      <c r="F20" s="55"/>
    </row>
    <row r="21" spans="1:7" ht="71.099999999999994" customHeight="1" x14ac:dyDescent="0.25">
      <c r="A21" s="61" t="s">
        <v>16</v>
      </c>
      <c r="B21" s="62"/>
      <c r="C21" s="65" t="s">
        <v>390</v>
      </c>
      <c r="D21" s="66"/>
      <c r="E21" s="66"/>
      <c r="F21" s="66"/>
      <c r="G21" s="26" t="str">
        <f>IF((SUMPRODUCT(--(C21=""))&gt;0), "Privaloma užpildyti, kai taikomi pašalinimo pagrindai", "")</f>
        <v/>
      </c>
    </row>
    <row r="22" spans="1:7" ht="18" customHeight="1" x14ac:dyDescent="0.25">
      <c r="A22" s="5"/>
      <c r="B22" s="5"/>
      <c r="C22" s="6"/>
      <c r="D22" s="6"/>
      <c r="E22" s="32"/>
      <c r="F22" s="28"/>
    </row>
    <row r="23" spans="1:7" x14ac:dyDescent="0.25">
      <c r="A23" s="58" t="s">
        <v>17</v>
      </c>
      <c r="B23" s="52"/>
      <c r="C23" s="52"/>
      <c r="D23" s="52"/>
      <c r="E23" s="52"/>
      <c r="F23" s="52"/>
    </row>
    <row r="24" spans="1:7" x14ac:dyDescent="0.25">
      <c r="A24" s="52" t="s">
        <v>18</v>
      </c>
      <c r="B24" s="52"/>
      <c r="C24" s="52"/>
      <c r="D24" s="52"/>
      <c r="E24" s="52"/>
      <c r="F24" s="52"/>
    </row>
    <row r="25" spans="1:7" x14ac:dyDescent="0.25">
      <c r="A25" s="52" t="s">
        <v>19</v>
      </c>
      <c r="B25" s="52"/>
      <c r="C25" s="52"/>
      <c r="D25" s="52"/>
      <c r="E25" s="52"/>
      <c r="F25" s="52"/>
    </row>
    <row r="26" spans="1:7" x14ac:dyDescent="0.25">
      <c r="A26" s="52" t="s">
        <v>20</v>
      </c>
      <c r="B26" s="52"/>
      <c r="C26" s="52"/>
      <c r="D26" s="52"/>
      <c r="E26" s="52"/>
      <c r="F26" s="52"/>
    </row>
    <row r="27" spans="1:7" x14ac:dyDescent="0.25">
      <c r="A27" s="52" t="s">
        <v>21</v>
      </c>
      <c r="B27" s="52"/>
      <c r="C27" s="52"/>
      <c r="D27" s="52"/>
      <c r="E27" s="52"/>
      <c r="F27" s="52"/>
    </row>
    <row r="28" spans="1:7" ht="32.1" customHeight="1" x14ac:dyDescent="0.25">
      <c r="A28" s="63" t="s">
        <v>22</v>
      </c>
      <c r="B28" s="52"/>
      <c r="C28" s="52"/>
      <c r="D28" s="52"/>
      <c r="E28" s="52"/>
      <c r="F28" s="52"/>
    </row>
    <row r="29" spans="1:7" x14ac:dyDescent="0.25">
      <c r="A29" s="52" t="s">
        <v>413</v>
      </c>
      <c r="B29" s="52"/>
      <c r="C29" s="52"/>
      <c r="D29" s="52"/>
      <c r="E29" s="52"/>
      <c r="F29" s="52"/>
    </row>
    <row r="30" spans="1:7" x14ac:dyDescent="0.25">
      <c r="A30" s="14" t="s">
        <v>23</v>
      </c>
      <c r="D30" s="15"/>
    </row>
    <row r="31" spans="1:7" x14ac:dyDescent="0.25">
      <c r="A31" s="50" t="s">
        <v>376</v>
      </c>
    </row>
    <row r="32" spans="1:7" x14ac:dyDescent="0.25">
      <c r="A32" s="14"/>
    </row>
    <row r="33" spans="1:8" x14ac:dyDescent="0.25">
      <c r="A33" s="14"/>
    </row>
    <row r="35" spans="1:8" x14ac:dyDescent="0.25">
      <c r="A35" s="13" t="s">
        <v>39</v>
      </c>
      <c r="B35" s="13" t="s">
        <v>40</v>
      </c>
    </row>
    <row r="37" spans="1:8" x14ac:dyDescent="0.25">
      <c r="A37" s="13" t="s">
        <v>24</v>
      </c>
    </row>
    <row r="38" spans="1:8" ht="45" x14ac:dyDescent="0.25">
      <c r="A38" s="16" t="s">
        <v>25</v>
      </c>
      <c r="B38" s="16" t="s">
        <v>26</v>
      </c>
      <c r="C38" s="16" t="s">
        <v>27</v>
      </c>
      <c r="D38" s="16" t="s">
        <v>28</v>
      </c>
      <c r="E38" s="33" t="s">
        <v>29</v>
      </c>
      <c r="F38" s="29" t="s">
        <v>30</v>
      </c>
      <c r="G38" s="23" t="s">
        <v>31</v>
      </c>
      <c r="H38" s="23" t="s">
        <v>32</v>
      </c>
    </row>
    <row r="39" spans="1:8" x14ac:dyDescent="0.25">
      <c r="A39" s="16" t="s">
        <v>41</v>
      </c>
      <c r="B39" s="16" t="s">
        <v>42</v>
      </c>
      <c r="C39" s="17"/>
      <c r="D39" s="17"/>
      <c r="E39" s="34"/>
      <c r="F39" s="30"/>
      <c r="G39" s="24"/>
      <c r="H39" s="24"/>
    </row>
    <row r="40" spans="1:8" ht="30" x14ac:dyDescent="0.25">
      <c r="A40" s="17" t="s">
        <v>43</v>
      </c>
      <c r="B40" s="17" t="s">
        <v>44</v>
      </c>
      <c r="C40" s="17">
        <v>600</v>
      </c>
      <c r="D40" s="17" t="s">
        <v>33</v>
      </c>
      <c r="E40" s="45">
        <v>10.25</v>
      </c>
      <c r="F40" s="30">
        <f>IF(ISBLANK(E40),"", PRODUCT(C40,E40))</f>
        <v>6150</v>
      </c>
      <c r="G40" s="42" t="s">
        <v>400</v>
      </c>
      <c r="H40" s="24"/>
    </row>
    <row r="41" spans="1:8" ht="30" x14ac:dyDescent="0.25">
      <c r="A41" s="17" t="s">
        <v>45</v>
      </c>
      <c r="B41" s="17" t="s">
        <v>46</v>
      </c>
      <c r="C41" s="17"/>
      <c r="D41" s="17"/>
      <c r="E41" s="34"/>
      <c r="F41" s="30"/>
      <c r="G41" s="24"/>
      <c r="H41" s="46" t="s">
        <v>414</v>
      </c>
    </row>
    <row r="42" spans="1:8" ht="60" x14ac:dyDescent="0.25">
      <c r="A42" s="17" t="s">
        <v>47</v>
      </c>
      <c r="B42" s="17" t="s">
        <v>48</v>
      </c>
      <c r="C42" s="17"/>
      <c r="D42" s="17"/>
      <c r="E42" s="34"/>
      <c r="F42" s="30"/>
      <c r="G42" s="24"/>
      <c r="H42" s="46" t="s">
        <v>415</v>
      </c>
    </row>
    <row r="43" spans="1:8" ht="30" x14ac:dyDescent="0.25">
      <c r="A43" s="17" t="s">
        <v>49</v>
      </c>
      <c r="B43" s="17" t="s">
        <v>50</v>
      </c>
      <c r="C43" s="17"/>
      <c r="D43" s="17"/>
      <c r="E43" s="34"/>
      <c r="F43" s="30"/>
      <c r="G43" s="24"/>
      <c r="H43" s="46" t="s">
        <v>416</v>
      </c>
    </row>
    <row r="44" spans="1:8" ht="30" x14ac:dyDescent="0.25">
      <c r="A44" s="17" t="s">
        <v>51</v>
      </c>
      <c r="B44" s="17" t="s">
        <v>52</v>
      </c>
      <c r="C44" s="17"/>
      <c r="D44" s="17"/>
      <c r="E44" s="34"/>
      <c r="F44" s="30"/>
      <c r="G44" s="24"/>
      <c r="H44" s="46" t="s">
        <v>417</v>
      </c>
    </row>
    <row r="45" spans="1:8" ht="45" x14ac:dyDescent="0.25">
      <c r="A45" s="17" t="s">
        <v>53</v>
      </c>
      <c r="B45" s="17" t="s">
        <v>54</v>
      </c>
      <c r="C45" s="17"/>
      <c r="D45" s="17"/>
      <c r="E45" s="34"/>
      <c r="F45" s="30"/>
      <c r="G45" s="24"/>
      <c r="H45" s="46" t="s">
        <v>418</v>
      </c>
    </row>
    <row r="46" spans="1:8" ht="45" x14ac:dyDescent="0.25">
      <c r="A46" s="17" t="s">
        <v>55</v>
      </c>
      <c r="B46" s="17" t="s">
        <v>56</v>
      </c>
      <c r="C46" s="17"/>
      <c r="D46" s="17"/>
      <c r="E46" s="34"/>
      <c r="F46" s="30"/>
      <c r="G46" s="24"/>
      <c r="H46" s="46" t="s">
        <v>419</v>
      </c>
    </row>
    <row r="47" spans="1:8" ht="45" x14ac:dyDescent="0.25">
      <c r="A47" s="17" t="s">
        <v>57</v>
      </c>
      <c r="B47" s="17" t="s">
        <v>58</v>
      </c>
      <c r="C47" s="17"/>
      <c r="D47" s="17"/>
      <c r="E47" s="34"/>
      <c r="F47" s="30"/>
      <c r="G47" s="24"/>
      <c r="H47" s="47" t="s">
        <v>420</v>
      </c>
    </row>
    <row r="48" spans="1:8" ht="45" x14ac:dyDescent="0.25">
      <c r="A48" s="17" t="s">
        <v>59</v>
      </c>
      <c r="B48" s="17" t="s">
        <v>60</v>
      </c>
      <c r="C48" s="17"/>
      <c r="D48" s="17"/>
      <c r="E48" s="34"/>
      <c r="F48" s="30"/>
      <c r="G48" s="24"/>
      <c r="H48" s="46" t="s">
        <v>421</v>
      </c>
    </row>
    <row r="49" spans="1:8" x14ac:dyDescent="0.25">
      <c r="E49" s="33" t="s">
        <v>34</v>
      </c>
      <c r="F49" s="29">
        <f>IF((COUNT(C40:C48)&lt;&gt;COUNT(F40:F48)),"", ROUND(SUM(F40:F48),2))</f>
        <v>6150</v>
      </c>
      <c r="G49" s="26" t="str">
        <f>IF((COUNT(C40:C48)&lt;&gt;COUNT(F40:F48)),"Neužpildytos visų objektų kainos", "")</f>
        <v/>
      </c>
    </row>
    <row r="50" spans="1:8" x14ac:dyDescent="0.25">
      <c r="C50" s="16" t="s">
        <v>35</v>
      </c>
      <c r="D50" s="18">
        <v>5</v>
      </c>
      <c r="E50" s="33" t="s">
        <v>36</v>
      </c>
      <c r="F50" s="29">
        <f>IF(OR(F49="",D50=""),"", ROUND(PRODUCT(D50,F49)/100,2))</f>
        <v>307.5</v>
      </c>
      <c r="G50" s="26" t="str">
        <f>IF(D50="", "Nurodykite taikomą PVM dydį", "")</f>
        <v/>
      </c>
    </row>
    <row r="51" spans="1:8" x14ac:dyDescent="0.25">
      <c r="E51" s="33" t="s">
        <v>37</v>
      </c>
      <c r="F51" s="29">
        <f>IF(ISBLANK(F50), "", ROUND(SUM(F49:F50),2))</f>
        <v>6457.5</v>
      </c>
    </row>
    <row r="55" spans="1:8" x14ac:dyDescent="0.25">
      <c r="A55" s="13" t="s">
        <v>61</v>
      </c>
      <c r="B55" s="13" t="s">
        <v>62</v>
      </c>
    </row>
    <row r="57" spans="1:8" x14ac:dyDescent="0.25">
      <c r="A57" s="13" t="s">
        <v>24</v>
      </c>
    </row>
    <row r="58" spans="1:8" ht="45" x14ac:dyDescent="0.25">
      <c r="A58" s="16" t="s">
        <v>25</v>
      </c>
      <c r="B58" s="16" t="s">
        <v>26</v>
      </c>
      <c r="C58" s="16" t="s">
        <v>27</v>
      </c>
      <c r="D58" s="16" t="s">
        <v>28</v>
      </c>
      <c r="E58" s="33" t="s">
        <v>29</v>
      </c>
      <c r="F58" s="29" t="s">
        <v>30</v>
      </c>
      <c r="G58" s="23" t="s">
        <v>31</v>
      </c>
      <c r="H58" s="23" t="s">
        <v>32</v>
      </c>
    </row>
    <row r="59" spans="1:8" x14ac:dyDescent="0.25">
      <c r="A59" s="16" t="s">
        <v>63</v>
      </c>
      <c r="B59" s="16" t="s">
        <v>64</v>
      </c>
      <c r="C59" s="17"/>
      <c r="D59" s="17"/>
      <c r="E59" s="34"/>
      <c r="F59" s="30"/>
      <c r="G59" s="24"/>
      <c r="H59" s="24"/>
    </row>
    <row r="60" spans="1:8" ht="30" x14ac:dyDescent="0.25">
      <c r="A60" s="17" t="s">
        <v>65</v>
      </c>
      <c r="B60" s="17" t="s">
        <v>64</v>
      </c>
      <c r="C60" s="17">
        <v>600</v>
      </c>
      <c r="D60" s="17" t="s">
        <v>33</v>
      </c>
      <c r="E60" s="35">
        <v>0.86</v>
      </c>
      <c r="F60" s="30">
        <f>IF(ISBLANK(E60),"", PRODUCT(C60,E60))</f>
        <v>516</v>
      </c>
      <c r="G60" s="40" t="s">
        <v>407</v>
      </c>
      <c r="H60" s="24"/>
    </row>
    <row r="61" spans="1:8" ht="30" x14ac:dyDescent="0.25">
      <c r="A61" s="17" t="s">
        <v>66</v>
      </c>
      <c r="B61" s="17" t="s">
        <v>67</v>
      </c>
      <c r="C61" s="17"/>
      <c r="D61" s="17"/>
      <c r="E61" s="34"/>
      <c r="F61" s="30"/>
      <c r="G61" s="24"/>
      <c r="H61" s="40" t="s">
        <v>422</v>
      </c>
    </row>
    <row r="62" spans="1:8" ht="30" x14ac:dyDescent="0.25">
      <c r="A62" s="17" t="s">
        <v>68</v>
      </c>
      <c r="B62" s="17" t="s">
        <v>69</v>
      </c>
      <c r="C62" s="17"/>
      <c r="D62" s="17"/>
      <c r="E62" s="34"/>
      <c r="F62" s="30"/>
      <c r="G62" s="24"/>
      <c r="H62" s="40" t="s">
        <v>423</v>
      </c>
    </row>
    <row r="63" spans="1:8" x14ac:dyDescent="0.25">
      <c r="E63" s="33" t="s">
        <v>34</v>
      </c>
      <c r="F63" s="29">
        <f>IF((COUNT(C60:C62)&lt;&gt;COUNT(F60:F62)),"", ROUND(SUM(F60:F62),2))</f>
        <v>516</v>
      </c>
      <c r="G63" s="26" t="str">
        <f>IF((COUNT(C60:C62)&lt;&gt;COUNT(F60:F62)),"Neužpildytos visų objektų kainos", "")</f>
        <v/>
      </c>
    </row>
    <row r="64" spans="1:8" x14ac:dyDescent="0.25">
      <c r="C64" s="16" t="s">
        <v>35</v>
      </c>
      <c r="D64" s="18">
        <v>5</v>
      </c>
      <c r="E64" s="33" t="s">
        <v>36</v>
      </c>
      <c r="F64" s="29">
        <f>IF(OR(F63="",D64=""),"", ROUND(PRODUCT(D64,F63)/100,2))</f>
        <v>25.8</v>
      </c>
      <c r="G64" s="26" t="str">
        <f>IF(D64="", "Nurodykite taikomą PVM dydį", "")</f>
        <v/>
      </c>
    </row>
    <row r="65" spans="1:8" x14ac:dyDescent="0.25">
      <c r="E65" s="33" t="s">
        <v>37</v>
      </c>
      <c r="F65" s="29">
        <f>IF(ISBLANK(F64), "", ROUND(SUM(F63:F64),2))</f>
        <v>541.79999999999995</v>
      </c>
    </row>
    <row r="70" spans="1:8" x14ac:dyDescent="0.25">
      <c r="A70" s="13" t="s">
        <v>78</v>
      </c>
      <c r="B70" s="13" t="s">
        <v>70</v>
      </c>
    </row>
    <row r="72" spans="1:8" x14ac:dyDescent="0.25">
      <c r="A72" s="13" t="s">
        <v>24</v>
      </c>
    </row>
    <row r="73" spans="1:8" ht="45" x14ac:dyDescent="0.25">
      <c r="A73" s="16" t="s">
        <v>25</v>
      </c>
      <c r="B73" s="16" t="s">
        <v>26</v>
      </c>
      <c r="C73" s="16" t="s">
        <v>27</v>
      </c>
      <c r="D73" s="16" t="s">
        <v>28</v>
      </c>
      <c r="E73" s="33" t="s">
        <v>29</v>
      </c>
      <c r="F73" s="29" t="s">
        <v>30</v>
      </c>
      <c r="G73" s="23" t="s">
        <v>31</v>
      </c>
      <c r="H73" s="23" t="s">
        <v>32</v>
      </c>
    </row>
    <row r="74" spans="1:8" x14ac:dyDescent="0.25">
      <c r="A74" s="16" t="s">
        <v>79</v>
      </c>
      <c r="B74" s="16" t="s">
        <v>71</v>
      </c>
      <c r="C74" s="17"/>
      <c r="D74" s="17"/>
      <c r="E74" s="34"/>
      <c r="F74" s="30"/>
      <c r="G74" s="24"/>
      <c r="H74" s="24"/>
    </row>
    <row r="75" spans="1:8" ht="30" x14ac:dyDescent="0.25">
      <c r="A75" s="17" t="s">
        <v>80</v>
      </c>
      <c r="B75" s="17" t="s">
        <v>74</v>
      </c>
      <c r="C75" s="17">
        <v>100</v>
      </c>
      <c r="D75" s="17" t="s">
        <v>33</v>
      </c>
      <c r="E75" s="45">
        <v>1.78</v>
      </c>
      <c r="F75" s="30">
        <f>IF(ISBLANK(E75),"", PRODUCT(C75,E75))</f>
        <v>178</v>
      </c>
      <c r="G75" s="42" t="s">
        <v>401</v>
      </c>
      <c r="H75" s="24"/>
    </row>
    <row r="76" spans="1:8" ht="30" x14ac:dyDescent="0.25">
      <c r="A76" s="17" t="s">
        <v>81</v>
      </c>
      <c r="B76" s="17" t="s">
        <v>77</v>
      </c>
      <c r="C76" s="17"/>
      <c r="D76" s="17"/>
      <c r="E76" s="34"/>
      <c r="F76" s="30"/>
      <c r="G76" s="24"/>
      <c r="H76" s="44" t="s">
        <v>428</v>
      </c>
    </row>
    <row r="77" spans="1:8" ht="45" x14ac:dyDescent="0.25">
      <c r="A77" s="17" t="s">
        <v>82</v>
      </c>
      <c r="B77" s="17" t="s">
        <v>76</v>
      </c>
      <c r="C77" s="17"/>
      <c r="D77" s="17"/>
      <c r="E77" s="34"/>
      <c r="F77" s="30"/>
      <c r="G77" s="24"/>
      <c r="H77" s="44" t="s">
        <v>427</v>
      </c>
    </row>
    <row r="78" spans="1:8" ht="30" x14ac:dyDescent="0.25">
      <c r="A78" s="17" t="s">
        <v>83</v>
      </c>
      <c r="B78" s="17" t="s">
        <v>75</v>
      </c>
      <c r="C78" s="17"/>
      <c r="D78" s="17"/>
      <c r="E78" s="34"/>
      <c r="F78" s="30"/>
      <c r="G78" s="24"/>
      <c r="H78" s="44" t="s">
        <v>426</v>
      </c>
    </row>
    <row r="79" spans="1:8" ht="45" x14ac:dyDescent="0.25">
      <c r="A79" s="17" t="s">
        <v>84</v>
      </c>
      <c r="B79" s="17" t="s">
        <v>72</v>
      </c>
      <c r="C79" s="17"/>
      <c r="D79" s="17"/>
      <c r="E79" s="34"/>
      <c r="F79" s="30"/>
      <c r="G79" s="24"/>
      <c r="H79" s="44" t="s">
        <v>424</v>
      </c>
    </row>
    <row r="80" spans="1:8" ht="45" x14ac:dyDescent="0.25">
      <c r="A80" s="17" t="s">
        <v>85</v>
      </c>
      <c r="B80" s="17" t="s">
        <v>73</v>
      </c>
      <c r="C80" s="17"/>
      <c r="D80" s="17"/>
      <c r="E80" s="34"/>
      <c r="F80" s="30"/>
      <c r="G80" s="24"/>
      <c r="H80" s="44" t="s">
        <v>425</v>
      </c>
    </row>
    <row r="81" spans="1:8" x14ac:dyDescent="0.25">
      <c r="E81" s="33" t="s">
        <v>34</v>
      </c>
      <c r="F81" s="29">
        <f>IF((COUNT(C75:C80)&lt;&gt;COUNT(F75:F80)),"", ROUND(SUM(F75:F80),2))</f>
        <v>178</v>
      </c>
      <c r="G81" s="26" t="str">
        <f>IF((COUNT(C75:C80)&lt;&gt;COUNT(F75:F80)),"Neužpildytos visų objektų kainos", "")</f>
        <v/>
      </c>
    </row>
    <row r="82" spans="1:8" x14ac:dyDescent="0.25">
      <c r="C82" s="16" t="s">
        <v>35</v>
      </c>
      <c r="D82" s="18">
        <v>5</v>
      </c>
      <c r="E82" s="33" t="s">
        <v>36</v>
      </c>
      <c r="F82" s="29">
        <f>IF(OR(F81="",D82=""),"", ROUND(PRODUCT(D82,F81)/100,2))</f>
        <v>8.9</v>
      </c>
      <c r="G82" s="26" t="str">
        <f>IF(D82="", "Nurodykite taikomą PVM dydį", "")</f>
        <v/>
      </c>
    </row>
    <row r="83" spans="1:8" x14ac:dyDescent="0.25">
      <c r="E83" s="33" t="s">
        <v>37</v>
      </c>
      <c r="F83" s="29">
        <f>IF(ISBLANK(F82), "", ROUND(SUM(F81:F82),2))</f>
        <v>186.9</v>
      </c>
    </row>
    <row r="87" spans="1:8" x14ac:dyDescent="0.25">
      <c r="A87" s="13" t="s">
        <v>86</v>
      </c>
      <c r="B87" s="13" t="s">
        <v>87</v>
      </c>
    </row>
    <row r="89" spans="1:8" x14ac:dyDescent="0.25">
      <c r="A89" s="13" t="s">
        <v>24</v>
      </c>
    </row>
    <row r="90" spans="1:8" ht="45" x14ac:dyDescent="0.25">
      <c r="A90" s="16" t="s">
        <v>25</v>
      </c>
      <c r="B90" s="16" t="s">
        <v>26</v>
      </c>
      <c r="C90" s="16" t="s">
        <v>27</v>
      </c>
      <c r="D90" s="16" t="s">
        <v>28</v>
      </c>
      <c r="E90" s="33" t="s">
        <v>29</v>
      </c>
      <c r="F90" s="29" t="s">
        <v>30</v>
      </c>
      <c r="G90" s="23" t="s">
        <v>31</v>
      </c>
      <c r="H90" s="23" t="s">
        <v>32</v>
      </c>
    </row>
    <row r="91" spans="1:8" x14ac:dyDescent="0.25">
      <c r="A91" s="16" t="s">
        <v>88</v>
      </c>
      <c r="B91" s="16" t="s">
        <v>89</v>
      </c>
      <c r="C91" s="17"/>
      <c r="D91" s="17"/>
      <c r="E91" s="34"/>
      <c r="F91" s="30"/>
      <c r="G91" s="24"/>
      <c r="H91" s="24"/>
    </row>
    <row r="92" spans="1:8" ht="45" x14ac:dyDescent="0.25">
      <c r="A92" s="17" t="s">
        <v>90</v>
      </c>
      <c r="B92" s="17" t="s">
        <v>91</v>
      </c>
      <c r="C92" s="17">
        <v>250000</v>
      </c>
      <c r="D92" s="17" t="s">
        <v>33</v>
      </c>
      <c r="E92" s="48">
        <v>8.8000000000000005E-3</v>
      </c>
      <c r="F92" s="30">
        <f>IF(ISBLANK(E92),"", PRODUCT(C92,E92))</f>
        <v>2200</v>
      </c>
      <c r="G92" s="49" t="s">
        <v>408</v>
      </c>
      <c r="H92" s="24"/>
    </row>
    <row r="93" spans="1:8" ht="30" x14ac:dyDescent="0.25">
      <c r="A93" s="17" t="s">
        <v>92</v>
      </c>
      <c r="B93" s="17" t="s">
        <v>93</v>
      </c>
      <c r="C93" s="17"/>
      <c r="D93" s="17"/>
      <c r="E93" s="34"/>
      <c r="F93" s="30"/>
      <c r="G93" s="24"/>
      <c r="H93" s="40" t="s">
        <v>429</v>
      </c>
    </row>
    <row r="94" spans="1:8" ht="30" x14ac:dyDescent="0.25">
      <c r="A94" s="17" t="s">
        <v>94</v>
      </c>
      <c r="B94" s="17" t="s">
        <v>38</v>
      </c>
      <c r="C94" s="17"/>
      <c r="D94" s="17"/>
      <c r="E94" s="34"/>
      <c r="F94" s="30"/>
      <c r="G94" s="24"/>
      <c r="H94" s="40" t="s">
        <v>430</v>
      </c>
    </row>
    <row r="95" spans="1:8" ht="45" x14ac:dyDescent="0.25">
      <c r="A95" s="17" t="s">
        <v>95</v>
      </c>
      <c r="B95" s="17" t="s">
        <v>96</v>
      </c>
      <c r="C95" s="17"/>
      <c r="D95" s="17"/>
      <c r="E95" s="34"/>
      <c r="F95" s="30"/>
      <c r="G95" s="24"/>
      <c r="H95" s="40" t="s">
        <v>431</v>
      </c>
    </row>
    <row r="96" spans="1:8" ht="30" x14ac:dyDescent="0.25">
      <c r="A96" s="17" t="s">
        <v>97</v>
      </c>
      <c r="B96" s="17" t="s">
        <v>98</v>
      </c>
      <c r="C96" s="17"/>
      <c r="D96" s="17"/>
      <c r="E96" s="34"/>
      <c r="F96" s="30"/>
      <c r="G96" s="24"/>
      <c r="H96" s="40" t="s">
        <v>432</v>
      </c>
    </row>
    <row r="97" spans="1:8" ht="30" x14ac:dyDescent="0.25">
      <c r="A97" s="17" t="s">
        <v>99</v>
      </c>
      <c r="B97" s="17" t="s">
        <v>100</v>
      </c>
      <c r="C97" s="17"/>
      <c r="D97" s="17"/>
      <c r="E97" s="34"/>
      <c r="F97" s="30"/>
      <c r="G97" s="24"/>
      <c r="H97" s="40" t="s">
        <v>433</v>
      </c>
    </row>
    <row r="98" spans="1:8" x14ac:dyDescent="0.25">
      <c r="E98" s="33" t="s">
        <v>34</v>
      </c>
      <c r="F98" s="29">
        <f>IF((COUNT(C92:C97)&lt;&gt;COUNT(F92:F97)),"", ROUND(SUM(F92:F97),2))</f>
        <v>2200</v>
      </c>
      <c r="G98" s="26" t="str">
        <f>IF((COUNT(C92:C97)&lt;&gt;COUNT(F92:F97)),"Neužpildytos visų objektų kainos", "")</f>
        <v/>
      </c>
    </row>
    <row r="99" spans="1:8" x14ac:dyDescent="0.25">
      <c r="C99" s="16" t="s">
        <v>35</v>
      </c>
      <c r="D99" s="18">
        <v>5</v>
      </c>
      <c r="E99" s="33" t="s">
        <v>36</v>
      </c>
      <c r="F99" s="29">
        <f>IF(OR(F98="",D99=""),"", ROUND(PRODUCT(D99,F98)/100,2))</f>
        <v>110</v>
      </c>
      <c r="G99" s="26" t="str">
        <f>IF(D99="", "Nurodykite taikomą PVM dydį", "")</f>
        <v/>
      </c>
    </row>
    <row r="100" spans="1:8" x14ac:dyDescent="0.25">
      <c r="E100" s="33" t="s">
        <v>37</v>
      </c>
      <c r="F100" s="29">
        <f>IF(ISBLANK(F99), "", ROUND(SUM(F98:F99),2))</f>
        <v>2310</v>
      </c>
    </row>
    <row r="104" spans="1:8" x14ac:dyDescent="0.25">
      <c r="A104" s="13" t="s">
        <v>102</v>
      </c>
      <c r="B104" s="13" t="s">
        <v>103</v>
      </c>
    </row>
    <row r="106" spans="1:8" x14ac:dyDescent="0.25">
      <c r="A106" s="13" t="s">
        <v>24</v>
      </c>
    </row>
    <row r="107" spans="1:8" ht="45" x14ac:dyDescent="0.25">
      <c r="A107" s="16" t="s">
        <v>25</v>
      </c>
      <c r="B107" s="16" t="s">
        <v>26</v>
      </c>
      <c r="C107" s="16" t="s">
        <v>27</v>
      </c>
      <c r="D107" s="16" t="s">
        <v>28</v>
      </c>
      <c r="E107" s="33" t="s">
        <v>29</v>
      </c>
      <c r="F107" s="29" t="s">
        <v>30</v>
      </c>
      <c r="G107" s="23" t="s">
        <v>31</v>
      </c>
      <c r="H107" s="23" t="s">
        <v>32</v>
      </c>
    </row>
    <row r="108" spans="1:8" x14ac:dyDescent="0.25">
      <c r="A108" s="16" t="s">
        <v>104</v>
      </c>
      <c r="B108" s="16" t="s">
        <v>105</v>
      </c>
      <c r="C108" s="17"/>
      <c r="D108" s="17"/>
      <c r="E108" s="34"/>
      <c r="F108" s="30"/>
      <c r="G108" s="24"/>
      <c r="H108" s="24"/>
    </row>
    <row r="109" spans="1:8" ht="45" x14ac:dyDescent="0.25">
      <c r="A109" s="17" t="s">
        <v>106</v>
      </c>
      <c r="B109" s="17" t="s">
        <v>91</v>
      </c>
      <c r="C109" s="17">
        <v>1200</v>
      </c>
      <c r="D109" s="17" t="s">
        <v>33</v>
      </c>
      <c r="E109" s="35">
        <v>9.7999999999999997E-3</v>
      </c>
      <c r="F109" s="30">
        <f>IF(ISBLANK(E109),"", PRODUCT(C109,E109))</f>
        <v>11.76</v>
      </c>
      <c r="G109" s="40" t="s">
        <v>409</v>
      </c>
      <c r="H109" s="24"/>
    </row>
    <row r="110" spans="1:8" ht="30" x14ac:dyDescent="0.25">
      <c r="A110" s="17" t="s">
        <v>107</v>
      </c>
      <c r="B110" s="17" t="s">
        <v>108</v>
      </c>
      <c r="C110" s="17"/>
      <c r="D110" s="17"/>
      <c r="E110" s="34"/>
      <c r="F110" s="30"/>
      <c r="G110" s="24"/>
      <c r="H110" s="40" t="s">
        <v>438</v>
      </c>
    </row>
    <row r="111" spans="1:8" ht="30" x14ac:dyDescent="0.25">
      <c r="A111" s="17" t="s">
        <v>109</v>
      </c>
      <c r="B111" s="17" t="s">
        <v>38</v>
      </c>
      <c r="C111" s="17"/>
      <c r="D111" s="17"/>
      <c r="E111" s="34"/>
      <c r="F111" s="30"/>
      <c r="G111" s="24"/>
      <c r="H111" s="40" t="s">
        <v>434</v>
      </c>
    </row>
    <row r="112" spans="1:8" ht="45" x14ac:dyDescent="0.25">
      <c r="A112" s="17" t="s">
        <v>110</v>
      </c>
      <c r="B112" s="17" t="s">
        <v>96</v>
      </c>
      <c r="C112" s="17"/>
      <c r="D112" s="17"/>
      <c r="E112" s="34"/>
      <c r="F112" s="30"/>
      <c r="G112" s="24"/>
      <c r="H112" s="40" t="s">
        <v>435</v>
      </c>
    </row>
    <row r="113" spans="1:8" ht="30" x14ac:dyDescent="0.25">
      <c r="A113" s="17" t="s">
        <v>111</v>
      </c>
      <c r="B113" s="17" t="s">
        <v>98</v>
      </c>
      <c r="C113" s="17"/>
      <c r="D113" s="17"/>
      <c r="E113" s="34"/>
      <c r="F113" s="30"/>
      <c r="G113" s="24"/>
      <c r="H113" s="40" t="s">
        <v>436</v>
      </c>
    </row>
    <row r="114" spans="1:8" ht="30" x14ac:dyDescent="0.25">
      <c r="A114" s="17" t="s">
        <v>112</v>
      </c>
      <c r="B114" s="17" t="s">
        <v>100</v>
      </c>
      <c r="C114" s="17"/>
      <c r="D114" s="17"/>
      <c r="E114" s="34"/>
      <c r="F114" s="30"/>
      <c r="G114" s="24"/>
      <c r="H114" s="40" t="s">
        <v>437</v>
      </c>
    </row>
    <row r="115" spans="1:8" x14ac:dyDescent="0.25">
      <c r="E115" s="33" t="s">
        <v>34</v>
      </c>
      <c r="F115" s="29">
        <f>IF((COUNT(C109:C114)&lt;&gt;COUNT(F109:F114)),"", ROUND(SUM(F109:F114),2))</f>
        <v>11.76</v>
      </c>
      <c r="G115" s="26" t="str">
        <f>IF((COUNT(C109:C114)&lt;&gt;COUNT(F109:F114)),"Neužpildytos visų objektų kainos", "")</f>
        <v/>
      </c>
    </row>
    <row r="116" spans="1:8" x14ac:dyDescent="0.25">
      <c r="C116" s="16" t="s">
        <v>35</v>
      </c>
      <c r="D116" s="18">
        <v>5</v>
      </c>
      <c r="E116" s="33" t="s">
        <v>36</v>
      </c>
      <c r="F116" s="29">
        <f>IF(OR(F115="",D116=""),"", ROUND(PRODUCT(D116,F115)/100,2))</f>
        <v>0.59</v>
      </c>
      <c r="G116" s="26" t="str">
        <f>IF(D116="", "Nurodykite taikomą PVM dydį", "")</f>
        <v/>
      </c>
    </row>
    <row r="117" spans="1:8" x14ac:dyDescent="0.25">
      <c r="E117" s="33" t="s">
        <v>37</v>
      </c>
      <c r="F117" s="29">
        <f>IF(ISBLANK(F116), "", ROUND(SUM(F115:F116),2))</f>
        <v>12.35</v>
      </c>
    </row>
    <row r="121" spans="1:8" x14ac:dyDescent="0.25">
      <c r="A121" s="13" t="s">
        <v>113</v>
      </c>
      <c r="B121" s="13" t="s">
        <v>101</v>
      </c>
    </row>
    <row r="123" spans="1:8" x14ac:dyDescent="0.25">
      <c r="A123" s="13" t="s">
        <v>24</v>
      </c>
    </row>
    <row r="124" spans="1:8" ht="45" x14ac:dyDescent="0.25">
      <c r="A124" s="16" t="s">
        <v>25</v>
      </c>
      <c r="B124" s="16" t="s">
        <v>26</v>
      </c>
      <c r="C124" s="16" t="s">
        <v>27</v>
      </c>
      <c r="D124" s="16" t="s">
        <v>28</v>
      </c>
      <c r="E124" s="33" t="s">
        <v>29</v>
      </c>
      <c r="F124" s="29" t="s">
        <v>30</v>
      </c>
      <c r="G124" s="23" t="s">
        <v>31</v>
      </c>
      <c r="H124" s="23" t="s">
        <v>32</v>
      </c>
    </row>
    <row r="125" spans="1:8" x14ac:dyDescent="0.25">
      <c r="A125" s="16" t="s">
        <v>114</v>
      </c>
      <c r="B125" s="16" t="s">
        <v>91</v>
      </c>
      <c r="C125" s="17"/>
      <c r="D125" s="17"/>
      <c r="E125" s="34"/>
      <c r="F125" s="30"/>
      <c r="G125" s="24"/>
      <c r="H125" s="24"/>
    </row>
    <row r="126" spans="1:8" ht="45" x14ac:dyDescent="0.25">
      <c r="A126" s="17" t="s">
        <v>115</v>
      </c>
      <c r="B126" s="17" t="s">
        <v>89</v>
      </c>
      <c r="C126" s="17">
        <v>57500</v>
      </c>
      <c r="D126" s="17" t="s">
        <v>33</v>
      </c>
      <c r="E126" s="48">
        <v>9.1999999999999998E-3</v>
      </c>
      <c r="F126" s="30">
        <f>IF(ISBLANK(E126),"", PRODUCT(C126,E126))</f>
        <v>529</v>
      </c>
      <c r="G126" s="49" t="s">
        <v>410</v>
      </c>
      <c r="H126" s="24"/>
    </row>
    <row r="127" spans="1:8" ht="30" x14ac:dyDescent="0.25">
      <c r="A127" s="17" t="s">
        <v>116</v>
      </c>
      <c r="B127" s="17" t="s">
        <v>117</v>
      </c>
      <c r="C127" s="17"/>
      <c r="D127" s="17"/>
      <c r="E127" s="34"/>
      <c r="F127" s="30"/>
      <c r="G127" s="24"/>
      <c r="H127" s="40" t="s">
        <v>442</v>
      </c>
    </row>
    <row r="128" spans="1:8" ht="30" x14ac:dyDescent="0.25">
      <c r="A128" s="17" t="s">
        <v>118</v>
      </c>
      <c r="B128" s="17" t="s">
        <v>38</v>
      </c>
      <c r="C128" s="17"/>
      <c r="D128" s="17"/>
      <c r="E128" s="34"/>
      <c r="F128" s="30"/>
      <c r="G128" s="24"/>
      <c r="H128" s="40" t="s">
        <v>430</v>
      </c>
    </row>
    <row r="129" spans="1:8" ht="45" x14ac:dyDescent="0.25">
      <c r="A129" s="17" t="s">
        <v>119</v>
      </c>
      <c r="B129" s="17" t="s">
        <v>96</v>
      </c>
      <c r="C129" s="17"/>
      <c r="D129" s="17"/>
      <c r="E129" s="34"/>
      <c r="F129" s="30"/>
      <c r="G129" s="24"/>
      <c r="H129" s="40" t="s">
        <v>431</v>
      </c>
    </row>
    <row r="130" spans="1:8" ht="30" x14ac:dyDescent="0.25">
      <c r="A130" s="17" t="s">
        <v>120</v>
      </c>
      <c r="B130" s="17" t="s">
        <v>98</v>
      </c>
      <c r="C130" s="17"/>
      <c r="D130" s="17"/>
      <c r="E130" s="34"/>
      <c r="F130" s="30"/>
      <c r="G130" s="24"/>
      <c r="H130" s="40" t="s">
        <v>432</v>
      </c>
    </row>
    <row r="131" spans="1:8" ht="30" x14ac:dyDescent="0.25">
      <c r="A131" s="17" t="s">
        <v>121</v>
      </c>
      <c r="B131" s="17" t="s">
        <v>100</v>
      </c>
      <c r="C131" s="17"/>
      <c r="D131" s="17"/>
      <c r="E131" s="34"/>
      <c r="F131" s="30"/>
      <c r="G131" s="24"/>
      <c r="H131" s="40" t="s">
        <v>433</v>
      </c>
    </row>
    <row r="132" spans="1:8" x14ac:dyDescent="0.25">
      <c r="E132" s="33" t="s">
        <v>34</v>
      </c>
      <c r="F132" s="29">
        <f>IF((COUNT(C126:C131)&lt;&gt;COUNT(F126:F131)),"", ROUND(SUM(F126:F131),2))</f>
        <v>529</v>
      </c>
      <c r="G132" s="26" t="str">
        <f>IF((COUNT(C126:C131)&lt;&gt;COUNT(F126:F131)),"Neužpildytos visų objektų kainos", "")</f>
        <v/>
      </c>
    </row>
    <row r="133" spans="1:8" x14ac:dyDescent="0.25">
      <c r="C133" s="16" t="s">
        <v>35</v>
      </c>
      <c r="D133" s="18">
        <v>5</v>
      </c>
      <c r="E133" s="33" t="s">
        <v>36</v>
      </c>
      <c r="F133" s="29">
        <f>IF(OR(F132="",D133=""),"", ROUND(PRODUCT(D133,F132)/100,2))</f>
        <v>26.45</v>
      </c>
      <c r="G133" s="26" t="str">
        <f>IF(D133="", "Nurodykite taikomą PVM dydį", "")</f>
        <v/>
      </c>
    </row>
    <row r="134" spans="1:8" x14ac:dyDescent="0.25">
      <c r="E134" s="33" t="s">
        <v>37</v>
      </c>
      <c r="F134" s="29">
        <f>IF(ISBLANK(F133), "", ROUND(SUM(F132:F133),2))</f>
        <v>555.45000000000005</v>
      </c>
    </row>
    <row r="138" spans="1:8" x14ac:dyDescent="0.25">
      <c r="A138" s="13" t="s">
        <v>122</v>
      </c>
      <c r="B138" s="13" t="s">
        <v>101</v>
      </c>
    </row>
    <row r="140" spans="1:8" x14ac:dyDescent="0.25">
      <c r="A140" s="13" t="s">
        <v>24</v>
      </c>
    </row>
    <row r="141" spans="1:8" ht="45" x14ac:dyDescent="0.25">
      <c r="A141" s="16" t="s">
        <v>25</v>
      </c>
      <c r="B141" s="16" t="s">
        <v>26</v>
      </c>
      <c r="C141" s="16" t="s">
        <v>27</v>
      </c>
      <c r="D141" s="16" t="s">
        <v>28</v>
      </c>
      <c r="E141" s="33" t="s">
        <v>29</v>
      </c>
      <c r="F141" s="29" t="s">
        <v>30</v>
      </c>
      <c r="G141" s="23" t="s">
        <v>31</v>
      </c>
      <c r="H141" s="23" t="s">
        <v>32</v>
      </c>
    </row>
    <row r="142" spans="1:8" x14ac:dyDescent="0.25">
      <c r="A142" s="16" t="s">
        <v>123</v>
      </c>
      <c r="B142" s="16" t="s">
        <v>91</v>
      </c>
      <c r="C142" s="17"/>
      <c r="D142" s="17"/>
      <c r="E142" s="34"/>
      <c r="F142" s="30"/>
      <c r="G142" s="24"/>
      <c r="H142" s="24"/>
    </row>
    <row r="143" spans="1:8" ht="45" x14ac:dyDescent="0.25">
      <c r="A143" s="17" t="s">
        <v>124</v>
      </c>
      <c r="B143" s="17" t="s">
        <v>89</v>
      </c>
      <c r="C143" s="17">
        <v>7500</v>
      </c>
      <c r="D143" s="17" t="s">
        <v>33</v>
      </c>
      <c r="E143" s="35">
        <v>8.9999999999999993E-3</v>
      </c>
      <c r="F143" s="30">
        <f>IF(ISBLANK(E143),"", PRODUCT(C143,E143))</f>
        <v>67.5</v>
      </c>
      <c r="G143" s="40" t="s">
        <v>411</v>
      </c>
      <c r="H143" s="24"/>
    </row>
    <row r="144" spans="1:8" ht="30" x14ac:dyDescent="0.25">
      <c r="A144" s="17" t="s">
        <v>125</v>
      </c>
      <c r="B144" s="17" t="s">
        <v>126</v>
      </c>
      <c r="C144" s="17"/>
      <c r="D144" s="17"/>
      <c r="E144" s="34"/>
      <c r="F144" s="30"/>
      <c r="G144" s="24"/>
      <c r="H144" s="40" t="s">
        <v>439</v>
      </c>
    </row>
    <row r="145" spans="1:8" ht="30" x14ac:dyDescent="0.25">
      <c r="A145" s="17" t="s">
        <v>127</v>
      </c>
      <c r="B145" s="17" t="s">
        <v>38</v>
      </c>
      <c r="C145" s="17"/>
      <c r="D145" s="17"/>
      <c r="E145" s="34"/>
      <c r="F145" s="30"/>
      <c r="G145" s="24"/>
      <c r="H145" s="40" t="s">
        <v>434</v>
      </c>
    </row>
    <row r="146" spans="1:8" ht="45" x14ac:dyDescent="0.25">
      <c r="A146" s="17" t="s">
        <v>128</v>
      </c>
      <c r="B146" s="17" t="s">
        <v>96</v>
      </c>
      <c r="C146" s="17"/>
      <c r="D146" s="17"/>
      <c r="E146" s="34"/>
      <c r="F146" s="30"/>
      <c r="G146" s="24"/>
      <c r="H146" s="40" t="s">
        <v>435</v>
      </c>
    </row>
    <row r="147" spans="1:8" ht="30" x14ac:dyDescent="0.25">
      <c r="A147" s="17" t="s">
        <v>129</v>
      </c>
      <c r="B147" s="17" t="s">
        <v>98</v>
      </c>
      <c r="C147" s="17"/>
      <c r="D147" s="17"/>
      <c r="E147" s="34"/>
      <c r="F147" s="30"/>
      <c r="G147" s="24"/>
      <c r="H147" s="40" t="s">
        <v>436</v>
      </c>
    </row>
    <row r="148" spans="1:8" ht="30" x14ac:dyDescent="0.25">
      <c r="A148" s="17" t="s">
        <v>130</v>
      </c>
      <c r="B148" s="17" t="s">
        <v>100</v>
      </c>
      <c r="C148" s="17"/>
      <c r="D148" s="17"/>
      <c r="E148" s="34"/>
      <c r="F148" s="30"/>
      <c r="G148" s="24"/>
      <c r="H148" s="40" t="s">
        <v>437</v>
      </c>
    </row>
    <row r="149" spans="1:8" x14ac:dyDescent="0.25">
      <c r="E149" s="33" t="s">
        <v>34</v>
      </c>
      <c r="F149" s="29">
        <f>IF((COUNT(C143:C148)&lt;&gt;COUNT(F143:F148)),"", ROUND(SUM(F143:F148),2))</f>
        <v>67.5</v>
      </c>
      <c r="G149" s="26" t="str">
        <f>IF((COUNT(C143:C148)&lt;&gt;COUNT(F143:F148)),"Neužpildytos visų objektų kainos", "")</f>
        <v/>
      </c>
    </row>
    <row r="150" spans="1:8" x14ac:dyDescent="0.25">
      <c r="C150" s="16" t="s">
        <v>35</v>
      </c>
      <c r="D150" s="18">
        <v>5</v>
      </c>
      <c r="E150" s="33" t="s">
        <v>36</v>
      </c>
      <c r="F150" s="29">
        <f>IF(OR(F149="",D150=""),"", ROUND(PRODUCT(D150,F149)/100,2))</f>
        <v>3.38</v>
      </c>
      <c r="G150" s="26" t="str">
        <f>IF(D150="", "Nurodykite taikomą PVM dydį", "")</f>
        <v/>
      </c>
    </row>
    <row r="151" spans="1:8" x14ac:dyDescent="0.25">
      <c r="E151" s="33" t="s">
        <v>37</v>
      </c>
      <c r="F151" s="29">
        <f>IF(ISBLANK(F150), "", ROUND(SUM(F149:F150),2))</f>
        <v>70.88</v>
      </c>
    </row>
    <row r="155" spans="1:8" x14ac:dyDescent="0.25">
      <c r="A155" s="13" t="s">
        <v>131</v>
      </c>
      <c r="B155" s="13" t="s">
        <v>101</v>
      </c>
    </row>
    <row r="157" spans="1:8" x14ac:dyDescent="0.25">
      <c r="A157" s="13" t="s">
        <v>24</v>
      </c>
    </row>
    <row r="158" spans="1:8" ht="45" x14ac:dyDescent="0.25">
      <c r="A158" s="16" t="s">
        <v>25</v>
      </c>
      <c r="B158" s="16" t="s">
        <v>26</v>
      </c>
      <c r="C158" s="16" t="s">
        <v>27</v>
      </c>
      <c r="D158" s="16" t="s">
        <v>28</v>
      </c>
      <c r="E158" s="33" t="s">
        <v>29</v>
      </c>
      <c r="F158" s="29" t="s">
        <v>30</v>
      </c>
      <c r="G158" s="23" t="s">
        <v>31</v>
      </c>
      <c r="H158" s="23" t="s">
        <v>32</v>
      </c>
    </row>
    <row r="159" spans="1:8" x14ac:dyDescent="0.25">
      <c r="A159" s="16" t="s">
        <v>132</v>
      </c>
      <c r="B159" s="16" t="s">
        <v>91</v>
      </c>
      <c r="C159" s="17"/>
      <c r="D159" s="17"/>
      <c r="E159" s="34"/>
      <c r="F159" s="30"/>
      <c r="G159" s="24"/>
      <c r="H159" s="24"/>
    </row>
    <row r="160" spans="1:8" ht="45" x14ac:dyDescent="0.25">
      <c r="A160" s="17" t="s">
        <v>133</v>
      </c>
      <c r="B160" s="17" t="s">
        <v>89</v>
      </c>
      <c r="C160" s="17">
        <v>19000</v>
      </c>
      <c r="D160" s="17" t="s">
        <v>33</v>
      </c>
      <c r="E160" s="48">
        <v>8.8000000000000005E-3</v>
      </c>
      <c r="F160" s="30">
        <f>IF(ISBLANK(E160),"", PRODUCT(C160,E160))</f>
        <v>167.2</v>
      </c>
      <c r="G160" s="40" t="s">
        <v>412</v>
      </c>
      <c r="H160" s="24"/>
    </row>
    <row r="161" spans="1:8" ht="30" x14ac:dyDescent="0.25">
      <c r="A161" s="17" t="s">
        <v>134</v>
      </c>
      <c r="B161" s="17" t="s">
        <v>135</v>
      </c>
      <c r="C161" s="17"/>
      <c r="D161" s="17"/>
      <c r="E161" s="34"/>
      <c r="F161" s="30"/>
      <c r="G161" s="24"/>
      <c r="H161" s="40" t="s">
        <v>440</v>
      </c>
    </row>
    <row r="162" spans="1:8" ht="30" x14ac:dyDescent="0.25">
      <c r="A162" s="17" t="s">
        <v>136</v>
      </c>
      <c r="B162" s="17" t="s">
        <v>38</v>
      </c>
      <c r="C162" s="17"/>
      <c r="D162" s="17"/>
      <c r="E162" s="34"/>
      <c r="F162" s="30"/>
      <c r="G162" s="24"/>
      <c r="H162" s="40" t="s">
        <v>434</v>
      </c>
    </row>
    <row r="163" spans="1:8" ht="45" x14ac:dyDescent="0.25">
      <c r="A163" s="17" t="s">
        <v>137</v>
      </c>
      <c r="B163" s="17" t="s">
        <v>96</v>
      </c>
      <c r="C163" s="17"/>
      <c r="D163" s="17"/>
      <c r="E163" s="34"/>
      <c r="F163" s="30"/>
      <c r="G163" s="24"/>
      <c r="H163" s="40" t="s">
        <v>441</v>
      </c>
    </row>
    <row r="164" spans="1:8" ht="30" x14ac:dyDescent="0.25">
      <c r="A164" s="17" t="s">
        <v>138</v>
      </c>
      <c r="B164" s="17" t="s">
        <v>98</v>
      </c>
      <c r="C164" s="17"/>
      <c r="D164" s="17"/>
      <c r="E164" s="34"/>
      <c r="F164" s="30"/>
      <c r="G164" s="24"/>
      <c r="H164" s="40" t="s">
        <v>436</v>
      </c>
    </row>
    <row r="165" spans="1:8" ht="30" x14ac:dyDescent="0.25">
      <c r="A165" s="17" t="s">
        <v>139</v>
      </c>
      <c r="B165" s="17" t="s">
        <v>100</v>
      </c>
      <c r="C165" s="17"/>
      <c r="D165" s="17"/>
      <c r="E165" s="34"/>
      <c r="F165" s="30"/>
      <c r="G165" s="24"/>
      <c r="H165" s="40" t="s">
        <v>437</v>
      </c>
    </row>
    <row r="166" spans="1:8" x14ac:dyDescent="0.25">
      <c r="E166" s="33" t="s">
        <v>34</v>
      </c>
      <c r="F166" s="29">
        <f>IF((COUNT(C160:C165)&lt;&gt;COUNT(F160:F165)),"", ROUND(SUM(F160:F165),2))</f>
        <v>167.2</v>
      </c>
      <c r="G166" s="26" t="str">
        <f>IF((COUNT(C160:C165)&lt;&gt;COUNT(F160:F165)),"Neužpildytos visų objektų kainos", "")</f>
        <v/>
      </c>
    </row>
    <row r="167" spans="1:8" x14ac:dyDescent="0.25">
      <c r="C167" s="16" t="s">
        <v>35</v>
      </c>
      <c r="D167" s="18">
        <v>5</v>
      </c>
      <c r="E167" s="33" t="s">
        <v>36</v>
      </c>
      <c r="F167" s="29">
        <f>IF(OR(F166="",D167=""),"", ROUND(PRODUCT(D167,F166)/100,2))</f>
        <v>8.36</v>
      </c>
      <c r="G167" s="26" t="str">
        <f>IF(D167="", "Nurodykite taikomą PVM dydį", "")</f>
        <v/>
      </c>
    </row>
    <row r="168" spans="1:8" x14ac:dyDescent="0.25">
      <c r="E168" s="33" t="s">
        <v>37</v>
      </c>
      <c r="F168" s="29">
        <f>IF(ISBLANK(F167), "", ROUND(SUM(F166:F167),2))</f>
        <v>175.56</v>
      </c>
    </row>
    <row r="173" spans="1:8" x14ac:dyDescent="0.25">
      <c r="A173" s="13" t="s">
        <v>146</v>
      </c>
      <c r="B173" s="13" t="s">
        <v>140</v>
      </c>
    </row>
    <row r="175" spans="1:8" x14ac:dyDescent="0.25">
      <c r="A175" s="13" t="s">
        <v>24</v>
      </c>
    </row>
    <row r="176" spans="1:8" ht="45" x14ac:dyDescent="0.25">
      <c r="A176" s="37" t="s">
        <v>25</v>
      </c>
      <c r="B176" s="37" t="s">
        <v>26</v>
      </c>
      <c r="C176" s="16" t="s">
        <v>27</v>
      </c>
      <c r="D176" s="16" t="s">
        <v>28</v>
      </c>
      <c r="E176" s="33" t="s">
        <v>29</v>
      </c>
      <c r="F176" s="29" t="s">
        <v>30</v>
      </c>
      <c r="G176" s="23" t="s">
        <v>31</v>
      </c>
      <c r="H176" s="23" t="s">
        <v>32</v>
      </c>
    </row>
    <row r="177" spans="1:8" x14ac:dyDescent="0.25">
      <c r="A177" s="37" t="s">
        <v>147</v>
      </c>
      <c r="B177" s="37" t="s">
        <v>141</v>
      </c>
      <c r="C177" s="17"/>
      <c r="D177" s="17"/>
      <c r="E177" s="34"/>
      <c r="F177" s="30"/>
      <c r="G177" s="24"/>
      <c r="H177" s="24"/>
    </row>
    <row r="178" spans="1:8" ht="45" x14ac:dyDescent="0.25">
      <c r="A178" s="43" t="s">
        <v>148</v>
      </c>
      <c r="B178" s="43" t="s">
        <v>141</v>
      </c>
      <c r="C178" s="17">
        <v>320</v>
      </c>
      <c r="D178" s="17" t="s">
        <v>33</v>
      </c>
      <c r="E178" s="35">
        <v>2.42</v>
      </c>
      <c r="F178" s="30">
        <f>IF(ISBLANK(E178),"", PRODUCT(C178,E178))</f>
        <v>774.4</v>
      </c>
      <c r="G178" s="25" t="s">
        <v>377</v>
      </c>
      <c r="H178" s="24"/>
    </row>
    <row r="179" spans="1:8" ht="30" x14ac:dyDescent="0.25">
      <c r="A179" s="43" t="s">
        <v>149</v>
      </c>
      <c r="B179" s="43" t="s">
        <v>150</v>
      </c>
      <c r="C179" s="17"/>
      <c r="D179" s="17"/>
      <c r="E179" s="34"/>
      <c r="F179" s="30"/>
      <c r="G179" s="24"/>
      <c r="H179" s="25" t="s">
        <v>447</v>
      </c>
    </row>
    <row r="180" spans="1:8" ht="30" x14ac:dyDescent="0.25">
      <c r="A180" s="17" t="s">
        <v>151</v>
      </c>
      <c r="B180" s="17" t="s">
        <v>142</v>
      </c>
      <c r="C180" s="17"/>
      <c r="D180" s="17"/>
      <c r="E180" s="34"/>
      <c r="F180" s="30"/>
      <c r="G180" s="24"/>
      <c r="H180" s="25" t="s">
        <v>443</v>
      </c>
    </row>
    <row r="181" spans="1:8" ht="45" x14ac:dyDescent="0.25">
      <c r="A181" s="17" t="s">
        <v>152</v>
      </c>
      <c r="B181" s="17" t="s">
        <v>143</v>
      </c>
      <c r="C181" s="17"/>
      <c r="D181" s="17"/>
      <c r="E181" s="34"/>
      <c r="F181" s="30"/>
      <c r="G181" s="24"/>
      <c r="H181" s="25" t="s">
        <v>444</v>
      </c>
    </row>
    <row r="182" spans="1:8" ht="30" x14ac:dyDescent="0.25">
      <c r="A182" s="17" t="s">
        <v>153</v>
      </c>
      <c r="B182" s="17" t="s">
        <v>144</v>
      </c>
      <c r="C182" s="17"/>
      <c r="D182" s="17"/>
      <c r="E182" s="34"/>
      <c r="F182" s="30"/>
      <c r="G182" s="24"/>
      <c r="H182" s="36" t="s">
        <v>445</v>
      </c>
    </row>
    <row r="183" spans="1:8" ht="30" x14ac:dyDescent="0.25">
      <c r="A183" s="17" t="s">
        <v>154</v>
      </c>
      <c r="B183" s="17" t="s">
        <v>145</v>
      </c>
      <c r="C183" s="17"/>
      <c r="D183" s="17"/>
      <c r="E183" s="34"/>
      <c r="F183" s="30"/>
      <c r="G183" s="24"/>
      <c r="H183" s="36" t="s">
        <v>446</v>
      </c>
    </row>
    <row r="184" spans="1:8" x14ac:dyDescent="0.25">
      <c r="E184" s="33" t="s">
        <v>34</v>
      </c>
      <c r="F184" s="29">
        <f>IF((COUNT(C178:C183)&lt;&gt;COUNT(F178:F183)),"", ROUND(SUM(F178:F183),2))</f>
        <v>774.4</v>
      </c>
      <c r="G184" s="26" t="str">
        <f>IF((COUNT(C178:C183)&lt;&gt;COUNT(F178:F183)),"Neužpildytos visų objektų kainos", "")</f>
        <v/>
      </c>
    </row>
    <row r="185" spans="1:8" x14ac:dyDescent="0.25">
      <c r="C185" s="16" t="s">
        <v>35</v>
      </c>
      <c r="D185" s="18">
        <v>5</v>
      </c>
      <c r="E185" s="33" t="s">
        <v>36</v>
      </c>
      <c r="F185" s="29">
        <f>IF(OR(F184="",D185=""),"", ROUND(PRODUCT(D185,F184)/100,2))</f>
        <v>38.72</v>
      </c>
      <c r="G185" s="26" t="str">
        <f>IF(D185="", "Nurodykite taikomą PVM dydį", "")</f>
        <v/>
      </c>
    </row>
    <row r="186" spans="1:8" x14ac:dyDescent="0.25">
      <c r="E186" s="33" t="s">
        <v>37</v>
      </c>
      <c r="F186" s="29">
        <f>IF(ISBLANK(F185), "", ROUND(SUM(F184:F185),2))</f>
        <v>813.12</v>
      </c>
    </row>
    <row r="191" spans="1:8" x14ac:dyDescent="0.25">
      <c r="A191" s="13" t="s">
        <v>155</v>
      </c>
      <c r="B191" s="13" t="s">
        <v>140</v>
      </c>
    </row>
    <row r="193" spans="1:8" x14ac:dyDescent="0.25">
      <c r="A193" s="13" t="s">
        <v>24</v>
      </c>
    </row>
    <row r="194" spans="1:8" ht="45" x14ac:dyDescent="0.25">
      <c r="A194" s="37" t="s">
        <v>25</v>
      </c>
      <c r="B194" s="37" t="s">
        <v>26</v>
      </c>
      <c r="C194" s="16" t="s">
        <v>27</v>
      </c>
      <c r="D194" s="16" t="s">
        <v>28</v>
      </c>
      <c r="E194" s="33" t="s">
        <v>29</v>
      </c>
      <c r="F194" s="29" t="s">
        <v>30</v>
      </c>
      <c r="G194" s="23" t="s">
        <v>31</v>
      </c>
      <c r="H194" s="23" t="s">
        <v>32</v>
      </c>
    </row>
    <row r="195" spans="1:8" x14ac:dyDescent="0.25">
      <c r="A195" s="37" t="s">
        <v>156</v>
      </c>
      <c r="B195" s="37" t="s">
        <v>141</v>
      </c>
      <c r="C195" s="17"/>
      <c r="D195" s="17"/>
      <c r="E195" s="34"/>
      <c r="F195" s="30"/>
      <c r="G195" s="24"/>
      <c r="H195" s="24"/>
    </row>
    <row r="196" spans="1:8" ht="45" x14ac:dyDescent="0.25">
      <c r="A196" s="17" t="s">
        <v>157</v>
      </c>
      <c r="B196" s="17" t="s">
        <v>141</v>
      </c>
      <c r="C196" s="17">
        <v>580</v>
      </c>
      <c r="D196" s="17" t="s">
        <v>33</v>
      </c>
      <c r="E196" s="35">
        <v>2.42</v>
      </c>
      <c r="F196" s="30">
        <f>IF(ISBLANK(E196),"", PRODUCT(C196,E196))</f>
        <v>1403.6</v>
      </c>
      <c r="G196" s="25" t="s">
        <v>378</v>
      </c>
      <c r="H196" s="24"/>
    </row>
    <row r="197" spans="1:8" ht="30" x14ac:dyDescent="0.25">
      <c r="A197" s="17" t="s">
        <v>158</v>
      </c>
      <c r="B197" s="17" t="s">
        <v>159</v>
      </c>
      <c r="C197" s="17"/>
      <c r="D197" s="17"/>
      <c r="E197" s="34"/>
      <c r="F197" s="30"/>
      <c r="G197" s="24"/>
      <c r="H197" s="25" t="s">
        <v>448</v>
      </c>
    </row>
    <row r="198" spans="1:8" ht="30" x14ac:dyDescent="0.25">
      <c r="A198" s="17" t="s">
        <v>160</v>
      </c>
      <c r="B198" s="17" t="s">
        <v>142</v>
      </c>
      <c r="C198" s="17"/>
      <c r="D198" s="17"/>
      <c r="E198" s="34"/>
      <c r="F198" s="30"/>
      <c r="G198" s="24"/>
      <c r="H198" s="25" t="s">
        <v>443</v>
      </c>
    </row>
    <row r="199" spans="1:8" ht="45" x14ac:dyDescent="0.25">
      <c r="A199" s="17" t="s">
        <v>161</v>
      </c>
      <c r="B199" s="17" t="s">
        <v>143</v>
      </c>
      <c r="C199" s="17"/>
      <c r="D199" s="17"/>
      <c r="E199" s="34"/>
      <c r="F199" s="30"/>
      <c r="G199" s="24"/>
      <c r="H199" s="25" t="s">
        <v>444</v>
      </c>
    </row>
    <row r="200" spans="1:8" ht="30" x14ac:dyDescent="0.25">
      <c r="A200" s="17" t="s">
        <v>162</v>
      </c>
      <c r="B200" s="17" t="s">
        <v>144</v>
      </c>
      <c r="C200" s="17"/>
      <c r="D200" s="17"/>
      <c r="E200" s="34"/>
      <c r="F200" s="30"/>
      <c r="G200" s="24"/>
      <c r="H200" s="36" t="s">
        <v>445</v>
      </c>
    </row>
    <row r="201" spans="1:8" ht="30" x14ac:dyDescent="0.25">
      <c r="A201" s="17" t="s">
        <v>163</v>
      </c>
      <c r="B201" s="17" t="s">
        <v>145</v>
      </c>
      <c r="C201" s="17"/>
      <c r="D201" s="17"/>
      <c r="E201" s="34"/>
      <c r="F201" s="30"/>
      <c r="G201" s="24"/>
      <c r="H201" s="36" t="s">
        <v>446</v>
      </c>
    </row>
    <row r="202" spans="1:8" x14ac:dyDescent="0.25">
      <c r="B202" s="1">
        <v>39</v>
      </c>
      <c r="E202" s="33" t="s">
        <v>34</v>
      </c>
      <c r="F202" s="29">
        <f>IF((COUNT(C196:C201)&lt;&gt;COUNT(F196:F201)),"", ROUND(SUM(F196:F201),2))</f>
        <v>1403.6</v>
      </c>
      <c r="G202" s="26" t="str">
        <f>IF((COUNT(C196:C201)&lt;&gt;COUNT(F196:F201)),"Neužpildytos visų objektų kainos", "")</f>
        <v/>
      </c>
    </row>
    <row r="203" spans="1:8" x14ac:dyDescent="0.25">
      <c r="C203" s="16" t="s">
        <v>35</v>
      </c>
      <c r="D203" s="18">
        <v>5</v>
      </c>
      <c r="E203" s="33" t="s">
        <v>36</v>
      </c>
      <c r="F203" s="29">
        <f>IF(OR(F202="",D203=""),"", ROUND(PRODUCT(D203,F202)/100,2))</f>
        <v>70.180000000000007</v>
      </c>
      <c r="G203" s="26" t="str">
        <f>IF(D203="", "Nurodykite taikomą PVM dydį", "")</f>
        <v/>
      </c>
    </row>
    <row r="204" spans="1:8" x14ac:dyDescent="0.25">
      <c r="E204" s="33" t="s">
        <v>37</v>
      </c>
      <c r="F204" s="29">
        <f>IF(ISBLANK(F203), "", ROUND(SUM(F202:F203),2))</f>
        <v>1473.78</v>
      </c>
    </row>
    <row r="207" spans="1:8" x14ac:dyDescent="0.25">
      <c r="A207" s="13" t="s">
        <v>166</v>
      </c>
      <c r="B207" s="13" t="s">
        <v>167</v>
      </c>
    </row>
    <row r="209" spans="1:8" x14ac:dyDescent="0.25">
      <c r="A209" s="13" t="s">
        <v>24</v>
      </c>
    </row>
    <row r="210" spans="1:8" ht="45" x14ac:dyDescent="0.25">
      <c r="A210" s="16" t="s">
        <v>25</v>
      </c>
      <c r="B210" s="16" t="s">
        <v>26</v>
      </c>
      <c r="C210" s="16" t="s">
        <v>27</v>
      </c>
      <c r="D210" s="16" t="s">
        <v>28</v>
      </c>
      <c r="E210" s="33" t="s">
        <v>29</v>
      </c>
      <c r="F210" s="29" t="s">
        <v>30</v>
      </c>
      <c r="G210" s="23" t="s">
        <v>31</v>
      </c>
      <c r="H210" s="23" t="s">
        <v>32</v>
      </c>
    </row>
    <row r="211" spans="1:8" x14ac:dyDescent="0.25">
      <c r="A211" s="16" t="s">
        <v>168</v>
      </c>
      <c r="B211" s="16" t="s">
        <v>169</v>
      </c>
      <c r="C211" s="17"/>
      <c r="D211" s="17"/>
      <c r="E211" s="34"/>
      <c r="F211" s="30"/>
      <c r="G211" s="24"/>
      <c r="H211" s="24"/>
    </row>
    <row r="212" spans="1:8" ht="30" x14ac:dyDescent="0.25">
      <c r="A212" s="17" t="s">
        <v>170</v>
      </c>
      <c r="B212" s="17" t="s">
        <v>171</v>
      </c>
      <c r="C212" s="17">
        <v>50</v>
      </c>
      <c r="D212" s="17" t="s">
        <v>33</v>
      </c>
      <c r="E212" s="45">
        <v>3.2</v>
      </c>
      <c r="F212" s="30">
        <f>IF(ISBLANK(E212),"", PRODUCT(C212,E212))</f>
        <v>160</v>
      </c>
      <c r="G212" s="42" t="s">
        <v>402</v>
      </c>
      <c r="H212" s="24"/>
    </row>
    <row r="213" spans="1:8" ht="30" x14ac:dyDescent="0.25">
      <c r="A213" s="17" t="s">
        <v>172</v>
      </c>
      <c r="B213" s="17" t="s">
        <v>173</v>
      </c>
      <c r="C213" s="17"/>
      <c r="D213" s="17"/>
      <c r="E213" s="34"/>
      <c r="F213" s="30"/>
      <c r="G213" s="24"/>
      <c r="H213" s="46" t="s">
        <v>449</v>
      </c>
    </row>
    <row r="214" spans="1:8" ht="30" x14ac:dyDescent="0.25">
      <c r="A214" s="17" t="s">
        <v>174</v>
      </c>
      <c r="B214" s="17" t="s">
        <v>175</v>
      </c>
      <c r="C214" s="17">
        <v>70</v>
      </c>
      <c r="D214" s="17" t="s">
        <v>33</v>
      </c>
      <c r="E214" s="45">
        <v>3.2</v>
      </c>
      <c r="F214" s="30">
        <f>IF(ISBLANK(E214),"", PRODUCT(C214,E214))</f>
        <v>224</v>
      </c>
      <c r="G214" s="42" t="s">
        <v>403</v>
      </c>
      <c r="H214" s="24"/>
    </row>
    <row r="215" spans="1:8" ht="30" x14ac:dyDescent="0.25">
      <c r="A215" s="17" t="s">
        <v>176</v>
      </c>
      <c r="B215" s="17" t="s">
        <v>177</v>
      </c>
      <c r="C215" s="17"/>
      <c r="D215" s="17"/>
      <c r="E215" s="34"/>
      <c r="F215" s="30"/>
      <c r="G215" s="24"/>
      <c r="H215" s="46" t="s">
        <v>450</v>
      </c>
    </row>
    <row r="216" spans="1:8" ht="30" x14ac:dyDescent="0.25">
      <c r="A216" s="17" t="s">
        <v>178</v>
      </c>
      <c r="B216" s="17" t="s">
        <v>175</v>
      </c>
      <c r="C216" s="17">
        <v>130</v>
      </c>
      <c r="D216" s="17" t="s">
        <v>33</v>
      </c>
      <c r="E216" s="45">
        <v>3.2</v>
      </c>
      <c r="F216" s="30">
        <f>IF(ISBLANK(E216),"", PRODUCT(C216,E216))</f>
        <v>416</v>
      </c>
      <c r="G216" s="42" t="s">
        <v>404</v>
      </c>
      <c r="H216" s="24"/>
    </row>
    <row r="217" spans="1:8" ht="30" x14ac:dyDescent="0.25">
      <c r="A217" s="17" t="s">
        <v>179</v>
      </c>
      <c r="B217" s="17" t="s">
        <v>180</v>
      </c>
      <c r="C217" s="17"/>
      <c r="D217" s="17"/>
      <c r="E217" s="34"/>
      <c r="F217" s="30"/>
      <c r="G217" s="24"/>
      <c r="H217" s="46" t="s">
        <v>451</v>
      </c>
    </row>
    <row r="218" spans="1:8" ht="30" x14ac:dyDescent="0.25">
      <c r="A218" s="17" t="s">
        <v>181</v>
      </c>
      <c r="B218" s="17" t="s">
        <v>175</v>
      </c>
      <c r="C218" s="17">
        <v>30</v>
      </c>
      <c r="D218" s="17" t="s">
        <v>33</v>
      </c>
      <c r="E218" s="45">
        <v>3.2</v>
      </c>
      <c r="F218" s="30">
        <f>IF(ISBLANK(E218),"", PRODUCT(C218,E218))</f>
        <v>96</v>
      </c>
      <c r="G218" s="42" t="s">
        <v>405</v>
      </c>
      <c r="H218" s="24"/>
    </row>
    <row r="219" spans="1:8" ht="30" x14ac:dyDescent="0.25">
      <c r="A219" s="17" t="s">
        <v>182</v>
      </c>
      <c r="B219" s="17" t="s">
        <v>183</v>
      </c>
      <c r="C219" s="17"/>
      <c r="D219" s="17"/>
      <c r="E219" s="34"/>
      <c r="F219" s="30"/>
      <c r="G219" s="24"/>
      <c r="H219" s="46" t="s">
        <v>452</v>
      </c>
    </row>
    <row r="220" spans="1:8" x14ac:dyDescent="0.25">
      <c r="E220" s="33" t="s">
        <v>34</v>
      </c>
      <c r="F220" s="29">
        <f>IF((COUNT(C212:C219)&lt;&gt;COUNT(F212:F219)),"", ROUND(SUM(F212:F219),2))</f>
        <v>896</v>
      </c>
      <c r="G220" s="26" t="str">
        <f>IF((COUNT(C212:C219)&lt;&gt;COUNT(F212:F219)),"Neužpildytos visų objektų kainos", "")</f>
        <v/>
      </c>
    </row>
    <row r="221" spans="1:8" x14ac:dyDescent="0.25">
      <c r="C221" s="16" t="s">
        <v>35</v>
      </c>
      <c r="D221" s="18">
        <v>5</v>
      </c>
      <c r="E221" s="33" t="s">
        <v>36</v>
      </c>
      <c r="F221" s="29">
        <f>IF(OR(F220="",D221=""),"", ROUND(PRODUCT(D221,F220)/100,2))</f>
        <v>44.8</v>
      </c>
      <c r="G221" s="26" t="str">
        <f>IF(D221="", "Nurodykite taikomą PVM dydį", "")</f>
        <v/>
      </c>
    </row>
    <row r="222" spans="1:8" x14ac:dyDescent="0.25">
      <c r="E222" s="33" t="s">
        <v>37</v>
      </c>
      <c r="F222" s="29">
        <f>IF(ISBLANK(F221), "", ROUND(SUM(F220:F221),2))</f>
        <v>940.8</v>
      </c>
    </row>
    <row r="226" spans="1:8" x14ac:dyDescent="0.25">
      <c r="A226" s="13" t="s">
        <v>184</v>
      </c>
      <c r="B226" s="13" t="s">
        <v>185</v>
      </c>
    </row>
    <row r="228" spans="1:8" x14ac:dyDescent="0.25">
      <c r="A228" s="13" t="s">
        <v>24</v>
      </c>
    </row>
    <row r="229" spans="1:8" ht="117" customHeight="1" x14ac:dyDescent="0.25">
      <c r="A229" s="37" t="s">
        <v>25</v>
      </c>
      <c r="B229" s="37" t="s">
        <v>26</v>
      </c>
      <c r="C229" s="16" t="s">
        <v>27</v>
      </c>
      <c r="D229" s="16" t="s">
        <v>28</v>
      </c>
      <c r="E229" s="33" t="s">
        <v>29</v>
      </c>
      <c r="F229" s="29" t="s">
        <v>30</v>
      </c>
      <c r="G229" s="23" t="s">
        <v>31</v>
      </c>
      <c r="H229" s="23" t="s">
        <v>32</v>
      </c>
    </row>
    <row r="230" spans="1:8" x14ac:dyDescent="0.25">
      <c r="A230" s="37" t="s">
        <v>186</v>
      </c>
      <c r="B230" s="37" t="s">
        <v>187</v>
      </c>
      <c r="C230" s="17"/>
      <c r="D230" s="17"/>
      <c r="E230" s="34"/>
      <c r="F230" s="30"/>
      <c r="G230" s="24"/>
      <c r="H230" s="24"/>
    </row>
    <row r="231" spans="1:8" ht="45" x14ac:dyDescent="0.25">
      <c r="A231" s="17" t="s">
        <v>188</v>
      </c>
      <c r="B231" s="17" t="s">
        <v>187</v>
      </c>
      <c r="C231" s="17">
        <v>45600</v>
      </c>
      <c r="D231" s="17" t="s">
        <v>33</v>
      </c>
      <c r="E231" s="35">
        <v>0.41</v>
      </c>
      <c r="F231" s="30">
        <f>IF(ISBLANK(E231),"", PRODUCT(C231,E231))</f>
        <v>18696</v>
      </c>
      <c r="G231" s="25" t="s">
        <v>379</v>
      </c>
      <c r="H231" s="24"/>
    </row>
    <row r="232" spans="1:8" ht="30" x14ac:dyDescent="0.25">
      <c r="A232" s="17" t="s">
        <v>189</v>
      </c>
      <c r="B232" s="17" t="s">
        <v>190</v>
      </c>
      <c r="C232" s="17"/>
      <c r="D232" s="17"/>
      <c r="E232" s="34"/>
      <c r="F232" s="30"/>
      <c r="G232" s="24"/>
      <c r="H232" s="25" t="s">
        <v>453</v>
      </c>
    </row>
    <row r="233" spans="1:8" ht="30" x14ac:dyDescent="0.25">
      <c r="A233" s="17" t="s">
        <v>191</v>
      </c>
      <c r="B233" s="17" t="s">
        <v>192</v>
      </c>
      <c r="C233" s="17"/>
      <c r="D233" s="17"/>
      <c r="E233" s="34"/>
      <c r="F233" s="30"/>
      <c r="G233" s="24"/>
      <c r="H233" s="25" t="s">
        <v>454</v>
      </c>
    </row>
    <row r="234" spans="1:8" ht="30" x14ac:dyDescent="0.25">
      <c r="A234" s="17" t="s">
        <v>193</v>
      </c>
      <c r="B234" s="17" t="s">
        <v>194</v>
      </c>
      <c r="C234" s="17"/>
      <c r="D234" s="17"/>
      <c r="E234" s="34"/>
      <c r="F234" s="30"/>
      <c r="G234" s="24"/>
      <c r="H234" s="25" t="s">
        <v>455</v>
      </c>
    </row>
    <row r="235" spans="1:8" ht="69" customHeight="1" x14ac:dyDescent="0.25">
      <c r="A235" s="17" t="s">
        <v>195</v>
      </c>
      <c r="B235" s="17" t="s">
        <v>196</v>
      </c>
      <c r="C235" s="17"/>
      <c r="D235" s="17"/>
      <c r="E235" s="34"/>
      <c r="F235" s="30"/>
      <c r="G235" s="24"/>
      <c r="H235" s="25" t="s">
        <v>456</v>
      </c>
    </row>
    <row r="236" spans="1:8" ht="54" customHeight="1" x14ac:dyDescent="0.25">
      <c r="A236" s="17" t="s">
        <v>197</v>
      </c>
      <c r="B236" s="17" t="s">
        <v>198</v>
      </c>
      <c r="C236" s="17"/>
      <c r="D236" s="17"/>
      <c r="E236" s="34"/>
      <c r="F236" s="30"/>
      <c r="G236" s="24"/>
      <c r="H236" s="25" t="s">
        <v>457</v>
      </c>
    </row>
    <row r="237" spans="1:8" ht="30" x14ac:dyDescent="0.25">
      <c r="A237" s="17" t="s">
        <v>199</v>
      </c>
      <c r="B237" s="17" t="s">
        <v>200</v>
      </c>
      <c r="C237" s="17"/>
      <c r="D237" s="17"/>
      <c r="E237" s="34"/>
      <c r="F237" s="30"/>
      <c r="G237" s="24"/>
      <c r="H237" s="25" t="s">
        <v>458</v>
      </c>
    </row>
    <row r="238" spans="1:8" ht="45" x14ac:dyDescent="0.25">
      <c r="A238" s="17" t="s">
        <v>201</v>
      </c>
      <c r="B238" s="17" t="s">
        <v>202</v>
      </c>
      <c r="C238" s="17"/>
      <c r="D238" s="17"/>
      <c r="E238" s="34"/>
      <c r="F238" s="30"/>
      <c r="G238" s="24"/>
      <c r="H238" s="25" t="s">
        <v>459</v>
      </c>
    </row>
    <row r="239" spans="1:8" ht="48.75" customHeight="1" x14ac:dyDescent="0.25">
      <c r="A239" s="17" t="s">
        <v>203</v>
      </c>
      <c r="B239" s="24" t="s">
        <v>204</v>
      </c>
      <c r="C239" s="17"/>
      <c r="D239" s="17"/>
      <c r="E239" s="34"/>
      <c r="F239" s="30"/>
      <c r="G239" s="24"/>
      <c r="H239" s="25" t="s">
        <v>460</v>
      </c>
    </row>
    <row r="240" spans="1:8" ht="30" x14ac:dyDescent="0.25">
      <c r="A240" s="17" t="s">
        <v>205</v>
      </c>
      <c r="B240" s="17" t="s">
        <v>206</v>
      </c>
      <c r="C240" s="17"/>
      <c r="D240" s="17"/>
      <c r="E240" s="34"/>
      <c r="F240" s="30"/>
      <c r="G240" s="24"/>
      <c r="H240" s="25" t="s">
        <v>461</v>
      </c>
    </row>
    <row r="241" spans="1:8" x14ac:dyDescent="0.25">
      <c r="E241" s="33" t="s">
        <v>34</v>
      </c>
      <c r="F241" s="29">
        <f>IF((COUNT(C231:C240)&lt;&gt;COUNT(F231:F240)),"", ROUND(SUM(F231:F240),2))</f>
        <v>18696</v>
      </c>
      <c r="G241" s="26" t="str">
        <f>IF((COUNT(C231:C240)&lt;&gt;COUNT(F231:F240)),"Neužpildytos visų objektų kainos", "")</f>
        <v/>
      </c>
    </row>
    <row r="242" spans="1:8" x14ac:dyDescent="0.25">
      <c r="C242" s="16" t="s">
        <v>35</v>
      </c>
      <c r="D242" s="18">
        <v>5</v>
      </c>
      <c r="E242" s="33" t="s">
        <v>36</v>
      </c>
      <c r="F242" s="29">
        <f>IF(OR(F241="",D242=""),"", ROUND(PRODUCT(D242,F241)/100,2))</f>
        <v>934.8</v>
      </c>
      <c r="G242" s="26" t="str">
        <f>IF(D242="", "Nurodykite taikomą PVM dydį", "")</f>
        <v/>
      </c>
    </row>
    <row r="243" spans="1:8" x14ac:dyDescent="0.25">
      <c r="E243" s="33" t="s">
        <v>37</v>
      </c>
      <c r="F243" s="29">
        <f>IF(ISBLANK(F242), "", ROUND(SUM(F241:F242),2))</f>
        <v>19630.8</v>
      </c>
    </row>
    <row r="246" spans="1:8" x14ac:dyDescent="0.25">
      <c r="A246" s="13" t="s">
        <v>207</v>
      </c>
      <c r="B246" s="13" t="s">
        <v>208</v>
      </c>
    </row>
    <row r="248" spans="1:8" x14ac:dyDescent="0.25">
      <c r="A248" s="13" t="s">
        <v>24</v>
      </c>
    </row>
    <row r="249" spans="1:8" ht="45" x14ac:dyDescent="0.25">
      <c r="A249" s="16" t="s">
        <v>25</v>
      </c>
      <c r="B249" s="16" t="s">
        <v>26</v>
      </c>
      <c r="C249" s="16" t="s">
        <v>27</v>
      </c>
      <c r="D249" s="16" t="s">
        <v>28</v>
      </c>
      <c r="E249" s="33" t="s">
        <v>29</v>
      </c>
      <c r="F249" s="29" t="s">
        <v>30</v>
      </c>
      <c r="G249" s="23" t="s">
        <v>31</v>
      </c>
      <c r="H249" s="23" t="s">
        <v>32</v>
      </c>
    </row>
    <row r="250" spans="1:8" x14ac:dyDescent="0.25">
      <c r="A250" s="16" t="s">
        <v>209</v>
      </c>
      <c r="B250" s="16" t="s">
        <v>210</v>
      </c>
      <c r="C250" s="17"/>
      <c r="D250" s="17"/>
      <c r="E250" s="34"/>
      <c r="F250" s="30"/>
      <c r="G250" s="24"/>
      <c r="H250" s="24"/>
    </row>
    <row r="251" spans="1:8" x14ac:dyDescent="0.25">
      <c r="A251" s="17" t="s">
        <v>211</v>
      </c>
      <c r="B251" s="17" t="s">
        <v>210</v>
      </c>
      <c r="C251" s="17">
        <v>200</v>
      </c>
      <c r="D251" s="17" t="s">
        <v>33</v>
      </c>
      <c r="E251" s="41">
        <v>4.9800000000000004</v>
      </c>
      <c r="F251" s="30">
        <f>IF(ISBLANK(E251),"", PRODUCT(C251,E251))</f>
        <v>996</v>
      </c>
      <c r="G251" s="42" t="s">
        <v>395</v>
      </c>
      <c r="H251" s="24"/>
    </row>
    <row r="252" spans="1:8" ht="30" x14ac:dyDescent="0.25">
      <c r="A252" s="17" t="s">
        <v>212</v>
      </c>
      <c r="B252" s="17" t="s">
        <v>213</v>
      </c>
      <c r="C252" s="17"/>
      <c r="D252" s="17"/>
      <c r="E252" s="34"/>
      <c r="F252" s="30"/>
      <c r="G252" s="24"/>
      <c r="H252" s="51" t="s">
        <v>462</v>
      </c>
    </row>
    <row r="253" spans="1:8" ht="30" x14ac:dyDescent="0.25">
      <c r="A253" s="17" t="s">
        <v>214</v>
      </c>
      <c r="B253" s="17" t="s">
        <v>165</v>
      </c>
      <c r="C253" s="17"/>
      <c r="D253" s="17"/>
      <c r="E253" s="34"/>
      <c r="F253" s="30"/>
      <c r="G253" s="24"/>
      <c r="H253" s="51" t="s">
        <v>463</v>
      </c>
    </row>
    <row r="254" spans="1:8" ht="30" x14ac:dyDescent="0.25">
      <c r="A254" s="17" t="s">
        <v>215</v>
      </c>
      <c r="B254" s="17" t="s">
        <v>164</v>
      </c>
      <c r="C254" s="17"/>
      <c r="D254" s="17"/>
      <c r="E254" s="34"/>
      <c r="F254" s="30"/>
      <c r="G254" s="24"/>
      <c r="H254" s="51" t="s">
        <v>464</v>
      </c>
    </row>
    <row r="255" spans="1:8" ht="30" x14ac:dyDescent="0.25">
      <c r="A255" s="17" t="s">
        <v>216</v>
      </c>
      <c r="B255" s="17" t="s">
        <v>217</v>
      </c>
      <c r="C255" s="17"/>
      <c r="D255" s="17"/>
      <c r="E255" s="34"/>
      <c r="F255" s="30"/>
      <c r="G255" s="24"/>
      <c r="H255" s="51" t="s">
        <v>465</v>
      </c>
    </row>
    <row r="256" spans="1:8" ht="45" x14ac:dyDescent="0.25">
      <c r="A256" s="17" t="s">
        <v>218</v>
      </c>
      <c r="B256" s="17" t="s">
        <v>219</v>
      </c>
      <c r="C256" s="17"/>
      <c r="D256" s="17"/>
      <c r="E256" s="34"/>
      <c r="F256" s="30"/>
      <c r="G256" s="24"/>
      <c r="H256" s="51" t="s">
        <v>466</v>
      </c>
    </row>
    <row r="257" spans="1:8" ht="45" x14ac:dyDescent="0.25">
      <c r="A257" s="17" t="s">
        <v>220</v>
      </c>
      <c r="B257" s="17" t="s">
        <v>221</v>
      </c>
      <c r="C257" s="17"/>
      <c r="D257" s="17"/>
      <c r="E257" s="34"/>
      <c r="F257" s="30"/>
      <c r="G257" s="24"/>
      <c r="H257" s="51" t="s">
        <v>467</v>
      </c>
    </row>
    <row r="258" spans="1:8" ht="30" x14ac:dyDescent="0.25">
      <c r="A258" s="17" t="s">
        <v>222</v>
      </c>
      <c r="B258" s="17" t="s">
        <v>223</v>
      </c>
      <c r="C258" s="17"/>
      <c r="D258" s="17"/>
      <c r="E258" s="34"/>
      <c r="F258" s="30"/>
      <c r="G258" s="24"/>
      <c r="H258" s="51" t="s">
        <v>468</v>
      </c>
    </row>
    <row r="259" spans="1:8" x14ac:dyDescent="0.25">
      <c r="E259" s="33" t="s">
        <v>34</v>
      </c>
      <c r="F259" s="29">
        <f>IF((COUNT(C251:C258)&lt;&gt;COUNT(F251:F258)),"", ROUND(SUM(F251:F258),2))</f>
        <v>996</v>
      </c>
      <c r="G259" s="26" t="str">
        <f>IF((COUNT(C251:C258)&lt;&gt;COUNT(F251:F258)),"Neužpildytos visų objektų kainos", "")</f>
        <v/>
      </c>
    </row>
    <row r="260" spans="1:8" x14ac:dyDescent="0.25">
      <c r="C260" s="16" t="s">
        <v>35</v>
      </c>
      <c r="D260" s="18">
        <v>5</v>
      </c>
      <c r="E260" s="33" t="s">
        <v>36</v>
      </c>
      <c r="F260" s="29">
        <f>IF(OR(F259="",D260=""),"", ROUND(PRODUCT(D260,F259)/100,2))</f>
        <v>49.8</v>
      </c>
      <c r="G260" s="26" t="str">
        <f>IF(D260="", "Nurodykite taikomą PVM dydį", "")</f>
        <v/>
      </c>
    </row>
    <row r="261" spans="1:8" x14ac:dyDescent="0.25">
      <c r="E261" s="33" t="s">
        <v>37</v>
      </c>
      <c r="F261" s="29">
        <f>IF(ISBLANK(F260), "", ROUND(SUM(F259:F260),2))</f>
        <v>1045.8</v>
      </c>
    </row>
    <row r="265" spans="1:8" x14ac:dyDescent="0.25">
      <c r="A265" s="13" t="s">
        <v>224</v>
      </c>
      <c r="B265" s="13" t="s">
        <v>208</v>
      </c>
    </row>
    <row r="267" spans="1:8" x14ac:dyDescent="0.25">
      <c r="A267" s="13" t="s">
        <v>24</v>
      </c>
    </row>
    <row r="268" spans="1:8" ht="45" x14ac:dyDescent="0.25">
      <c r="A268" s="16" t="s">
        <v>25</v>
      </c>
      <c r="B268" s="16" t="s">
        <v>26</v>
      </c>
      <c r="C268" s="16" t="s">
        <v>27</v>
      </c>
      <c r="D268" s="16" t="s">
        <v>28</v>
      </c>
      <c r="E268" s="33" t="s">
        <v>29</v>
      </c>
      <c r="F268" s="29" t="s">
        <v>30</v>
      </c>
      <c r="G268" s="23" t="s">
        <v>31</v>
      </c>
      <c r="H268" s="23" t="s">
        <v>32</v>
      </c>
    </row>
    <row r="269" spans="1:8" x14ac:dyDescent="0.25">
      <c r="A269" s="16" t="s">
        <v>225</v>
      </c>
      <c r="B269" s="16" t="s">
        <v>210</v>
      </c>
      <c r="C269" s="17"/>
      <c r="D269" s="17"/>
      <c r="E269" s="34"/>
      <c r="F269" s="30"/>
      <c r="G269" s="24"/>
      <c r="H269" s="24"/>
    </row>
    <row r="270" spans="1:8" x14ac:dyDescent="0.25">
      <c r="A270" s="17" t="s">
        <v>226</v>
      </c>
      <c r="B270" s="17" t="s">
        <v>210</v>
      </c>
      <c r="C270" s="17">
        <v>400</v>
      </c>
      <c r="D270" s="17" t="s">
        <v>33</v>
      </c>
      <c r="E270" s="41">
        <v>4.9800000000000004</v>
      </c>
      <c r="F270" s="30">
        <f>IF(ISBLANK(E270),"", PRODUCT(C270,E270))</f>
        <v>1992</v>
      </c>
      <c r="G270" s="42" t="s">
        <v>396</v>
      </c>
      <c r="H270" s="24"/>
    </row>
    <row r="271" spans="1:8" ht="30" x14ac:dyDescent="0.25">
      <c r="A271" s="17" t="s">
        <v>227</v>
      </c>
      <c r="B271" s="17" t="s">
        <v>228</v>
      </c>
      <c r="C271" s="17"/>
      <c r="D271" s="17"/>
      <c r="E271" s="34"/>
      <c r="F271" s="30"/>
      <c r="G271" s="24"/>
      <c r="H271" s="51" t="s">
        <v>469</v>
      </c>
    </row>
    <row r="272" spans="1:8" ht="30" x14ac:dyDescent="0.25">
      <c r="A272" s="17" t="s">
        <v>229</v>
      </c>
      <c r="B272" s="17" t="s">
        <v>165</v>
      </c>
      <c r="C272" s="17"/>
      <c r="D272" s="17"/>
      <c r="E272" s="34"/>
      <c r="F272" s="30"/>
      <c r="G272" s="24"/>
      <c r="H272" s="51" t="s">
        <v>463</v>
      </c>
    </row>
    <row r="273" spans="1:8" ht="30" x14ac:dyDescent="0.25">
      <c r="A273" s="17" t="s">
        <v>230</v>
      </c>
      <c r="B273" s="17" t="s">
        <v>164</v>
      </c>
      <c r="C273" s="17"/>
      <c r="D273" s="17"/>
      <c r="E273" s="34"/>
      <c r="F273" s="30"/>
      <c r="G273" s="24"/>
      <c r="H273" s="51" t="s">
        <v>464</v>
      </c>
    </row>
    <row r="274" spans="1:8" ht="30" x14ac:dyDescent="0.25">
      <c r="A274" s="17" t="s">
        <v>231</v>
      </c>
      <c r="B274" s="17" t="s">
        <v>217</v>
      </c>
      <c r="C274" s="17"/>
      <c r="D274" s="17"/>
      <c r="E274" s="34"/>
      <c r="F274" s="30"/>
      <c r="G274" s="24"/>
      <c r="H274" s="51" t="s">
        <v>465</v>
      </c>
    </row>
    <row r="275" spans="1:8" ht="45" x14ac:dyDescent="0.25">
      <c r="A275" s="17" t="s">
        <v>232</v>
      </c>
      <c r="B275" s="17" t="s">
        <v>219</v>
      </c>
      <c r="C275" s="17"/>
      <c r="D275" s="17"/>
      <c r="E275" s="34"/>
      <c r="F275" s="30"/>
      <c r="G275" s="24"/>
      <c r="H275" s="51" t="s">
        <v>466</v>
      </c>
    </row>
    <row r="276" spans="1:8" ht="45" x14ac:dyDescent="0.25">
      <c r="A276" s="17" t="s">
        <v>233</v>
      </c>
      <c r="B276" s="17" t="s">
        <v>221</v>
      </c>
      <c r="C276" s="17"/>
      <c r="D276" s="17"/>
      <c r="E276" s="34"/>
      <c r="F276" s="30"/>
      <c r="G276" s="24"/>
      <c r="H276" s="51" t="s">
        <v>467</v>
      </c>
    </row>
    <row r="277" spans="1:8" ht="30" x14ac:dyDescent="0.25">
      <c r="A277" s="17" t="s">
        <v>234</v>
      </c>
      <c r="B277" s="17" t="s">
        <v>223</v>
      </c>
      <c r="C277" s="17"/>
      <c r="D277" s="17"/>
      <c r="E277" s="34"/>
      <c r="F277" s="30"/>
      <c r="G277" s="24"/>
      <c r="H277" s="51" t="s">
        <v>468</v>
      </c>
    </row>
    <row r="278" spans="1:8" x14ac:dyDescent="0.25">
      <c r="E278" s="33" t="s">
        <v>34</v>
      </c>
      <c r="F278" s="29">
        <f>IF((COUNT(C270:C277)&lt;&gt;COUNT(F270:F277)),"", ROUND(SUM(F270:F277),2))</f>
        <v>1992</v>
      </c>
      <c r="G278" s="26" t="str">
        <f>IF((COUNT(C270:C277)&lt;&gt;COUNT(F270:F277)),"Neužpildytos visų objektų kainos", "")</f>
        <v/>
      </c>
    </row>
    <row r="279" spans="1:8" x14ac:dyDescent="0.25">
      <c r="C279" s="16" t="s">
        <v>35</v>
      </c>
      <c r="D279" s="18">
        <v>5</v>
      </c>
      <c r="E279" s="33" t="s">
        <v>36</v>
      </c>
      <c r="F279" s="29">
        <f>IF(OR(F278="",D279=""),"", ROUND(PRODUCT(D279,F278)/100,2))</f>
        <v>99.6</v>
      </c>
      <c r="G279" s="26" t="str">
        <f>IF(D279="", "Nurodykite taikomą PVM dydį", "")</f>
        <v/>
      </c>
    </row>
    <row r="280" spans="1:8" x14ac:dyDescent="0.25">
      <c r="E280" s="33" t="s">
        <v>37</v>
      </c>
      <c r="F280" s="29">
        <f>IF(ISBLANK(F279), "", ROUND(SUM(F278:F279),2))</f>
        <v>2091.6</v>
      </c>
    </row>
    <row r="284" spans="1:8" x14ac:dyDescent="0.25">
      <c r="A284" s="13" t="s">
        <v>235</v>
      </c>
      <c r="B284" s="13" t="s">
        <v>208</v>
      </c>
    </row>
    <row r="286" spans="1:8" x14ac:dyDescent="0.25">
      <c r="A286" s="13" t="s">
        <v>24</v>
      </c>
    </row>
    <row r="287" spans="1:8" ht="45" x14ac:dyDescent="0.25">
      <c r="A287" s="16" t="s">
        <v>25</v>
      </c>
      <c r="B287" s="16" t="s">
        <v>26</v>
      </c>
      <c r="C287" s="16" t="s">
        <v>27</v>
      </c>
      <c r="D287" s="16" t="s">
        <v>28</v>
      </c>
      <c r="E287" s="33" t="s">
        <v>29</v>
      </c>
      <c r="F287" s="29" t="s">
        <v>30</v>
      </c>
      <c r="G287" s="23" t="s">
        <v>31</v>
      </c>
      <c r="H287" s="23" t="s">
        <v>32</v>
      </c>
    </row>
    <row r="288" spans="1:8" x14ac:dyDescent="0.25">
      <c r="A288" s="16" t="s">
        <v>236</v>
      </c>
      <c r="B288" s="16" t="s">
        <v>210</v>
      </c>
      <c r="C288" s="17"/>
      <c r="D288" s="17"/>
      <c r="E288" s="34"/>
      <c r="F288" s="30"/>
      <c r="G288" s="24"/>
      <c r="H288" s="24"/>
    </row>
    <row r="289" spans="1:8" x14ac:dyDescent="0.25">
      <c r="A289" s="17" t="s">
        <v>237</v>
      </c>
      <c r="B289" s="17" t="s">
        <v>210</v>
      </c>
      <c r="C289" s="17">
        <v>400</v>
      </c>
      <c r="D289" s="17" t="s">
        <v>33</v>
      </c>
      <c r="E289" s="41">
        <v>4.9800000000000004</v>
      </c>
      <c r="F289" s="30">
        <f>IF(ISBLANK(E289),"", PRODUCT(C289,E289))</f>
        <v>1992</v>
      </c>
      <c r="G289" s="42" t="s">
        <v>397</v>
      </c>
      <c r="H289" s="24"/>
    </row>
    <row r="290" spans="1:8" ht="30" x14ac:dyDescent="0.25">
      <c r="A290" s="17" t="s">
        <v>238</v>
      </c>
      <c r="B290" s="17" t="s">
        <v>239</v>
      </c>
      <c r="C290" s="17"/>
      <c r="D290" s="17"/>
      <c r="E290" s="34"/>
      <c r="F290" s="30"/>
      <c r="G290" s="24"/>
      <c r="H290" s="51" t="s">
        <v>470</v>
      </c>
    </row>
    <row r="291" spans="1:8" ht="30" x14ac:dyDescent="0.25">
      <c r="A291" s="17" t="s">
        <v>240</v>
      </c>
      <c r="B291" s="17" t="s">
        <v>165</v>
      </c>
      <c r="C291" s="17"/>
      <c r="D291" s="17"/>
      <c r="E291" s="34"/>
      <c r="F291" s="30"/>
      <c r="G291" s="24"/>
      <c r="H291" s="51" t="s">
        <v>463</v>
      </c>
    </row>
    <row r="292" spans="1:8" ht="30" x14ac:dyDescent="0.25">
      <c r="A292" s="17" t="s">
        <v>241</v>
      </c>
      <c r="B292" s="17" t="s">
        <v>164</v>
      </c>
      <c r="C292" s="17"/>
      <c r="D292" s="17"/>
      <c r="E292" s="34"/>
      <c r="F292" s="30"/>
      <c r="G292" s="24"/>
      <c r="H292" s="51" t="s">
        <v>464</v>
      </c>
    </row>
    <row r="293" spans="1:8" ht="30" x14ac:dyDescent="0.25">
      <c r="A293" s="17" t="s">
        <v>242</v>
      </c>
      <c r="B293" s="17" t="s">
        <v>217</v>
      </c>
      <c r="C293" s="17"/>
      <c r="D293" s="17"/>
      <c r="E293" s="34"/>
      <c r="F293" s="30"/>
      <c r="G293" s="24"/>
      <c r="H293" s="51" t="s">
        <v>465</v>
      </c>
    </row>
    <row r="294" spans="1:8" ht="30" x14ac:dyDescent="0.25">
      <c r="A294" s="17" t="s">
        <v>243</v>
      </c>
      <c r="B294" s="17" t="s">
        <v>244</v>
      </c>
      <c r="C294" s="17"/>
      <c r="D294" s="17"/>
      <c r="E294" s="34"/>
      <c r="F294" s="30"/>
      <c r="G294" s="24"/>
      <c r="H294" s="51" t="s">
        <v>471</v>
      </c>
    </row>
    <row r="295" spans="1:8" ht="30" x14ac:dyDescent="0.25">
      <c r="A295" s="17" t="s">
        <v>245</v>
      </c>
      <c r="B295" s="17" t="s">
        <v>246</v>
      </c>
      <c r="C295" s="17"/>
      <c r="D295" s="17"/>
      <c r="E295" s="34"/>
      <c r="F295" s="30"/>
      <c r="G295" s="24"/>
      <c r="H295" s="51" t="s">
        <v>472</v>
      </c>
    </row>
    <row r="296" spans="1:8" ht="30" x14ac:dyDescent="0.25">
      <c r="A296" s="17" t="s">
        <v>247</v>
      </c>
      <c r="B296" s="17" t="s">
        <v>223</v>
      </c>
      <c r="C296" s="17"/>
      <c r="D296" s="17"/>
      <c r="E296" s="34"/>
      <c r="F296" s="30"/>
      <c r="G296" s="24"/>
      <c r="H296" s="51" t="s">
        <v>468</v>
      </c>
    </row>
    <row r="297" spans="1:8" x14ac:dyDescent="0.25">
      <c r="E297" s="33" t="s">
        <v>34</v>
      </c>
      <c r="F297" s="29">
        <f>IF((COUNT(C289:C296)&lt;&gt;COUNT(F289:F296)),"", ROUND(SUM(F289:F296),2))</f>
        <v>1992</v>
      </c>
      <c r="G297" s="26" t="str">
        <f>IF((COUNT(C289:C296)&lt;&gt;COUNT(F289:F296)),"Neužpildytos visų objektų kainos", "")</f>
        <v/>
      </c>
    </row>
    <row r="298" spans="1:8" x14ac:dyDescent="0.25">
      <c r="C298" s="16" t="s">
        <v>35</v>
      </c>
      <c r="D298" s="18">
        <v>5</v>
      </c>
      <c r="E298" s="33" t="s">
        <v>36</v>
      </c>
      <c r="F298" s="29">
        <f>IF(OR(F297="",D298=""),"", ROUND(PRODUCT(D298,F297)/100,2))</f>
        <v>99.6</v>
      </c>
      <c r="G298" s="26" t="str">
        <f>IF(D298="", "Nurodykite taikomą PVM dydį", "")</f>
        <v/>
      </c>
    </row>
    <row r="299" spans="1:8" x14ac:dyDescent="0.25">
      <c r="E299" s="33" t="s">
        <v>37</v>
      </c>
      <c r="F299" s="29">
        <f>IF(ISBLANK(F298), "", ROUND(SUM(F297:F298),2))</f>
        <v>2091.6</v>
      </c>
    </row>
    <row r="303" spans="1:8" x14ac:dyDescent="0.25">
      <c r="A303" s="13" t="s">
        <v>248</v>
      </c>
      <c r="B303" s="13" t="s">
        <v>249</v>
      </c>
    </row>
    <row r="305" spans="1:8" x14ac:dyDescent="0.25">
      <c r="A305" s="13" t="s">
        <v>24</v>
      </c>
    </row>
    <row r="306" spans="1:8" ht="45" x14ac:dyDescent="0.25">
      <c r="A306" s="16" t="s">
        <v>25</v>
      </c>
      <c r="B306" s="16" t="s">
        <v>26</v>
      </c>
      <c r="C306" s="16" t="s">
        <v>27</v>
      </c>
      <c r="D306" s="16" t="s">
        <v>28</v>
      </c>
      <c r="E306" s="33" t="s">
        <v>29</v>
      </c>
      <c r="F306" s="29" t="s">
        <v>30</v>
      </c>
      <c r="G306" s="23" t="s">
        <v>31</v>
      </c>
      <c r="H306" s="23" t="s">
        <v>32</v>
      </c>
    </row>
    <row r="307" spans="1:8" x14ac:dyDescent="0.25">
      <c r="A307" s="16" t="s">
        <v>250</v>
      </c>
      <c r="B307" s="16" t="s">
        <v>251</v>
      </c>
      <c r="C307" s="17"/>
      <c r="D307" s="17"/>
      <c r="E307" s="34"/>
      <c r="F307" s="30"/>
      <c r="G307" s="24"/>
      <c r="H307" s="24"/>
    </row>
    <row r="308" spans="1:8" ht="30" x14ac:dyDescent="0.25">
      <c r="A308" s="17" t="s">
        <v>252</v>
      </c>
      <c r="B308" s="17" t="s">
        <v>251</v>
      </c>
      <c r="C308" s="17">
        <v>1000</v>
      </c>
      <c r="D308" s="17" t="s">
        <v>33</v>
      </c>
      <c r="E308" s="41">
        <v>19</v>
      </c>
      <c r="F308" s="30">
        <f>IF(ISBLANK(E308),"", PRODUCT(C308,E308))</f>
        <v>19000</v>
      </c>
      <c r="G308" s="42" t="s">
        <v>398</v>
      </c>
      <c r="H308" s="24"/>
    </row>
    <row r="309" spans="1:8" ht="30" x14ac:dyDescent="0.25">
      <c r="A309" s="17" t="s">
        <v>253</v>
      </c>
      <c r="B309" s="17" t="s">
        <v>254</v>
      </c>
      <c r="C309" s="17"/>
      <c r="D309" s="17"/>
      <c r="E309" s="34"/>
      <c r="F309" s="30"/>
      <c r="G309" s="24"/>
      <c r="H309" s="44" t="s">
        <v>473</v>
      </c>
    </row>
    <row r="310" spans="1:8" ht="45" x14ac:dyDescent="0.25">
      <c r="A310" s="17" t="s">
        <v>255</v>
      </c>
      <c r="B310" s="17" t="s">
        <v>256</v>
      </c>
      <c r="C310" s="17"/>
      <c r="D310" s="17"/>
      <c r="E310" s="34"/>
      <c r="F310" s="30"/>
      <c r="G310" s="24"/>
      <c r="H310" s="44" t="s">
        <v>474</v>
      </c>
    </row>
    <row r="311" spans="1:8" ht="45" x14ac:dyDescent="0.25">
      <c r="A311" s="17" t="s">
        <v>257</v>
      </c>
      <c r="B311" s="17" t="s">
        <v>258</v>
      </c>
      <c r="C311" s="17"/>
      <c r="D311" s="17"/>
      <c r="E311" s="34"/>
      <c r="F311" s="30"/>
      <c r="G311" s="24"/>
      <c r="H311" s="44" t="s">
        <v>475</v>
      </c>
    </row>
    <row r="312" spans="1:8" ht="45" x14ac:dyDescent="0.25">
      <c r="A312" s="17" t="s">
        <v>259</v>
      </c>
      <c r="B312" s="17" t="s">
        <v>260</v>
      </c>
      <c r="C312" s="17"/>
      <c r="D312" s="17"/>
      <c r="E312" s="34"/>
      <c r="F312" s="30"/>
      <c r="G312" s="24"/>
      <c r="H312" s="44" t="s">
        <v>476</v>
      </c>
    </row>
    <row r="313" spans="1:8" ht="45" x14ac:dyDescent="0.25">
      <c r="A313" s="17" t="s">
        <v>261</v>
      </c>
      <c r="B313" s="17" t="s">
        <v>262</v>
      </c>
      <c r="C313" s="17"/>
      <c r="D313" s="17"/>
      <c r="E313" s="34"/>
      <c r="F313" s="30"/>
      <c r="G313" s="24"/>
      <c r="H313" s="44" t="s">
        <v>477</v>
      </c>
    </row>
    <row r="314" spans="1:8" ht="30" x14ac:dyDescent="0.25">
      <c r="A314" s="17" t="s">
        <v>263</v>
      </c>
      <c r="B314" s="17" t="s">
        <v>264</v>
      </c>
      <c r="C314" s="17"/>
      <c r="D314" s="17"/>
      <c r="E314" s="34"/>
      <c r="F314" s="30"/>
      <c r="G314" s="24"/>
      <c r="H314" s="44" t="s">
        <v>478</v>
      </c>
    </row>
    <row r="315" spans="1:8" ht="45" x14ac:dyDescent="0.25">
      <c r="A315" s="17" t="s">
        <v>265</v>
      </c>
      <c r="B315" s="17" t="s">
        <v>266</v>
      </c>
      <c r="C315" s="17"/>
      <c r="D315" s="17"/>
      <c r="E315" s="34"/>
      <c r="F315" s="30"/>
      <c r="G315" s="24"/>
      <c r="H315" s="44" t="s">
        <v>479</v>
      </c>
    </row>
    <row r="316" spans="1:8" ht="30" x14ac:dyDescent="0.25">
      <c r="A316" s="17" t="s">
        <v>267</v>
      </c>
      <c r="B316" s="17" t="s">
        <v>268</v>
      </c>
      <c r="C316" s="17"/>
      <c r="D316" s="17"/>
      <c r="E316" s="34"/>
      <c r="F316" s="30"/>
      <c r="G316" s="24"/>
      <c r="H316" s="44" t="s">
        <v>480</v>
      </c>
    </row>
    <row r="317" spans="1:8" x14ac:dyDescent="0.25">
      <c r="E317" s="33" t="s">
        <v>34</v>
      </c>
      <c r="F317" s="29">
        <f>IF((COUNT(C308:C316)&lt;&gt;COUNT(F308:F316)),"", ROUND(SUM(F308:F316),2))</f>
        <v>19000</v>
      </c>
      <c r="G317" s="26" t="str">
        <f>IF((COUNT(C308:C316)&lt;&gt;COUNT(F308:F316)),"Neužpildytos visų objektų kainos", "")</f>
        <v/>
      </c>
    </row>
    <row r="318" spans="1:8" x14ac:dyDescent="0.25">
      <c r="C318" s="16" t="s">
        <v>35</v>
      </c>
      <c r="D318" s="18">
        <v>5</v>
      </c>
      <c r="E318" s="33" t="s">
        <v>36</v>
      </c>
      <c r="F318" s="29">
        <f>IF(OR(F317="",D318=""),"", ROUND(PRODUCT(D318,F317)/100,2))</f>
        <v>950</v>
      </c>
      <c r="G318" s="26" t="str">
        <f>IF(D318="", "Nurodykite taikomą PVM dydį", "")</f>
        <v/>
      </c>
    </row>
    <row r="319" spans="1:8" x14ac:dyDescent="0.25">
      <c r="E319" s="33" t="s">
        <v>37</v>
      </c>
      <c r="F319" s="29">
        <f>IF(ISBLANK(F318), "", ROUND(SUM(F317:F318),2))</f>
        <v>19950</v>
      </c>
    </row>
    <row r="323" spans="1:8" x14ac:dyDescent="0.25">
      <c r="A323" s="13" t="s">
        <v>269</v>
      </c>
      <c r="B323" s="13" t="s">
        <v>270</v>
      </c>
    </row>
    <row r="325" spans="1:8" x14ac:dyDescent="0.25">
      <c r="A325" s="13" t="s">
        <v>24</v>
      </c>
    </row>
    <row r="326" spans="1:8" ht="45" x14ac:dyDescent="0.25">
      <c r="A326" s="16" t="s">
        <v>25</v>
      </c>
      <c r="B326" s="16" t="s">
        <v>26</v>
      </c>
      <c r="C326" s="16" t="s">
        <v>27</v>
      </c>
      <c r="D326" s="16" t="s">
        <v>28</v>
      </c>
      <c r="E326" s="33" t="s">
        <v>29</v>
      </c>
      <c r="F326" s="29" t="s">
        <v>30</v>
      </c>
      <c r="G326" s="23" t="s">
        <v>31</v>
      </c>
      <c r="H326" s="23" t="s">
        <v>32</v>
      </c>
    </row>
    <row r="327" spans="1:8" x14ac:dyDescent="0.25">
      <c r="A327" s="16" t="s">
        <v>271</v>
      </c>
      <c r="B327" s="16" t="s">
        <v>272</v>
      </c>
      <c r="C327" s="17"/>
      <c r="D327" s="17"/>
      <c r="E327" s="34"/>
      <c r="F327" s="30"/>
      <c r="G327" s="24"/>
      <c r="H327" s="24"/>
    </row>
    <row r="328" spans="1:8" x14ac:dyDescent="0.25">
      <c r="A328" s="17" t="s">
        <v>273</v>
      </c>
      <c r="B328" s="17" t="s">
        <v>274</v>
      </c>
      <c r="C328" s="17">
        <v>10</v>
      </c>
      <c r="D328" s="17" t="s">
        <v>33</v>
      </c>
      <c r="E328" s="35">
        <v>90</v>
      </c>
      <c r="F328" s="30">
        <f>IF(ISBLANK(E328),"", PRODUCT(C328,E328))</f>
        <v>900</v>
      </c>
      <c r="G328" s="40" t="s">
        <v>393</v>
      </c>
      <c r="H328" s="24"/>
    </row>
    <row r="329" spans="1:8" ht="30" x14ac:dyDescent="0.25">
      <c r="A329" s="17" t="s">
        <v>275</v>
      </c>
      <c r="B329" s="17" t="s">
        <v>276</v>
      </c>
      <c r="C329" s="17"/>
      <c r="D329" s="17"/>
      <c r="E329" s="34"/>
      <c r="F329" s="30"/>
      <c r="G329" s="24"/>
      <c r="H329" s="40" t="s">
        <v>481</v>
      </c>
    </row>
    <row r="330" spans="1:8" ht="45" x14ac:dyDescent="0.25">
      <c r="A330" s="17" t="s">
        <v>277</v>
      </c>
      <c r="B330" s="17" t="s">
        <v>278</v>
      </c>
      <c r="C330" s="17"/>
      <c r="D330" s="17"/>
      <c r="E330" s="34"/>
      <c r="F330" s="30"/>
      <c r="G330" s="24"/>
      <c r="H330" s="40" t="s">
        <v>482</v>
      </c>
    </row>
    <row r="331" spans="1:8" ht="45" x14ac:dyDescent="0.25">
      <c r="A331" s="17" t="s">
        <v>279</v>
      </c>
      <c r="B331" s="17" t="s">
        <v>280</v>
      </c>
      <c r="C331" s="17"/>
      <c r="D331" s="17"/>
      <c r="E331" s="34"/>
      <c r="F331" s="30"/>
      <c r="G331" s="24"/>
      <c r="H331" s="40" t="s">
        <v>483</v>
      </c>
    </row>
    <row r="332" spans="1:8" ht="60" x14ac:dyDescent="0.25">
      <c r="A332" s="17" t="s">
        <v>281</v>
      </c>
      <c r="B332" s="24" t="s">
        <v>282</v>
      </c>
      <c r="C332" s="17"/>
      <c r="D332" s="17"/>
      <c r="E332" s="34"/>
      <c r="F332" s="30"/>
      <c r="G332" s="24"/>
      <c r="H332" s="40" t="s">
        <v>484</v>
      </c>
    </row>
    <row r="333" spans="1:8" ht="45" x14ac:dyDescent="0.25">
      <c r="A333" s="17" t="s">
        <v>283</v>
      </c>
      <c r="B333" s="24" t="s">
        <v>284</v>
      </c>
      <c r="C333" s="17"/>
      <c r="D333" s="17"/>
      <c r="E333" s="34"/>
      <c r="F333" s="30"/>
      <c r="G333" s="24"/>
      <c r="H333" s="40" t="s">
        <v>485</v>
      </c>
    </row>
    <row r="334" spans="1:8" ht="50.25" customHeight="1" x14ac:dyDescent="0.25">
      <c r="A334" s="17" t="s">
        <v>285</v>
      </c>
      <c r="B334" s="24" t="s">
        <v>286</v>
      </c>
      <c r="C334" s="17"/>
      <c r="D334" s="17"/>
      <c r="E334" s="34"/>
      <c r="F334" s="30"/>
      <c r="G334" s="24"/>
      <c r="H334" s="40" t="s">
        <v>486</v>
      </c>
    </row>
    <row r="335" spans="1:8" ht="30" x14ac:dyDescent="0.25">
      <c r="A335" s="17" t="s">
        <v>287</v>
      </c>
      <c r="B335" s="24" t="s">
        <v>288</v>
      </c>
      <c r="C335" s="17"/>
      <c r="D335" s="17"/>
      <c r="E335" s="34"/>
      <c r="F335" s="30"/>
      <c r="G335" s="24"/>
      <c r="H335" s="40" t="s">
        <v>487</v>
      </c>
    </row>
    <row r="336" spans="1:8" x14ac:dyDescent="0.25">
      <c r="A336" s="17" t="s">
        <v>289</v>
      </c>
      <c r="B336" s="24" t="s">
        <v>290</v>
      </c>
      <c r="C336" s="17">
        <v>10</v>
      </c>
      <c r="D336" s="17" t="s">
        <v>33</v>
      </c>
      <c r="E336" s="35">
        <v>90</v>
      </c>
      <c r="F336" s="30">
        <f>IF(ISBLANK(E336),"", PRODUCT(C336,E336))</f>
        <v>900</v>
      </c>
      <c r="G336" s="40" t="s">
        <v>394</v>
      </c>
      <c r="H336" s="24"/>
    </row>
    <row r="337" spans="1:8" ht="64.5" customHeight="1" x14ac:dyDescent="0.25">
      <c r="A337" s="17" t="s">
        <v>291</v>
      </c>
      <c r="B337" s="24" t="s">
        <v>292</v>
      </c>
      <c r="C337" s="17"/>
      <c r="D337" s="17"/>
      <c r="E337" s="34"/>
      <c r="F337" s="30"/>
      <c r="G337" s="24"/>
      <c r="H337" s="40" t="s">
        <v>488</v>
      </c>
    </row>
    <row r="338" spans="1:8" ht="75.75" customHeight="1" x14ac:dyDescent="0.25">
      <c r="A338" s="17" t="s">
        <v>293</v>
      </c>
      <c r="B338" s="24" t="s">
        <v>282</v>
      </c>
      <c r="C338" s="17"/>
      <c r="D338" s="17"/>
      <c r="E338" s="34"/>
      <c r="F338" s="30"/>
      <c r="G338" s="24"/>
      <c r="H338" s="40" t="s">
        <v>484</v>
      </c>
    </row>
    <row r="339" spans="1:8" ht="45" x14ac:dyDescent="0.25">
      <c r="A339" s="17" t="s">
        <v>294</v>
      </c>
      <c r="B339" s="17" t="s">
        <v>295</v>
      </c>
      <c r="C339" s="17"/>
      <c r="D339" s="17"/>
      <c r="E339" s="34"/>
      <c r="F339" s="30"/>
      <c r="G339" s="24"/>
      <c r="H339" s="40" t="s">
        <v>489</v>
      </c>
    </row>
    <row r="340" spans="1:8" ht="30" x14ac:dyDescent="0.25">
      <c r="A340" s="17" t="s">
        <v>296</v>
      </c>
      <c r="B340" s="17" t="s">
        <v>297</v>
      </c>
      <c r="C340" s="17"/>
      <c r="D340" s="17"/>
      <c r="E340" s="34"/>
      <c r="F340" s="30"/>
      <c r="G340" s="24"/>
      <c r="H340" s="40" t="s">
        <v>490</v>
      </c>
    </row>
    <row r="341" spans="1:8" x14ac:dyDescent="0.25">
      <c r="E341" s="33" t="s">
        <v>34</v>
      </c>
      <c r="F341" s="29">
        <f>IF((COUNT(C328:C340)&lt;&gt;COUNT(F328:F340)),"", ROUND(SUM(F328:F340),2))</f>
        <v>1800</v>
      </c>
      <c r="G341" s="26" t="str">
        <f>IF((COUNT(C328:C340)&lt;&gt;COUNT(F328:F340)),"Neužpildytos visų objektų kainos", "")</f>
        <v/>
      </c>
    </row>
    <row r="342" spans="1:8" x14ac:dyDescent="0.25">
      <c r="C342" s="16" t="s">
        <v>35</v>
      </c>
      <c r="D342" s="18">
        <v>5</v>
      </c>
      <c r="E342" s="33" t="s">
        <v>36</v>
      </c>
      <c r="F342" s="29">
        <f>IF(OR(F341="",D342=""),"", ROUND(PRODUCT(D342,F341)/100,2))</f>
        <v>90</v>
      </c>
      <c r="G342" s="26" t="str">
        <f>IF(D342="", "Nurodykite taikomą PVM dydį", "")</f>
        <v/>
      </c>
    </row>
    <row r="343" spans="1:8" x14ac:dyDescent="0.25">
      <c r="E343" s="33" t="s">
        <v>37</v>
      </c>
      <c r="F343" s="29">
        <f>IF(ISBLANK(F342), "", ROUND(SUM(F341:F342),2))</f>
        <v>1890</v>
      </c>
    </row>
    <row r="347" spans="1:8" x14ac:dyDescent="0.25">
      <c r="A347" s="13" t="s">
        <v>298</v>
      </c>
      <c r="B347" s="13" t="s">
        <v>299</v>
      </c>
    </row>
    <row r="349" spans="1:8" x14ac:dyDescent="0.25">
      <c r="A349" s="13" t="s">
        <v>24</v>
      </c>
    </row>
    <row r="350" spans="1:8" ht="45" x14ac:dyDescent="0.25">
      <c r="A350" s="16" t="s">
        <v>25</v>
      </c>
      <c r="B350" s="16" t="s">
        <v>26</v>
      </c>
      <c r="C350" s="16" t="s">
        <v>27</v>
      </c>
      <c r="D350" s="16" t="s">
        <v>28</v>
      </c>
      <c r="E350" s="33" t="s">
        <v>29</v>
      </c>
      <c r="F350" s="29" t="s">
        <v>30</v>
      </c>
      <c r="G350" s="23" t="s">
        <v>31</v>
      </c>
      <c r="H350" s="23" t="s">
        <v>32</v>
      </c>
    </row>
    <row r="351" spans="1:8" x14ac:dyDescent="0.25">
      <c r="A351" s="16" t="s">
        <v>300</v>
      </c>
      <c r="B351" s="16" t="s">
        <v>301</v>
      </c>
      <c r="C351" s="17"/>
      <c r="D351" s="17"/>
      <c r="E351" s="34"/>
      <c r="F351" s="30"/>
      <c r="G351" s="24"/>
      <c r="H351" s="24"/>
    </row>
    <row r="352" spans="1:8" x14ac:dyDescent="0.25">
      <c r="A352" s="17" t="s">
        <v>302</v>
      </c>
      <c r="B352" s="17" t="s">
        <v>301</v>
      </c>
      <c r="C352" s="17">
        <v>220</v>
      </c>
      <c r="D352" s="17" t="s">
        <v>33</v>
      </c>
      <c r="E352" s="41">
        <v>43</v>
      </c>
      <c r="F352" s="30">
        <f>IF(ISBLANK(E352),"", PRODUCT(C352,E352))</f>
        <v>9460</v>
      </c>
      <c r="G352" s="44" t="s">
        <v>399</v>
      </c>
      <c r="H352" s="24"/>
    </row>
    <row r="353" spans="1:8" ht="30" x14ac:dyDescent="0.25">
      <c r="A353" s="17" t="s">
        <v>303</v>
      </c>
      <c r="B353" s="17" t="s">
        <v>304</v>
      </c>
      <c r="C353" s="17"/>
      <c r="D353" s="17"/>
      <c r="E353" s="34"/>
      <c r="F353" s="30"/>
      <c r="G353" s="24"/>
      <c r="H353" s="44" t="s">
        <v>491</v>
      </c>
    </row>
    <row r="354" spans="1:8" ht="30" x14ac:dyDescent="0.25">
      <c r="A354" s="17" t="s">
        <v>305</v>
      </c>
      <c r="B354" s="17" t="s">
        <v>306</v>
      </c>
      <c r="C354" s="17"/>
      <c r="D354" s="17"/>
      <c r="E354" s="34"/>
      <c r="F354" s="30"/>
      <c r="G354" s="24"/>
      <c r="H354" s="44" t="s">
        <v>492</v>
      </c>
    </row>
    <row r="355" spans="1:8" ht="60" x14ac:dyDescent="0.25">
      <c r="A355" s="17" t="s">
        <v>307</v>
      </c>
      <c r="B355" s="17" t="s">
        <v>308</v>
      </c>
      <c r="C355" s="17"/>
      <c r="D355" s="17"/>
      <c r="E355" s="34"/>
      <c r="F355" s="30"/>
      <c r="G355" s="24"/>
      <c r="H355" s="44" t="s">
        <v>493</v>
      </c>
    </row>
    <row r="356" spans="1:8" ht="63" customHeight="1" x14ac:dyDescent="0.25">
      <c r="A356" s="17" t="s">
        <v>309</v>
      </c>
      <c r="B356" s="17" t="s">
        <v>310</v>
      </c>
      <c r="C356" s="17"/>
      <c r="D356" s="17"/>
      <c r="E356" s="34"/>
      <c r="F356" s="30"/>
      <c r="G356" s="24"/>
      <c r="H356" s="44" t="s">
        <v>494</v>
      </c>
    </row>
    <row r="357" spans="1:8" ht="45" x14ac:dyDescent="0.25">
      <c r="A357" s="17" t="s">
        <v>311</v>
      </c>
      <c r="B357" s="17" t="s">
        <v>312</v>
      </c>
      <c r="C357" s="17"/>
      <c r="D357" s="17"/>
      <c r="E357" s="34"/>
      <c r="F357" s="30"/>
      <c r="G357" s="24"/>
      <c r="H357" s="44" t="s">
        <v>495</v>
      </c>
    </row>
    <row r="358" spans="1:8" ht="30" x14ac:dyDescent="0.25">
      <c r="A358" s="17" t="s">
        <v>313</v>
      </c>
      <c r="B358" s="17" t="s">
        <v>314</v>
      </c>
      <c r="C358" s="17"/>
      <c r="D358" s="17"/>
      <c r="E358" s="34"/>
      <c r="F358" s="30"/>
      <c r="G358" s="24"/>
      <c r="H358" s="44" t="s">
        <v>496</v>
      </c>
    </row>
    <row r="359" spans="1:8" ht="30" x14ac:dyDescent="0.25">
      <c r="A359" s="17" t="s">
        <v>315</v>
      </c>
      <c r="B359" s="17" t="s">
        <v>316</v>
      </c>
      <c r="C359" s="17"/>
      <c r="D359" s="17"/>
      <c r="E359" s="34"/>
      <c r="F359" s="30"/>
      <c r="G359" s="24"/>
      <c r="H359" s="44" t="s">
        <v>497</v>
      </c>
    </row>
    <row r="360" spans="1:8" ht="45" x14ac:dyDescent="0.25">
      <c r="A360" s="17" t="s">
        <v>317</v>
      </c>
      <c r="B360" s="17" t="s">
        <v>318</v>
      </c>
      <c r="C360" s="17"/>
      <c r="D360" s="17"/>
      <c r="E360" s="34"/>
      <c r="F360" s="30"/>
      <c r="G360" s="24"/>
      <c r="H360" s="44" t="s">
        <v>498</v>
      </c>
    </row>
    <row r="361" spans="1:8" ht="45" x14ac:dyDescent="0.25">
      <c r="A361" s="17" t="s">
        <v>319</v>
      </c>
      <c r="B361" s="17" t="s">
        <v>320</v>
      </c>
      <c r="C361" s="17"/>
      <c r="D361" s="17"/>
      <c r="E361" s="34"/>
      <c r="F361" s="30"/>
      <c r="G361" s="24"/>
      <c r="H361" s="44" t="s">
        <v>499</v>
      </c>
    </row>
    <row r="362" spans="1:8" x14ac:dyDescent="0.25">
      <c r="E362" s="33" t="s">
        <v>34</v>
      </c>
      <c r="F362" s="29">
        <f>IF((COUNT(C352:C361)&lt;&gt;COUNT(F352:F361)),"", ROUND(SUM(F352:F361),2))</f>
        <v>9460</v>
      </c>
      <c r="G362" s="26" t="str">
        <f>IF((COUNT(C352:C361)&lt;&gt;COUNT(F352:F361)),"Neužpildytos visų objektų kainos", "")</f>
        <v/>
      </c>
    </row>
    <row r="363" spans="1:8" x14ac:dyDescent="0.25">
      <c r="C363" s="16" t="s">
        <v>35</v>
      </c>
      <c r="D363" s="18">
        <v>5</v>
      </c>
      <c r="E363" s="33" t="s">
        <v>36</v>
      </c>
      <c r="F363" s="29">
        <f>IF(OR(F362="",D363=""),"", ROUND(PRODUCT(D363,F362)/100,2))</f>
        <v>473</v>
      </c>
      <c r="G363" s="26" t="str">
        <f>IF(D363="", "Nurodykite taikomą PVM dydį", "")</f>
        <v/>
      </c>
    </row>
    <row r="364" spans="1:8" x14ac:dyDescent="0.25">
      <c r="E364" s="33" t="s">
        <v>37</v>
      </c>
      <c r="F364" s="29">
        <f>IF(ISBLANK(F363), "", ROUND(SUM(F362:F363),2))</f>
        <v>9933</v>
      </c>
    </row>
    <row r="367" spans="1:8" x14ac:dyDescent="0.25">
      <c r="A367" s="13" t="s">
        <v>321</v>
      </c>
      <c r="B367" s="13" t="s">
        <v>322</v>
      </c>
    </row>
    <row r="369" spans="1:8" x14ac:dyDescent="0.25">
      <c r="A369" s="13" t="s">
        <v>24</v>
      </c>
    </row>
    <row r="370" spans="1:8" ht="45" x14ac:dyDescent="0.25">
      <c r="A370" s="16" t="s">
        <v>25</v>
      </c>
      <c r="B370" s="16" t="s">
        <v>26</v>
      </c>
      <c r="C370" s="16" t="s">
        <v>27</v>
      </c>
      <c r="D370" s="16" t="s">
        <v>28</v>
      </c>
      <c r="E370" s="33" t="s">
        <v>29</v>
      </c>
      <c r="F370" s="29" t="s">
        <v>30</v>
      </c>
      <c r="G370" s="23" t="s">
        <v>31</v>
      </c>
      <c r="H370" s="23" t="s">
        <v>32</v>
      </c>
    </row>
    <row r="371" spans="1:8" x14ac:dyDescent="0.25">
      <c r="A371" s="37" t="s">
        <v>323</v>
      </c>
      <c r="B371" s="37" t="s">
        <v>324</v>
      </c>
      <c r="C371" s="17"/>
      <c r="D371" s="17"/>
      <c r="E371" s="34"/>
      <c r="F371" s="30"/>
      <c r="G371" s="24"/>
      <c r="H371" s="24"/>
    </row>
    <row r="372" spans="1:8" ht="30" x14ac:dyDescent="0.25">
      <c r="A372" s="43" t="s">
        <v>325</v>
      </c>
      <c r="B372" s="43" t="s">
        <v>324</v>
      </c>
      <c r="C372" s="17">
        <v>1800</v>
      </c>
      <c r="D372" s="17" t="s">
        <v>33</v>
      </c>
      <c r="E372" s="35">
        <v>3.8079999999999998</v>
      </c>
      <c r="F372" s="30">
        <f>IF(ISBLANK(E372),"", PRODUCT(C372,E372))</f>
        <v>6854.4</v>
      </c>
      <c r="G372" s="25" t="s">
        <v>380</v>
      </c>
      <c r="H372" s="24"/>
    </row>
    <row r="373" spans="1:8" ht="45" x14ac:dyDescent="0.25">
      <c r="A373" s="17" t="s">
        <v>326</v>
      </c>
      <c r="B373" s="17" t="s">
        <v>327</v>
      </c>
      <c r="C373" s="17"/>
      <c r="D373" s="17"/>
      <c r="E373" s="34"/>
      <c r="F373" s="30"/>
      <c r="G373" s="24"/>
      <c r="H373" s="25" t="s">
        <v>500</v>
      </c>
    </row>
    <row r="374" spans="1:8" ht="45" x14ac:dyDescent="0.25">
      <c r="A374" s="17" t="s">
        <v>328</v>
      </c>
      <c r="B374" s="17" t="s">
        <v>329</v>
      </c>
      <c r="C374" s="17"/>
      <c r="D374" s="17"/>
      <c r="E374" s="34"/>
      <c r="F374" s="30"/>
      <c r="G374" s="24"/>
      <c r="H374" s="25" t="s">
        <v>501</v>
      </c>
    </row>
    <row r="375" spans="1:8" ht="30" x14ac:dyDescent="0.25">
      <c r="A375" s="17" t="s">
        <v>330</v>
      </c>
      <c r="B375" s="17" t="s">
        <v>331</v>
      </c>
      <c r="C375" s="17"/>
      <c r="D375" s="17"/>
      <c r="E375" s="34"/>
      <c r="F375" s="30"/>
      <c r="G375" s="24"/>
      <c r="H375" s="25" t="s">
        <v>502</v>
      </c>
    </row>
    <row r="376" spans="1:8" ht="30" x14ac:dyDescent="0.25">
      <c r="A376" s="17" t="s">
        <v>332</v>
      </c>
      <c r="B376" s="17" t="s">
        <v>333</v>
      </c>
      <c r="C376" s="17"/>
      <c r="D376" s="17"/>
      <c r="E376" s="34"/>
      <c r="F376" s="30"/>
      <c r="G376" s="24"/>
      <c r="H376" s="25" t="s">
        <v>503</v>
      </c>
    </row>
    <row r="377" spans="1:8" x14ac:dyDescent="0.25">
      <c r="E377" s="33" t="s">
        <v>34</v>
      </c>
      <c r="F377" s="29">
        <f>IF((COUNT(C372:C376)&lt;&gt;COUNT(F372:F376)),"", ROUND(SUM(F372:F376),2))</f>
        <v>6854.4</v>
      </c>
      <c r="G377" s="26" t="str">
        <f>IF((COUNT(C372:C376)&lt;&gt;COUNT(F372:F376)),"Neužpildytos visų objektų kainos", "")</f>
        <v/>
      </c>
    </row>
    <row r="378" spans="1:8" x14ac:dyDescent="0.25">
      <c r="C378" s="16" t="s">
        <v>35</v>
      </c>
      <c r="D378" s="18">
        <v>5</v>
      </c>
      <c r="E378" s="33" t="s">
        <v>36</v>
      </c>
      <c r="F378" s="29">
        <f>IF(OR(F377="",D378=""),"", ROUND(PRODUCT(D378,F377)/100,2))</f>
        <v>342.72</v>
      </c>
      <c r="G378" s="26" t="str">
        <f>IF(D378="", "Nurodykite taikomą PVM dydį", "")</f>
        <v/>
      </c>
    </row>
    <row r="379" spans="1:8" x14ac:dyDescent="0.25">
      <c r="E379" s="33" t="s">
        <v>37</v>
      </c>
      <c r="F379" s="29">
        <f>IF(ISBLANK(F378), "", ROUND(SUM(F377:F378),2))</f>
        <v>7197.12</v>
      </c>
    </row>
    <row r="382" spans="1:8" x14ac:dyDescent="0.25">
      <c r="A382" s="13" t="s">
        <v>337</v>
      </c>
      <c r="B382" s="13" t="s">
        <v>338</v>
      </c>
    </row>
    <row r="384" spans="1:8" x14ac:dyDescent="0.25">
      <c r="A384" s="13" t="s">
        <v>24</v>
      </c>
    </row>
    <row r="385" spans="1:8" ht="45" x14ac:dyDescent="0.25">
      <c r="A385" s="16" t="s">
        <v>25</v>
      </c>
      <c r="B385" s="16" t="s">
        <v>26</v>
      </c>
      <c r="C385" s="16" t="s">
        <v>27</v>
      </c>
      <c r="D385" s="16" t="s">
        <v>28</v>
      </c>
      <c r="E385" s="33" t="s">
        <v>29</v>
      </c>
      <c r="F385" s="29" t="s">
        <v>30</v>
      </c>
      <c r="G385" s="23" t="s">
        <v>31</v>
      </c>
      <c r="H385" s="23" t="s">
        <v>32</v>
      </c>
    </row>
    <row r="386" spans="1:8" x14ac:dyDescent="0.25">
      <c r="A386" s="16" t="s">
        <v>339</v>
      </c>
      <c r="B386" s="16" t="s">
        <v>340</v>
      </c>
      <c r="C386" s="17"/>
      <c r="D386" s="17"/>
      <c r="E386" s="34"/>
      <c r="F386" s="30"/>
      <c r="G386" s="24"/>
      <c r="H386" s="24"/>
    </row>
    <row r="387" spans="1:8" x14ac:dyDescent="0.25">
      <c r="A387" s="17" t="s">
        <v>341</v>
      </c>
      <c r="B387" s="17" t="s">
        <v>340</v>
      </c>
      <c r="C387" s="17">
        <v>8900</v>
      </c>
      <c r="D387" s="17" t="s">
        <v>33</v>
      </c>
      <c r="E387" s="45">
        <v>0.55000000000000004</v>
      </c>
      <c r="F387" s="30">
        <f>IF(ISBLANK(E387),"", PRODUCT(C387,E387))</f>
        <v>4895</v>
      </c>
      <c r="G387" s="42" t="s">
        <v>406</v>
      </c>
      <c r="H387" s="24"/>
    </row>
    <row r="388" spans="1:8" ht="45" x14ac:dyDescent="0.25">
      <c r="A388" s="17" t="s">
        <v>342</v>
      </c>
      <c r="B388" s="17" t="s">
        <v>334</v>
      </c>
      <c r="C388" s="17"/>
      <c r="D388" s="17"/>
      <c r="E388" s="34"/>
      <c r="F388" s="30"/>
      <c r="G388" s="24"/>
      <c r="H388" s="44" t="s">
        <v>504</v>
      </c>
    </row>
    <row r="389" spans="1:8" ht="45" x14ac:dyDescent="0.25">
      <c r="A389" s="17" t="s">
        <v>343</v>
      </c>
      <c r="B389" s="17" t="s">
        <v>335</v>
      </c>
      <c r="C389" s="17"/>
      <c r="D389" s="17"/>
      <c r="E389" s="34"/>
      <c r="F389" s="30"/>
      <c r="G389" s="24"/>
      <c r="H389" s="44" t="s">
        <v>505</v>
      </c>
    </row>
    <row r="390" spans="1:8" ht="45" x14ac:dyDescent="0.25">
      <c r="A390" s="17" t="s">
        <v>344</v>
      </c>
      <c r="B390" s="17" t="s">
        <v>345</v>
      </c>
      <c r="C390" s="17"/>
      <c r="D390" s="17"/>
      <c r="E390" s="34"/>
      <c r="F390" s="30"/>
      <c r="G390" s="24"/>
      <c r="H390" s="44" t="s">
        <v>506</v>
      </c>
    </row>
    <row r="391" spans="1:8" ht="45" x14ac:dyDescent="0.25">
      <c r="A391" s="17" t="s">
        <v>346</v>
      </c>
      <c r="B391" s="17" t="s">
        <v>347</v>
      </c>
      <c r="C391" s="17"/>
      <c r="D391" s="17"/>
      <c r="E391" s="34"/>
      <c r="F391" s="30"/>
      <c r="G391" s="24"/>
      <c r="H391" s="44" t="s">
        <v>507</v>
      </c>
    </row>
    <row r="392" spans="1:8" ht="45" x14ac:dyDescent="0.25">
      <c r="A392" s="17" t="s">
        <v>348</v>
      </c>
      <c r="B392" s="17" t="s">
        <v>336</v>
      </c>
      <c r="C392" s="17"/>
      <c r="D392" s="17"/>
      <c r="E392" s="34"/>
      <c r="F392" s="30"/>
      <c r="G392" s="24"/>
      <c r="H392" s="44" t="s">
        <v>508</v>
      </c>
    </row>
    <row r="393" spans="1:8" ht="45" x14ac:dyDescent="0.25">
      <c r="A393" s="17" t="s">
        <v>349</v>
      </c>
      <c r="B393" s="17" t="s">
        <v>350</v>
      </c>
      <c r="C393" s="17"/>
      <c r="D393" s="17"/>
      <c r="E393" s="34"/>
      <c r="F393" s="30"/>
      <c r="G393" s="24"/>
      <c r="H393" s="44" t="s">
        <v>509</v>
      </c>
    </row>
    <row r="394" spans="1:8" ht="45" x14ac:dyDescent="0.25">
      <c r="A394" s="17" t="s">
        <v>351</v>
      </c>
      <c r="B394" s="17" t="s">
        <v>352</v>
      </c>
      <c r="C394" s="17"/>
      <c r="D394" s="17"/>
      <c r="E394" s="34"/>
      <c r="F394" s="30"/>
      <c r="G394" s="24"/>
      <c r="H394" s="44" t="s">
        <v>510</v>
      </c>
    </row>
    <row r="395" spans="1:8" ht="30" x14ac:dyDescent="0.25">
      <c r="A395" s="17" t="s">
        <v>353</v>
      </c>
      <c r="B395" s="17" t="s">
        <v>354</v>
      </c>
      <c r="C395" s="17"/>
      <c r="D395" s="17"/>
      <c r="E395" s="34"/>
      <c r="F395" s="30"/>
      <c r="G395" s="24"/>
      <c r="H395" s="44" t="s">
        <v>511</v>
      </c>
    </row>
    <row r="396" spans="1:8" x14ac:dyDescent="0.25">
      <c r="E396" s="33" t="s">
        <v>34</v>
      </c>
      <c r="F396" s="29">
        <f>IF((COUNT(C387:C395)&lt;&gt;COUNT(F387:F395)),"", ROUND(SUM(F387:F395),2))</f>
        <v>4895</v>
      </c>
      <c r="G396" s="26" t="str">
        <f>IF((COUNT(C387:C395)&lt;&gt;COUNT(F387:F395)),"Neužpildytos visų objektų kainos", "")</f>
        <v/>
      </c>
    </row>
    <row r="397" spans="1:8" x14ac:dyDescent="0.25">
      <c r="C397" s="16" t="s">
        <v>35</v>
      </c>
      <c r="D397" s="18">
        <v>5</v>
      </c>
      <c r="E397" s="33" t="s">
        <v>36</v>
      </c>
      <c r="F397" s="29">
        <f>IF(OR(F396="",D397=""),"", ROUND(PRODUCT(D397,F396)/100,2))</f>
        <v>244.75</v>
      </c>
      <c r="G397" s="26" t="str">
        <f>IF(D397="", "Nurodykite taikomą PVM dydį", "")</f>
        <v/>
      </c>
    </row>
    <row r="398" spans="1:8" x14ac:dyDescent="0.25">
      <c r="E398" s="33" t="s">
        <v>37</v>
      </c>
      <c r="F398" s="29">
        <f>IF(ISBLANK(F397), "", ROUND(SUM(F396:F397),2))</f>
        <v>5139.75</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5" workbookViewId="0">
      <selection activeCell="O25" sqref="O25"/>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93" t="s">
        <v>355</v>
      </c>
      <c r="B2" s="52"/>
      <c r="C2" s="52"/>
      <c r="D2" s="52"/>
      <c r="E2" s="52"/>
      <c r="F2" s="52"/>
      <c r="G2" s="52"/>
      <c r="H2" s="52"/>
      <c r="I2" s="52"/>
      <c r="J2" s="52"/>
      <c r="K2" s="52"/>
    </row>
    <row r="3" spans="1:11" x14ac:dyDescent="0.25">
      <c r="A3" s="52"/>
      <c r="B3" s="52"/>
      <c r="C3" s="52"/>
      <c r="D3" s="52"/>
      <c r="E3" s="52"/>
      <c r="F3" s="52"/>
      <c r="G3" s="52"/>
      <c r="H3" s="52"/>
      <c r="I3" s="52"/>
      <c r="J3" s="52"/>
      <c r="K3" s="52"/>
    </row>
    <row r="4" spans="1:11" ht="15.95" customHeight="1" thickBot="1" x14ac:dyDescent="0.3">
      <c r="A4" s="7"/>
      <c r="B4" s="7"/>
      <c r="C4" s="7"/>
      <c r="D4" s="7"/>
      <c r="E4" s="7"/>
      <c r="F4" s="7"/>
      <c r="G4" s="7"/>
      <c r="H4" s="7"/>
      <c r="I4" s="7"/>
      <c r="J4" s="7"/>
    </row>
    <row r="5" spans="1:11" ht="48" customHeight="1" x14ac:dyDescent="0.25">
      <c r="A5" s="69" t="s">
        <v>356</v>
      </c>
      <c r="B5" s="70"/>
      <c r="C5" s="75" t="s">
        <v>357</v>
      </c>
      <c r="D5" s="76"/>
      <c r="E5" s="70"/>
      <c r="F5" s="75" t="s">
        <v>358</v>
      </c>
      <c r="G5" s="76"/>
      <c r="H5" s="70"/>
      <c r="I5" s="75" t="s">
        <v>359</v>
      </c>
      <c r="J5" s="70"/>
      <c r="K5" s="9" t="s">
        <v>360</v>
      </c>
    </row>
    <row r="6" spans="1:11" ht="48.95" customHeight="1" x14ac:dyDescent="0.25">
      <c r="A6" s="77" t="s">
        <v>390</v>
      </c>
      <c r="B6" s="68"/>
      <c r="C6" s="67" t="s">
        <v>390</v>
      </c>
      <c r="D6" s="74"/>
      <c r="E6" s="68"/>
      <c r="F6" s="67" t="s">
        <v>390</v>
      </c>
      <c r="G6" s="74"/>
      <c r="H6" s="68"/>
      <c r="I6" s="67" t="s">
        <v>390</v>
      </c>
      <c r="J6" s="68"/>
      <c r="K6" s="19" t="s">
        <v>390</v>
      </c>
    </row>
    <row r="7" spans="1:11" ht="48.95" customHeight="1" x14ac:dyDescent="0.25">
      <c r="A7" s="77"/>
      <c r="B7" s="68"/>
      <c r="C7" s="67"/>
      <c r="D7" s="74"/>
      <c r="E7" s="68"/>
      <c r="F7" s="67"/>
      <c r="G7" s="74"/>
      <c r="H7" s="68"/>
      <c r="I7" s="67"/>
      <c r="J7" s="68"/>
      <c r="K7" s="19"/>
    </row>
    <row r="8" spans="1:11" ht="48.95" customHeight="1" x14ac:dyDescent="0.25">
      <c r="A8" s="77"/>
      <c r="B8" s="68"/>
      <c r="C8" s="67"/>
      <c r="D8" s="74"/>
      <c r="E8" s="68"/>
      <c r="F8" s="67"/>
      <c r="G8" s="74"/>
      <c r="H8" s="68"/>
      <c r="I8" s="67"/>
      <c r="J8" s="68"/>
      <c r="K8" s="19"/>
    </row>
    <row r="9" spans="1:11" ht="18.95" customHeight="1" x14ac:dyDescent="0.25">
      <c r="A9" s="10"/>
      <c r="B9" s="10"/>
      <c r="C9" s="10"/>
      <c r="D9" s="10"/>
      <c r="E9" s="10"/>
      <c r="F9" s="10"/>
      <c r="G9" s="10"/>
      <c r="H9" s="10"/>
      <c r="I9" s="10"/>
      <c r="J9" s="10"/>
      <c r="K9" s="11"/>
    </row>
    <row r="10" spans="1:11" ht="48.95" customHeight="1" x14ac:dyDescent="0.25">
      <c r="A10" s="81" t="s">
        <v>361</v>
      </c>
      <c r="B10" s="52"/>
      <c r="C10" s="52"/>
      <c r="D10" s="52"/>
      <c r="E10" s="52"/>
      <c r="F10" s="52"/>
      <c r="G10" s="52"/>
      <c r="H10" s="52"/>
      <c r="I10" s="52"/>
      <c r="J10" s="52"/>
      <c r="K10" s="52"/>
    </row>
    <row r="11" spans="1:11" ht="15.95" customHeight="1" thickBot="1" x14ac:dyDescent="0.3">
      <c r="A11" s="10"/>
      <c r="B11" s="10"/>
      <c r="C11" s="10"/>
      <c r="D11" s="10"/>
      <c r="E11" s="10"/>
      <c r="F11" s="10"/>
      <c r="G11" s="10"/>
      <c r="H11" s="10"/>
      <c r="I11" s="10"/>
      <c r="J11" s="10"/>
      <c r="K11" s="11"/>
    </row>
    <row r="12" spans="1:11" ht="48.95" customHeight="1" x14ac:dyDescent="0.25">
      <c r="A12" s="69" t="s">
        <v>26</v>
      </c>
      <c r="B12" s="70"/>
      <c r="C12" s="75" t="s">
        <v>357</v>
      </c>
      <c r="D12" s="76"/>
      <c r="E12" s="70"/>
      <c r="F12" s="75" t="s">
        <v>362</v>
      </c>
      <c r="G12" s="76"/>
      <c r="H12" s="70"/>
      <c r="I12" s="95" t="s">
        <v>359</v>
      </c>
      <c r="J12" s="92"/>
      <c r="K12" s="11"/>
    </row>
    <row r="13" spans="1:11" ht="48.95" customHeight="1" x14ac:dyDescent="0.25">
      <c r="A13" s="77" t="s">
        <v>390</v>
      </c>
      <c r="B13" s="68"/>
      <c r="C13" s="67" t="s">
        <v>390</v>
      </c>
      <c r="D13" s="74"/>
      <c r="E13" s="68"/>
      <c r="F13" s="67" t="s">
        <v>390</v>
      </c>
      <c r="G13" s="74"/>
      <c r="H13" s="68"/>
      <c r="I13" s="71" t="s">
        <v>390</v>
      </c>
      <c r="J13" s="72"/>
      <c r="K13" s="11"/>
    </row>
    <row r="14" spans="1:11" ht="48.95" customHeight="1" x14ac:dyDescent="0.25">
      <c r="A14" s="77"/>
      <c r="B14" s="68"/>
      <c r="C14" s="67"/>
      <c r="D14" s="74"/>
      <c r="E14" s="68"/>
      <c r="F14" s="67"/>
      <c r="G14" s="74"/>
      <c r="H14" s="68"/>
      <c r="I14" s="71"/>
      <c r="J14" s="72"/>
      <c r="K14" s="11"/>
    </row>
    <row r="15" spans="1:11" ht="48.95" customHeight="1" x14ac:dyDescent="0.25">
      <c r="A15" s="77"/>
      <c r="B15" s="68"/>
      <c r="C15" s="67"/>
      <c r="D15" s="74"/>
      <c r="E15" s="68"/>
      <c r="F15" s="67"/>
      <c r="G15" s="74"/>
      <c r="H15" s="68"/>
      <c r="I15" s="71"/>
      <c r="J15" s="72"/>
      <c r="K15" s="11"/>
    </row>
    <row r="17" spans="1:10" ht="33" customHeight="1" x14ac:dyDescent="0.25">
      <c r="A17" s="83"/>
      <c r="B17" s="52"/>
      <c r="C17" s="52"/>
      <c r="D17" s="52"/>
      <c r="E17" s="52"/>
      <c r="F17" s="52"/>
      <c r="G17" s="52"/>
      <c r="H17" s="52"/>
      <c r="I17" s="52"/>
      <c r="J17" s="52"/>
    </row>
    <row r="19" spans="1:10" ht="15.95" customHeight="1" x14ac:dyDescent="0.25">
      <c r="A19" s="94" t="s">
        <v>363</v>
      </c>
      <c r="B19" s="52"/>
      <c r="C19" s="52"/>
      <c r="D19" s="52"/>
      <c r="E19" s="52"/>
      <c r="F19" s="52"/>
      <c r="G19" s="52"/>
      <c r="H19" s="52"/>
      <c r="I19" s="52"/>
      <c r="J19" s="52"/>
    </row>
    <row r="20" spans="1:10" ht="15.95" customHeight="1" thickBot="1" x14ac:dyDescent="0.3"/>
    <row r="21" spans="1:10" ht="15.95" customHeight="1" x14ac:dyDescent="0.25">
      <c r="A21" s="8" t="s">
        <v>25</v>
      </c>
      <c r="B21" s="79" t="s">
        <v>364</v>
      </c>
      <c r="C21" s="76"/>
      <c r="D21" s="76"/>
      <c r="E21" s="76"/>
      <c r="F21" s="76"/>
      <c r="G21" s="70"/>
      <c r="H21" s="91" t="s">
        <v>365</v>
      </c>
      <c r="I21" s="76"/>
      <c r="J21" s="92"/>
    </row>
    <row r="22" spans="1:10" ht="48" customHeight="1" x14ac:dyDescent="0.25">
      <c r="A22" s="20" t="s">
        <v>366</v>
      </c>
      <c r="B22" s="80" t="s">
        <v>367</v>
      </c>
      <c r="C22" s="74"/>
      <c r="D22" s="74"/>
      <c r="E22" s="74"/>
      <c r="F22" s="74"/>
      <c r="G22" s="68"/>
      <c r="H22" s="73" t="s">
        <v>512</v>
      </c>
      <c r="I22" s="74"/>
      <c r="J22" s="72"/>
    </row>
    <row r="23" spans="1:10" ht="48" customHeight="1" x14ac:dyDescent="0.25">
      <c r="A23" s="20" t="s">
        <v>368</v>
      </c>
      <c r="B23" s="80" t="s">
        <v>369</v>
      </c>
      <c r="C23" s="74"/>
      <c r="D23" s="74"/>
      <c r="E23" s="74"/>
      <c r="F23" s="74"/>
      <c r="G23" s="68"/>
      <c r="H23" s="73" t="s">
        <v>513</v>
      </c>
      <c r="I23" s="74"/>
      <c r="J23" s="72"/>
    </row>
    <row r="24" spans="1:10" ht="48" customHeight="1" x14ac:dyDescent="0.25">
      <c r="A24" s="20" t="s">
        <v>370</v>
      </c>
      <c r="B24" s="80" t="s">
        <v>371</v>
      </c>
      <c r="C24" s="74"/>
      <c r="D24" s="74"/>
      <c r="E24" s="74"/>
      <c r="F24" s="74"/>
      <c r="G24" s="68"/>
      <c r="H24" s="73" t="s">
        <v>512</v>
      </c>
      <c r="I24" s="74"/>
      <c r="J24" s="72"/>
    </row>
    <row r="25" spans="1:10" ht="48" customHeight="1" x14ac:dyDescent="0.25">
      <c r="A25" s="21">
        <v>4</v>
      </c>
      <c r="B25" s="78" t="s">
        <v>519</v>
      </c>
      <c r="C25" s="74"/>
      <c r="D25" s="74"/>
      <c r="E25" s="74"/>
      <c r="F25" s="74"/>
      <c r="G25" s="68"/>
      <c r="H25" s="73" t="s">
        <v>513</v>
      </c>
      <c r="I25" s="74"/>
      <c r="J25" s="72"/>
    </row>
    <row r="26" spans="1:10" ht="48" customHeight="1" x14ac:dyDescent="0.25">
      <c r="A26" s="21">
        <v>5</v>
      </c>
      <c r="B26" s="78" t="s">
        <v>518</v>
      </c>
      <c r="C26" s="74"/>
      <c r="D26" s="74"/>
      <c r="E26" s="74"/>
      <c r="F26" s="74"/>
      <c r="G26" s="68"/>
      <c r="H26" s="73" t="s">
        <v>513</v>
      </c>
      <c r="I26" s="74"/>
      <c r="J26" s="72"/>
    </row>
    <row r="27" spans="1:10" ht="48" customHeight="1" x14ac:dyDescent="0.25">
      <c r="A27" s="21">
        <v>6</v>
      </c>
      <c r="B27" s="78" t="s">
        <v>517</v>
      </c>
      <c r="C27" s="74"/>
      <c r="D27" s="74"/>
      <c r="E27" s="74"/>
      <c r="F27" s="74"/>
      <c r="G27" s="68"/>
      <c r="H27" s="73" t="s">
        <v>513</v>
      </c>
      <c r="I27" s="74"/>
      <c r="J27" s="72"/>
    </row>
    <row r="28" spans="1:10" ht="48" customHeight="1" x14ac:dyDescent="0.25">
      <c r="A28" s="21">
        <v>7</v>
      </c>
      <c r="B28" s="78" t="s">
        <v>516</v>
      </c>
      <c r="C28" s="74"/>
      <c r="D28" s="74"/>
      <c r="E28" s="74"/>
      <c r="F28" s="74"/>
      <c r="G28" s="68"/>
      <c r="H28" s="73" t="s">
        <v>513</v>
      </c>
      <c r="I28" s="74"/>
      <c r="J28" s="72"/>
    </row>
    <row r="29" spans="1:10" ht="48" customHeight="1" x14ac:dyDescent="0.25">
      <c r="A29" s="21">
        <v>8</v>
      </c>
      <c r="B29" s="78" t="s">
        <v>515</v>
      </c>
      <c r="C29" s="74"/>
      <c r="D29" s="74"/>
      <c r="E29" s="74"/>
      <c r="F29" s="74"/>
      <c r="G29" s="68"/>
      <c r="H29" s="73" t="s">
        <v>513</v>
      </c>
      <c r="I29" s="74"/>
      <c r="J29" s="72"/>
    </row>
    <row r="30" spans="1:10" ht="48" customHeight="1" x14ac:dyDescent="0.25">
      <c r="A30" s="21">
        <v>9</v>
      </c>
      <c r="B30" s="78" t="s">
        <v>514</v>
      </c>
      <c r="C30" s="74"/>
      <c r="D30" s="74"/>
      <c r="E30" s="74"/>
      <c r="F30" s="74"/>
      <c r="G30" s="68"/>
      <c r="H30" s="73" t="s">
        <v>513</v>
      </c>
      <c r="I30" s="74"/>
      <c r="J30" s="72"/>
    </row>
    <row r="31" spans="1:10" ht="48" customHeight="1" x14ac:dyDescent="0.25">
      <c r="A31" s="21"/>
      <c r="B31" s="78"/>
      <c r="C31" s="74"/>
      <c r="D31" s="74"/>
      <c r="E31" s="74"/>
      <c r="F31" s="74"/>
      <c r="G31" s="68"/>
      <c r="H31" s="73"/>
      <c r="I31" s="74"/>
      <c r="J31" s="72"/>
    </row>
    <row r="32" spans="1:10" ht="48.95" customHeight="1" thickBot="1" x14ac:dyDescent="0.3">
      <c r="A32" s="22"/>
      <c r="B32" s="85"/>
      <c r="C32" s="86"/>
      <c r="D32" s="86"/>
      <c r="E32" s="86"/>
      <c r="F32" s="86"/>
      <c r="G32" s="87"/>
      <c r="H32" s="88"/>
      <c r="I32" s="89"/>
      <c r="J32" s="90"/>
    </row>
    <row r="34" spans="1:10" ht="102" customHeight="1" x14ac:dyDescent="0.25">
      <c r="A34" s="83" t="s">
        <v>372</v>
      </c>
      <c r="B34" s="52"/>
      <c r="C34" s="52"/>
      <c r="D34" s="52"/>
      <c r="E34" s="52"/>
      <c r="F34" s="52"/>
      <c r="G34" s="52"/>
      <c r="H34" s="52"/>
      <c r="I34" s="52"/>
      <c r="J34" s="52"/>
    </row>
    <row r="37" spans="1:10" x14ac:dyDescent="0.25">
      <c r="A37" s="82" t="s">
        <v>373</v>
      </c>
      <c r="B37" s="52"/>
      <c r="C37" s="52"/>
      <c r="D37" s="52"/>
      <c r="E37" s="84" t="s">
        <v>391</v>
      </c>
      <c r="F37" s="52"/>
      <c r="G37" s="52"/>
      <c r="H37" s="52"/>
      <c r="I37" s="52"/>
      <c r="J37" s="52"/>
    </row>
    <row r="39" spans="1:10" x14ac:dyDescent="0.25">
      <c r="A39" s="82" t="s">
        <v>374</v>
      </c>
      <c r="B39" s="52"/>
      <c r="C39" s="52"/>
      <c r="D39" s="52"/>
      <c r="E39" s="84" t="s">
        <v>392</v>
      </c>
      <c r="F39" s="52"/>
      <c r="G39" s="52"/>
      <c r="H39" s="52"/>
      <c r="I39" s="52"/>
      <c r="J39" s="52"/>
    </row>
    <row r="86" spans="1:1" ht="15.75" x14ac:dyDescent="0.25">
      <c r="A86" t="s">
        <v>375</v>
      </c>
    </row>
  </sheetData>
  <sheetProtection algorithmName="SHA-512" hashValue="Vac/LkHbuzBECkBAJ7D046N2+deCYdRhq1LIaJ5zzSwBAExlnPwW+5e5GlU0PKwoqZJ5wk33Rq30FeL7AumYvA==" saltValue="aAGWBtSqVTkV2RWUG3Yrwg==" spinCount="100000" sheet="1"/>
  <mergeCells count="65">
    <mergeCell ref="C5:E5"/>
    <mergeCell ref="H27:J27"/>
    <mergeCell ref="H31:J31"/>
    <mergeCell ref="B24:G24"/>
    <mergeCell ref="H24:J24"/>
    <mergeCell ref="I14:J14"/>
    <mergeCell ref="A19:J19"/>
    <mergeCell ref="F13:H13"/>
    <mergeCell ref="B28:G28"/>
    <mergeCell ref="H22:J22"/>
    <mergeCell ref="B25:G25"/>
    <mergeCell ref="I12:J12"/>
    <mergeCell ref="B26:G26"/>
    <mergeCell ref="F14:H14"/>
    <mergeCell ref="A14:B14"/>
    <mergeCell ref="I8:J8"/>
    <mergeCell ref="A2:K3"/>
    <mergeCell ref="B30:G30"/>
    <mergeCell ref="A6:B6"/>
    <mergeCell ref="B23:G23"/>
    <mergeCell ref="H23:J23"/>
    <mergeCell ref="C8:E8"/>
    <mergeCell ref="I15:J15"/>
    <mergeCell ref="C12:E12"/>
    <mergeCell ref="I5:J5"/>
    <mergeCell ref="H29:J29"/>
    <mergeCell ref="A13:B13"/>
    <mergeCell ref="F12:H12"/>
    <mergeCell ref="C6:E6"/>
    <mergeCell ref="F6:H6"/>
    <mergeCell ref="B29:G29"/>
    <mergeCell ref="H25:J25"/>
    <mergeCell ref="A39:D39"/>
    <mergeCell ref="C15:E15"/>
    <mergeCell ref="A17:J17"/>
    <mergeCell ref="A37:D37"/>
    <mergeCell ref="B31:G31"/>
    <mergeCell ref="E37:J37"/>
    <mergeCell ref="A15:B15"/>
    <mergeCell ref="E39:J39"/>
    <mergeCell ref="A34:J34"/>
    <mergeCell ref="B32:G32"/>
    <mergeCell ref="H32:J32"/>
    <mergeCell ref="H21:J21"/>
    <mergeCell ref="A8:B8"/>
    <mergeCell ref="C7:E7"/>
    <mergeCell ref="B22:G22"/>
    <mergeCell ref="A10:K10"/>
    <mergeCell ref="C13:E13"/>
    <mergeCell ref="I6:J6"/>
    <mergeCell ref="A5:B5"/>
    <mergeCell ref="I13:J13"/>
    <mergeCell ref="H30:J30"/>
    <mergeCell ref="A12:B12"/>
    <mergeCell ref="H26:J26"/>
    <mergeCell ref="F7:H7"/>
    <mergeCell ref="F5:H5"/>
    <mergeCell ref="F8:H8"/>
    <mergeCell ref="C14:E14"/>
    <mergeCell ref="F15:H15"/>
    <mergeCell ref="A7:B7"/>
    <mergeCell ref="I7:J7"/>
    <mergeCell ref="H28:J28"/>
    <mergeCell ref="B27:G27"/>
    <mergeCell ref="B21:G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2025-07-31T11:17:45Z</dcterms:modified>
</cp:coreProperties>
</file>