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PM-serveris\wword serveris\WWORD\Wword 2025\Pirkėjai\Klaipeda\Klaipedos universiteto ligonine\2025.04.28 Neuro priemones\Pildomi\"/>
    </mc:Choice>
  </mc:AlternateContent>
  <xr:revisionPtr revIDLastSave="0" documentId="13_ncr:1_{FC2376A6-C121-4BC9-B1AA-D1A7163BEE33}" xr6:coauthVersionLast="47" xr6:coauthVersionMax="47" xr10:uidLastSave="{00000000-0000-0000-0000-000000000000}"/>
  <bookViews>
    <workbookView xWindow="19080" yWindow="-120" windowWidth="19440" windowHeight="1500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0" i="1" l="1"/>
  <c r="F305" i="1"/>
  <c r="F301" i="1"/>
  <c r="F297" i="1"/>
  <c r="F293" i="1"/>
  <c r="F289" i="1"/>
  <c r="F285" i="1"/>
  <c r="F281" i="1"/>
  <c r="F277" i="1"/>
  <c r="G267" i="1"/>
  <c r="F263" i="1"/>
  <c r="F260" i="1"/>
  <c r="F257" i="1"/>
  <c r="F254" i="1"/>
  <c r="F251" i="1"/>
  <c r="F248" i="1"/>
  <c r="F245" i="1"/>
  <c r="F242" i="1"/>
  <c r="F239" i="1"/>
  <c r="F235" i="1"/>
  <c r="F231" i="1"/>
  <c r="G266" i="1" s="1"/>
  <c r="F227" i="1"/>
  <c r="F266" i="1" s="1"/>
  <c r="F267" i="1" s="1"/>
  <c r="F268" i="1" s="1"/>
  <c r="G217" i="1"/>
  <c r="F216" i="1"/>
  <c r="F217" i="1" s="1"/>
  <c r="F218" i="1" s="1"/>
  <c r="F208" i="1"/>
  <c r="G216" i="1" s="1"/>
  <c r="G198" i="1"/>
  <c r="F193" i="1"/>
  <c r="F189" i="1"/>
  <c r="G197" i="1" s="1"/>
  <c r="G179" i="1"/>
  <c r="G178" i="1"/>
  <c r="F172" i="1"/>
  <c r="F178" i="1" s="1"/>
  <c r="F179" i="1" s="1"/>
  <c r="F180" i="1" s="1"/>
  <c r="F161" i="1"/>
  <c r="G151" i="1"/>
  <c r="F150" i="1"/>
  <c r="F151" i="1" s="1"/>
  <c r="F152" i="1" s="1"/>
  <c r="F146" i="1"/>
  <c r="F142" i="1"/>
  <c r="G150" i="1" s="1"/>
  <c r="G132" i="1"/>
  <c r="F124" i="1"/>
  <c r="F115" i="1"/>
  <c r="F106" i="1"/>
  <c r="F131" i="1" s="1"/>
  <c r="F132" i="1" s="1"/>
  <c r="F133" i="1" s="1"/>
  <c r="G96" i="1"/>
  <c r="F77" i="1"/>
  <c r="F74" i="1"/>
  <c r="F71" i="1"/>
  <c r="F68" i="1"/>
  <c r="F65" i="1"/>
  <c r="F62" i="1"/>
  <c r="F57" i="1"/>
  <c r="F53" i="1"/>
  <c r="F49" i="1"/>
  <c r="F45" i="1"/>
  <c r="F41" i="1"/>
  <c r="G95" i="1" s="1"/>
  <c r="F37" i="1"/>
  <c r="F95" i="1" s="1"/>
  <c r="F96" i="1" s="1"/>
  <c r="F97" i="1" s="1"/>
  <c r="G21" i="1"/>
  <c r="G309" i="1" l="1"/>
  <c r="F309" i="1"/>
  <c r="F310" i="1" s="1"/>
  <c r="F311" i="1" s="1"/>
  <c r="G131" i="1"/>
  <c r="F197" i="1"/>
  <c r="F198" i="1" s="1"/>
  <c r="F199" i="1" s="1"/>
</calcChain>
</file>

<file path=xl/sharedStrings.xml><?xml version="1.0" encoding="utf-8"?>
<sst xmlns="http://schemas.openxmlformats.org/spreadsheetml/2006/main" count="668" uniqueCount="477">
  <si>
    <t>PIRKIMO SĄLYGŲ PRIEDAS "PASIŪLYMO FORMA"</t>
  </si>
  <si>
    <t>VIENKARTINĖS BRANGIOS PRIEMONĖS STUBURO CHIRURGIJAI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</si>
  <si>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</si>
  <si>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</si>
  <si>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</si>
  <si>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</si>
  <si>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</si>
  <si>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</si>
  <si>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</si>
  <si>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</si>
  <si>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</si>
  <si>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</si>
  <si>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</si>
  <si>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</si>
  <si>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</si>
  <si>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</si>
  <si>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</si>
  <si>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</si>
  <si>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</si>
  <si>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</si>
  <si>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</si>
  <si>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</si>
  <si>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</si>
  <si>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</si>
  <si>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</si>
  <si>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</si>
  <si>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</si>
  <si>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VIENINGA STUBURO FIKSACIJOS SISTEMA </t>
  </si>
  <si>
    <t>Tiekėjo pasiūlymas:</t>
  </si>
  <si>
    <t>Nr.</t>
  </si>
  <si>
    <t>Pavadinimas</t>
  </si>
  <si>
    <t>Kiekis</t>
  </si>
  <si>
    <t>Mato vienetas</t>
  </si>
  <si>
    <t>Kaina be PVM, Eur</t>
  </si>
  <si>
    <t>Suma be PVM, Eur</t>
  </si>
  <si>
    <t>Gamintojas, modelis, kodas</t>
  </si>
  <si>
    <t>Siūlomo parametro atitikimas - konkreti reikšmė ir atitikimo patvirtinimas (dok. pavadinimas, psl. Nr., pabraukiant kiekvienos pozicijos atitikimą pagal specifikacijos reikalavimą)</t>
  </si>
  <si>
    <t>1.</t>
  </si>
  <si>
    <t xml:space="preserve">Vieninga stuburo fiksacijos sistema </t>
  </si>
  <si>
    <t>1.1.</t>
  </si>
  <si>
    <t xml:space="preserve"> Monoaksialiniai sraigtai su veržle </t>
  </si>
  <si>
    <t>vnt</t>
  </si>
  <si>
    <t>1.1.1.</t>
  </si>
  <si>
    <t>Monoaksialiniai sraigtai pagaminti iš titano</t>
  </si>
  <si>
    <t>1.1.2.</t>
  </si>
  <si>
    <t>Sraigtų diametras pasirenkamas nuo ≤ 4,5 mm iki ≥ 7,5 mm, kas ≤ 1 mm;</t>
  </si>
  <si>
    <t>1.1.3.</t>
  </si>
  <si>
    <t>Sraigtų ilgis pasirenkamas nuo ≤ 25 mm iki ≥ 60 mm, kas ≤ 5 mm.</t>
  </si>
  <si>
    <t>1.2.</t>
  </si>
  <si>
    <t xml:space="preserve">Poliaksialiniai sraigtai su veržle </t>
  </si>
  <si>
    <t>1.2.1.</t>
  </si>
  <si>
    <t>Poliaksialiniai sraigtai pagaminti iš titano ir kobalto-chromo lydinio (arba lygiaverčių medžiagų);</t>
  </si>
  <si>
    <t>1.2.2.</t>
  </si>
  <si>
    <t xml:space="preserve">Sraigtų diametras pasirenkamas nuo ≤ 4,5 mm iki ≥ 7,5 mm, kas ≤ 1 mm; </t>
  </si>
  <si>
    <t>1.2.3.</t>
  </si>
  <si>
    <t>Sraigtų ilgis pasirenkamas nuo ≤ 25 mm iki ≥ 65 mm, kas ≤ 5 mm.</t>
  </si>
  <si>
    <t>1.3.</t>
  </si>
  <si>
    <t>Poliaksialiniai sraigtai su nulaužiama paaukštinta galvute, su dviguba veržle</t>
  </si>
  <si>
    <t>1.3.1.</t>
  </si>
  <si>
    <t>1.3.2.</t>
  </si>
  <si>
    <t>Sraigtų diametras pasirenkamas nuo ≤ 4,5 mm iki ≥ 7,0 mm, kas ≤ 1 mm;</t>
  </si>
  <si>
    <t>1.3.3.</t>
  </si>
  <si>
    <t>Sraigtų ilgis pasirenkamas nuo ≤ 25 mm iki ≥ 55 mm, kas ≤ 5 mm.</t>
  </si>
  <si>
    <t>1.4.</t>
  </si>
  <si>
    <t xml:space="preserve">Poliaksialiniai padidinto diametro sraigtai su veržle sacro-pelvis fiksacijai </t>
  </si>
  <si>
    <t>1.4.1.</t>
  </si>
  <si>
    <t>1.4.2.</t>
  </si>
  <si>
    <t>Sraigtų diametras pasirenkamas nuo ≤ 5,5 mm iki ≥ 8,5 mm, kas ≤ 1 mm;</t>
  </si>
  <si>
    <t>1.4.3.</t>
  </si>
  <si>
    <t>Sraigtų ilgis pasirenkamas nuo ≤ 65 mm iki ≥ 80 mm, kas ≤ 15 mm.</t>
  </si>
  <si>
    <t>1.5.</t>
  </si>
  <si>
    <t xml:space="preserve">Perkutaniniai poliaksialiniai kanuliuoti sraigtai su veržle minimaliai invazinei chirurgijai </t>
  </si>
  <si>
    <t>1.5.1.</t>
  </si>
  <si>
    <t>1.5.2.</t>
  </si>
  <si>
    <t xml:space="preserve">Sraigtų diametras pasirenkamas nuo ≤ 4,5 mm iki ≥ 10,5 mm, kas ≤ 1 mm. </t>
  </si>
  <si>
    <t>1.5.3.</t>
  </si>
  <si>
    <t>Atitinkamai sraigtų ilgis pasirenkamas nuo ≤ 30 mm iki ≥ 55 mm, kas ≤ 5 mm, ilgis nuo ≤ 90 mm iki ≥ 110 mm, kas ≤ 10 mm</t>
  </si>
  <si>
    <t>1.6.</t>
  </si>
  <si>
    <t>FIKSACINIAI STRYPAI (Būtina galimybė pasirinkti iš dviejų skirtingų diametrų : 5,5 ±1 mm arba 6 ±1 mm).</t>
  </si>
  <si>
    <t>1.6.1.</t>
  </si>
  <si>
    <t>Strypai 5 rūšių</t>
  </si>
  <si>
    <t>1.6.2.</t>
  </si>
  <si>
    <t>Titano lydinio (arba lygiavertės medžiagos), strypų ilgis 500±20 mm</t>
  </si>
  <si>
    <t>1.6.3.</t>
  </si>
  <si>
    <t>Kobalto-chromo lydinio (arba lygiavertės medžiagos), strypų ilgis 500±20 mm</t>
  </si>
  <si>
    <t>1.6.4.</t>
  </si>
  <si>
    <t>PEEK (Poly-Ether-Ether-Ketone) arba lygiavertės medžiagos. Strypai tiesūs arba lenkti. Tiesių strypų pasirenkamas ilgis nuo ≤ 30 mm iki ≥ 100 kas ≤ 10 mm. Lenktų strypų ilgis pasirenkamas nuo ≤ 60 mm iki ≥ 100 kas ≤ 10 mm.</t>
  </si>
  <si>
    <t>1.7.</t>
  </si>
  <si>
    <t xml:space="preserve">Kobalto-chromo lydinio strypai perkutaninei fiksacijai. </t>
  </si>
  <si>
    <t>1.7.1.</t>
  </si>
  <si>
    <t>turi skiriamus ženklus, užtikrinančius tikslų strypo įstatymą</t>
  </si>
  <si>
    <t>1.7.2.</t>
  </si>
  <si>
    <t>Ilgis pasirenkamas nuo ≤ 70 mm iki ≥ 260 mm, kas ≤ 10 mm.</t>
  </si>
  <si>
    <t>1.8.</t>
  </si>
  <si>
    <t xml:space="preserve">Detalė lygiagrečiam strypų sujungimui </t>
  </si>
  <si>
    <t>1.8.1.</t>
  </si>
  <si>
    <t xml:space="preserve">Detalė skirta lygiagrečiam sujungimui (šonas su šonu); </t>
  </si>
  <si>
    <t>1.8.2.</t>
  </si>
  <si>
    <t>tinkanti siūlomų diametrų (intervale 5,5 mm - 6 mm) strypų tvirtinimui</t>
  </si>
  <si>
    <t>1.9.</t>
  </si>
  <si>
    <t xml:space="preserve">Detalė ašiniam strypų sujungimui </t>
  </si>
  <si>
    <t>1.9.1.</t>
  </si>
  <si>
    <t>Detalė skirta ašiniam sujungimui (galas su galu)</t>
  </si>
  <si>
    <t>1.9.2.</t>
  </si>
  <si>
    <t>tinkanti siūlomų diametrų (intervale 5,5 mm - 6,0 mm) strypų tvirtinimui.</t>
  </si>
  <si>
    <t>1.10.</t>
  </si>
  <si>
    <t xml:space="preserve">Reguliuojamo ilgio skersinis tvirtinimo elementas (su tvirtinimo detalėmis) </t>
  </si>
  <si>
    <t>1.10.1.</t>
  </si>
  <si>
    <t xml:space="preserve">Reguliuojamo ilgio skersinis tvirtinimo elementas (su tvirtinimo detalėmis) tinkamas strypų tvirtinimui, </t>
  </si>
  <si>
    <t>1.10.2.</t>
  </si>
  <si>
    <t>atstumui tarp strypų nuo ≤ 30 mm iki ≥ 65 mm.</t>
  </si>
  <si>
    <t>1.11.</t>
  </si>
  <si>
    <t xml:space="preserve">Fiksuoto ilgio skersinis tvirtinimo elementas (su tvirtinimo detalėmis) </t>
  </si>
  <si>
    <t>1.11.1.</t>
  </si>
  <si>
    <t xml:space="preserve">Fiksuoto ilgio skersinis tvirtinimo elementas (su tvirtinimo detalėmis) tinkamas strypų tvirtinimui, </t>
  </si>
  <si>
    <t>1.11.2.</t>
  </si>
  <si>
    <t>atstumui tarp strypų nuo ≤ 18 mm iki ≥ 23 mm.</t>
  </si>
  <si>
    <t>1.12.</t>
  </si>
  <si>
    <t xml:space="preserve">Perkutaninės sistemos adata </t>
  </si>
  <si>
    <t>1.12.1.</t>
  </si>
  <si>
    <t>Vienkartinio naudojimo</t>
  </si>
  <si>
    <t>1.12.2.</t>
  </si>
  <si>
    <t>Skirta patekimui į slankstelį.</t>
  </si>
  <si>
    <t>1.12.3.</t>
  </si>
  <si>
    <t>Bedriniai rekalavimai: viena universali stuburo fiksacijos sistema įgalinanti atlikti užpakalinę, priekinę bei perkutaninę fiksaciją nuo krūtininės stuburo dalies iki kryžkaulio, su galimybe pratęsti fiksaciją į dubenį;</t>
  </si>
  <si>
    <t>1.12.4.</t>
  </si>
  <si>
    <t>Vieninga stuburo fiksacijos sistema skirti tiek vaikams, tiek suaugusiems.</t>
  </si>
  <si>
    <t>1.12.5.</t>
  </si>
  <si>
    <t>Skirta degeneracinių stuburo ligų, stuburo deformacijų, lūžių, potrauminių stuburo slankstelių dislokacijų bei spinalinių navikų gydymui;</t>
  </si>
  <si>
    <t>1.12.6.</t>
  </si>
  <si>
    <t>Visi implantai turi prie implanto pritvirtintą specialią nulaužiamą (arba nuimamą lygiaverčiu būdu) etiketę, skirtą implantų sekimui. Etiketėje rašomas implanto kodas, partijos numeris, implanto dydis ir skenuojamasis barkodas;</t>
  </si>
  <si>
    <t>1.12.7.</t>
  </si>
  <si>
    <t xml:space="preserve">Visi instrumentai, implantai bei sudėtinės sistemos dalys turi būti pagaminti to paties gamintojo. </t>
  </si>
  <si>
    <t>1.12.8.</t>
  </si>
  <si>
    <t>Tiekėjas gydymo įstaigai nemokamai (panaudai) pateikia pilnus, kokybiškų instrumentų rinkinius, skirtus darbui su siūlomais implantais. Techninę instrumentų priežiūrą tiekėjas vykdo savo lėšomis. Sugedusių instrumentų remontas (arba pakeitimas) tiekėjo lėšomis atliekamas ne vėliau kaip per 2 savaites nuo tiekėjo informavimo elektroniniu paštu.</t>
  </si>
  <si>
    <t>1.12.9.</t>
  </si>
  <si>
    <t xml:space="preserve">Tiekėjas savo lėšomis praveda mokymus visiems gydymo įstaigoje stuburo patologiją operuojantiems gydytojams bei operacinės personalui, pristato instrumentų rinkinius bei chirurginės technikos ypatumus. </t>
  </si>
  <si>
    <t>1.12.10.</t>
  </si>
  <si>
    <t>Kartu su pasiūlymu būtina pateikti stuburo fiksatorių sistemos žymėjimą CE ženklu liudijančio galiojančio dokumento (CE sertifikato arba EB atitikties deklaracijos) kopiją.</t>
  </si>
  <si>
    <t>1.12.11.</t>
  </si>
  <si>
    <t xml:space="preserve">Sraigtai skirti užpakalinei fiksacijai - transpedikuliniai; </t>
  </si>
  <si>
    <t>1.12.12.</t>
  </si>
  <si>
    <t>Sraigtai su dviejų tipų sriegiu, paspartinančiu įsriegimą;</t>
  </si>
  <si>
    <t>1.12.13.</t>
  </si>
  <si>
    <t xml:space="preserve"> Su spalviniu sraigto dydžio kodavimu;</t>
  </si>
  <si>
    <t>1.12.14.</t>
  </si>
  <si>
    <t xml:space="preserve">Sraigtas užrakinamas viena vidine veržle, turinčia specialų sriegį, kuris užkerta kelią skersam veržlės fiksavimui ir sumažina riziką išplėsti varžto galvutę; </t>
  </si>
  <si>
    <t>1.12.15.</t>
  </si>
  <si>
    <t>Veržlė su specialia sriegio forma, maksimaliai išnaudojančia paviršių veržlės kontaktui su sraigto galvute;</t>
  </si>
  <si>
    <t>1.12.16.</t>
  </si>
  <si>
    <t>Būtinas ne mažiau kaip 5 tipų sraigtų pasirinkimas</t>
  </si>
  <si>
    <t>1.12.17.</t>
  </si>
  <si>
    <t>Turi būti galimybė, užsakant sraigtus su vienguba veržle, vietoj paprastos viengubos veržlės pasirinkti viengubą nulaužiamą veržlę.</t>
  </si>
  <si>
    <t>Suma be PVM</t>
  </si>
  <si>
    <t>Taikomas PVM dydis (%)</t>
  </si>
  <si>
    <t>PVM suma</t>
  </si>
  <si>
    <t>Suma su PVM</t>
  </si>
  <si>
    <t>2. DALIS</t>
  </si>
  <si>
    <t>TARPSLANKSTELINIO TARPO IMPLANTAI</t>
  </si>
  <si>
    <t>2.</t>
  </si>
  <si>
    <t>Tarpslankstelinio tarpo implantai</t>
  </si>
  <si>
    <t>2.1.</t>
  </si>
  <si>
    <t>Juosmeninės stuburo dalies tarpslankstelinio tarpo implantai „banano formos“ (cage).</t>
  </si>
  <si>
    <t>2.1.1.</t>
  </si>
  <si>
    <t>Medžiaga - PEEK (poli-eter-eter-ketonas)</t>
  </si>
  <si>
    <t>2.1.2.</t>
  </si>
  <si>
    <t>Turi tikti gydant potrauminius stuburkaulių pasislinkimus, degeneracines stuburo ligas (tarpslankstelinių diskų išvaržos, spondilolistezės), taip pat turi būti galimybė lordozės atstatymui (trapecijos formos)</t>
  </si>
  <si>
    <t>2.1.3.</t>
  </si>
  <si>
    <t>Rentgeno kontrastiniai markeriai, skirti patikrinti implanto padėtį, ne mažiau 2 vnt.</t>
  </si>
  <si>
    <t>2.1.4.</t>
  </si>
  <si>
    <t>Platus impaktuoto spongiozinio audinio paviršius, besiliečiantis su kaulu</t>
  </si>
  <si>
    <t>2.1.5.</t>
  </si>
  <si>
    <t>Nusmailintas galas, skirtas lengvesniam įvedimui</t>
  </si>
  <si>
    <t>2.1.6.</t>
  </si>
  <si>
    <t>Piramidės formos dantukai paviršiuje, užtikrinantys didelį stabilumą ir apsaugantys nuo užpakalinės migracijos</t>
  </si>
  <si>
    <t>2.1.7.</t>
  </si>
  <si>
    <t>Implanto laikiklis/impaktorius turi turėti galimybė keisti implanto laikymo kampą implantavimo metu, kuris yra būtinas pilnai kontroliuojamam implanto padėties keitimui bei galutiniam nustatymui</t>
  </si>
  <si>
    <t>2.1.8.</t>
  </si>
  <si>
    <t>Ilgis 25±3 mm, aukštis 7-13 mm (didėja kas 1 mm), gylis 10 ±1mm, lordozės kampas 4±1°</t>
  </si>
  <si>
    <t>2.2.</t>
  </si>
  <si>
    <t>Kaklinės stuburo dalies tarpslankstelinio tarpo implantai su fiksatoriumi</t>
  </si>
  <si>
    <t>2.2.1.</t>
  </si>
  <si>
    <t>Tarpslankstelinio tarpo implantai atlikti stuburo priekinei intervertebralinei dezei kaklinėje stuburo dalyje (cage).</t>
  </si>
  <si>
    <t>2.2.2.</t>
  </si>
  <si>
    <t>Medžiaga - PEEK (poli-eter-eter-ketonas).</t>
  </si>
  <si>
    <t>2.2.3.</t>
  </si>
  <si>
    <t>Turi tikti gydant potrauminius stuburkaulių pasislinkimus, degeneracines stuburo ligas (tarpslankstelinių diskų išvaržos, spondilolistezės).</t>
  </si>
  <si>
    <t>2.2.4.</t>
  </si>
  <si>
    <t>Ne mažiau 2 rentgeno kontrastinių markerių, skirtų patikrinti implanto padėtį.</t>
  </si>
  <si>
    <t>2.2.5.</t>
  </si>
  <si>
    <t>Platus impaktuoto spongiozinio audinio paviršius, besiliečiantis su kaulu.</t>
  </si>
  <si>
    <t>2.2.6.</t>
  </si>
  <si>
    <t>Išmatavimai: gylis 13,5±0,5mm, plotis 17±0,5 mm, užpakalinio paviršiaus aukštis 5-10 mm, didėja kas 1 mm, lordozės kampas 5±2o.</t>
  </si>
  <si>
    <t>2.2.7.</t>
  </si>
  <si>
    <t>Implantai privalo būti fiksuojami slankstelio kūne fiksatorių pagalba.</t>
  </si>
  <si>
    <t>2.2.8.</t>
  </si>
  <si>
    <t>Fiksatorių kaina turi būti įtraukta į tarpslankstelinio tarpo implanto kainą.</t>
  </si>
  <si>
    <t>2.3.</t>
  </si>
  <si>
    <t>Kaklinės stuburo dalies tarpslankstelinio tarpo implantai</t>
  </si>
  <si>
    <t>2.3.1.</t>
  </si>
  <si>
    <t>2.3.2.</t>
  </si>
  <si>
    <t>2.3.3.</t>
  </si>
  <si>
    <t>2.3.4.</t>
  </si>
  <si>
    <t>Ne mažiau 3 rentgeno kontrastinių markerių, skirtų patikrinti implanto padėtį.</t>
  </si>
  <si>
    <t>2.3.5.</t>
  </si>
  <si>
    <t>2.3.6.</t>
  </si>
  <si>
    <t>Išmatavimai: užpakalinio paviršiaus aukštis 6-12 ±1mm, didėja kas 1 mm, pasirinkimas iš tiesių, lenktų ir smailėjančių darbinių paviršių</t>
  </si>
  <si>
    <t>3. DALIS</t>
  </si>
  <si>
    <t>KAKLO FIKSACIJOS SISTEMA</t>
  </si>
  <si>
    <t>3.</t>
  </si>
  <si>
    <t>Kaklo fiksacijos sistema</t>
  </si>
  <si>
    <t>3.1.</t>
  </si>
  <si>
    <t>Kaklinė plokštelė</t>
  </si>
  <si>
    <t>3.1.1.</t>
  </si>
  <si>
    <t xml:space="preserve">Stuburą fiksuojančios plokštelės </t>
  </si>
  <si>
    <t>3.1.2.</t>
  </si>
  <si>
    <t>Ilgis 24 - 84 ±2mm, plotis 9-15 ±1mm, storis 1,5-2 ±0,5mm</t>
  </si>
  <si>
    <t>3.1.3.</t>
  </si>
  <si>
    <t>Plokštelė turi būti fiksuojama sraigtais</t>
  </si>
  <si>
    <t>3.2.</t>
  </si>
  <si>
    <t>Kaklinės plokštelės sraigtai</t>
  </si>
  <si>
    <t>3.2.1.</t>
  </si>
  <si>
    <t xml:space="preserve">Užrakinami </t>
  </si>
  <si>
    <t>3.2.2.</t>
  </si>
  <si>
    <t xml:space="preserve">Sraigtų storis 4-4,5 mm, sraigtų ilgis 14-18 mm pasirenkant kas 2 mm. </t>
  </si>
  <si>
    <t>3.2.3.</t>
  </si>
  <si>
    <t>Turi būti numatyta sraigtų užrakinimo sistema, apsauganti nuo savaiminio sraigto išsisukimo.</t>
  </si>
  <si>
    <t>4. DALIS</t>
  </si>
  <si>
    <t>PRIEMONĖS VERTEBROPLASTIKAI</t>
  </si>
  <si>
    <t>4.</t>
  </si>
  <si>
    <t>Priemonės vertebroplastikai</t>
  </si>
  <si>
    <t>4.1.</t>
  </si>
  <si>
    <t>Cemento rinkinys skirtas stuburo chirurginėms operacijoms</t>
  </si>
  <si>
    <t>4.1.1.</t>
  </si>
  <si>
    <t>Sterilus, vienkartinio naudojimo</t>
  </si>
  <si>
    <t>4.1.2.</t>
  </si>
  <si>
    <t xml:space="preserve">Cemento darbo laikas 8-9 min., pilnas cemento susitingimo laikas ne mažiau 10 min. ir ne daugiau 15 min. esan temperatūrai +22±1 laipsnis. </t>
  </si>
  <si>
    <t>4.1.3.</t>
  </si>
  <si>
    <t>Cementas gaunamas sumaišius 25 ±2 gramo sterilių miltelių su 10 ±1ml. sterilaus skysčio.</t>
  </si>
  <si>
    <t>4.1.4.</t>
  </si>
  <si>
    <t>Cemento sudėtyje turi būti rentgeno kontrastinės medžiagos ne mažiau nei 45%.</t>
  </si>
  <si>
    <t>4.1.5.</t>
  </si>
  <si>
    <t>Uždara mechaninė cemento maišymo sistema, kurioje cementas pilnai išmaišomas sukamiasiais judesiais iki vienos masės, paruošos injekavimui.</t>
  </si>
  <si>
    <t>4.1.6.</t>
  </si>
  <si>
    <t>Cemento injektorius turi būti su varžto tipo stūmokliu, permatomas, su permatomu prailginimo vamzdeliu, kuris tvirtinasi prie vertebroplastikos adatos.</t>
  </si>
  <si>
    <t>4.1.7.</t>
  </si>
  <si>
    <t xml:space="preserve">Adatų dydžiai įgalinantys atlikti vertebroplastiką visose stuburo dalyse  11G, 13G, ir 15G. </t>
  </si>
  <si>
    <t>4.1.8.</t>
  </si>
  <si>
    <t>Adatos rankenėlė turi būti pagaminta iš specialios plastmasės arba metalinė.</t>
  </si>
  <si>
    <t>4.1.9.</t>
  </si>
  <si>
    <t>Adatos ilgis 12-15 cm.</t>
  </si>
  <si>
    <t>4.1.10.</t>
  </si>
  <si>
    <t>Adata turi būti su stiletu, nuožulniu nupjautu galiuku, kad būtų galima pasirinkti injekcijos kryptį.</t>
  </si>
  <si>
    <t>4.2.</t>
  </si>
  <si>
    <t>Vertebroplastikos adatos</t>
  </si>
  <si>
    <t>4.2.1.</t>
  </si>
  <si>
    <t>Adatų dydžiai įgalinantys atlikti vertebroplastiką visose stuburo dalyse  nuo 11G iki 15G ±1G (ne mažiau 3 dydžių).</t>
  </si>
  <si>
    <t>4.2.2.</t>
  </si>
  <si>
    <t>4.2.3.</t>
  </si>
  <si>
    <t>Adatos ilgis 12-15 ±1cm (ne mažiau 2 ilgių).</t>
  </si>
  <si>
    <t>4.2.4.</t>
  </si>
  <si>
    <t>4.2.5.</t>
  </si>
  <si>
    <t>Adata turi būti suderinama su cemento rinkinius skirtu stuburo chirurginėms operacijoms.</t>
  </si>
  <si>
    <t>5. DALIS</t>
  </si>
  <si>
    <t>TINKLELIAI KORPEKTOMIJAI</t>
  </si>
  <si>
    <t>5.</t>
  </si>
  <si>
    <t>Tinkleliai korpektomijai</t>
  </si>
  <si>
    <t>5.1.</t>
  </si>
  <si>
    <t>Titaniniai tinkleliai  kaklinė stuburo dalies korpektomijai</t>
  </si>
  <si>
    <t>5.1.1.</t>
  </si>
  <si>
    <t>Tinklelio diametras  10-12  ±1mm</t>
  </si>
  <si>
    <t>5.1.2.</t>
  </si>
  <si>
    <t>Tinklelio ilgis 18-78 mm ribose (ne mažiau 20 skirtingų ilgių).</t>
  </si>
  <si>
    <t>5.1.3.</t>
  </si>
  <si>
    <t>Su tinklelio galuose uždedamomis titaninėmis konstrukcijomis tenklelio fiksavimui tarp slankstelių</t>
  </si>
  <si>
    <t>5.2.</t>
  </si>
  <si>
    <t>Titaniniai tinkleliai  torakoliumbalinės stuburo dalies korpektomijai</t>
  </si>
  <si>
    <t>5.2.1.</t>
  </si>
  <si>
    <t>Tinklelio diametras  18-24  ±1mm</t>
  </si>
  <si>
    <t>5.2.2.</t>
  </si>
  <si>
    <t>Tinklelio ilgis 36-90 mm ribose (ne mažiau 20 skirtingų ilgių).</t>
  </si>
  <si>
    <t>5.2.3.</t>
  </si>
  <si>
    <t>6. DALIS</t>
  </si>
  <si>
    <t xml:space="preserve">INDIVIDUALAUS KRANIALINIS IMPLANTAS </t>
  </si>
  <si>
    <t>6.</t>
  </si>
  <si>
    <t xml:space="preserve">Individualaus kranialinis implantas </t>
  </si>
  <si>
    <t>6.1.</t>
  </si>
  <si>
    <t>6.1.1.</t>
  </si>
  <si>
    <t>Implantas pritaikytas naudoti kranioplastikoje užpildant kaukolės defektus</t>
  </si>
  <si>
    <t>6.1.2.</t>
  </si>
  <si>
    <t>Implantas pagamintas specialiai ir atitinkantis  individualią paciento kaukolės anatomiją.</t>
  </si>
  <si>
    <t>6.1.3.</t>
  </si>
  <si>
    <t>Kranialinis implantas pagamintas iš 100% medicininio PEEK (polieter-eter-ketonas) arba lygiavertės medžiagos, 3D spausdinimo technologija  arba frezuojant.</t>
  </si>
  <si>
    <t>6.1.4.</t>
  </si>
  <si>
    <t>Sukomplektuotas su reikalingais chirurginiais gidais (jeigu taikoma).</t>
  </si>
  <si>
    <t>6.1.5.</t>
  </si>
  <si>
    <t>Į implanto kainą įskaičiuotos visos planavimo procedūrų ir priemonių išlaidos (įskaitant planavimui skirtų modelių gamybą ir pateikimą).</t>
  </si>
  <si>
    <t>6.1.6.</t>
  </si>
  <si>
    <t>Paruoštas sterilizavimui autoklavuojant.</t>
  </si>
  <si>
    <t>6.1.7.</t>
  </si>
  <si>
    <t>Į implanto kainą turi būti įskaičiuotos pristatymo išlaidos.</t>
  </si>
  <si>
    <t>7. DALIS</t>
  </si>
  <si>
    <t xml:space="preserve">VIENKARTINIAI GRĄŽTELIAI SKIRTI DARBUI SU LIGONINĖS TURIMA ELEKTRINIŲ GRĄŽTŲ SISTEMA MIDAS REX 8 </t>
  </si>
  <si>
    <t>7.</t>
  </si>
  <si>
    <t xml:space="preserve">Vienkartiniai grąžteliai skirti darbui su ligoninės turima elektrinių grąžtų sistema Midas Rex 8 </t>
  </si>
  <si>
    <t>7.1.</t>
  </si>
  <si>
    <t>Perforatoriaus geležtė</t>
  </si>
  <si>
    <t>7.1.1.</t>
  </si>
  <si>
    <t xml:space="preserve">Dviejų skirtingo diametro grąžtų sistema su automatinio gręžimo sustabdymo mechanizmu (labiau atsikišusiam į priekį centriniam mažesnio diametro grąžtui pragręžus kaukolę ir išorinio grąžto atžvilgiu pajudėjus į priekį, abu grąžtai nustoja suktis); </t>
  </si>
  <si>
    <t>7.1.2.</t>
  </si>
  <si>
    <t>Grąžtų diametrai: išorinio – 11 ± 1 mm, vidinio – 7 ± 1 mm</t>
  </si>
  <si>
    <t>7.1.3.</t>
  </si>
  <si>
    <t>Grąžtų diametrai: išorinio : 14 ±1 mm, vidinio : 11 ±1 mm</t>
  </si>
  <si>
    <t>7.2.</t>
  </si>
  <si>
    <t xml:space="preserve">Grąžtelis kraniotomijai  </t>
  </si>
  <si>
    <t>7.2.1.</t>
  </si>
  <si>
    <t>Smailėjantis kūgiškas grąžtelis.</t>
  </si>
  <si>
    <t>7.2.2.</t>
  </si>
  <si>
    <t>Galvutės skersmuo 2,3 mm, ilgis 15,9 ( ±0,1) mm, ilgis 7 cm ± 0,2 cm;</t>
  </si>
  <si>
    <t>7.2.3.</t>
  </si>
  <si>
    <t>Skirtas naudoti  su 7 cm ilgio antgaliais ir antgaliais su kojele</t>
  </si>
  <si>
    <t>7.3.</t>
  </si>
  <si>
    <t xml:space="preserve">Grąžteliai tinkantys prie tiesių 7 ± 0,2 cm ilgio  antgalių </t>
  </si>
  <si>
    <t>7.3.1.</t>
  </si>
  <si>
    <t xml:space="preserve">Smailėjantis kūgiškas grąžtelis, kurio galvutės </t>
  </si>
  <si>
    <t>7.3.2.</t>
  </si>
  <si>
    <t xml:space="preserve">Galvutės skersmuo 1,7 mm, ilgis 15,9 ( ±0,1) mm, ilgis 7 cm ± 0,2 cm; </t>
  </si>
  <si>
    <t>7.3.3.</t>
  </si>
  <si>
    <t>7.4.</t>
  </si>
  <si>
    <t xml:space="preserve">Grąžteliai tinkantys prie tiesių 10 ± 0,2 cm ilgio  antgalių </t>
  </si>
  <si>
    <t>7.4.1.</t>
  </si>
  <si>
    <t xml:space="preserve">10 cm ± 0,2 cm ilgio rutulio formos rievėtas grąžtelis, </t>
  </si>
  <si>
    <t>7.4.2.</t>
  </si>
  <si>
    <t>Galvutės skersmuo 3,0 mm ± 0,2 mm</t>
  </si>
  <si>
    <t>7.5.</t>
  </si>
  <si>
    <t>7.5.1.</t>
  </si>
  <si>
    <t>7.5.2.</t>
  </si>
  <si>
    <t>galvutės skersmuo 4,0 mm ± 0,2 mm</t>
  </si>
  <si>
    <t>7.6.</t>
  </si>
  <si>
    <t>7.6.1.</t>
  </si>
  <si>
    <t>7.6.2.</t>
  </si>
  <si>
    <t>Galvutės skersmuo 5,0 mm ± 0,2 mm</t>
  </si>
  <si>
    <t>7.7.</t>
  </si>
  <si>
    <t xml:space="preserve">Grąžteliai tinkantys prie lenktų 10 ± 0,2 cm ilgio  antgalių </t>
  </si>
  <si>
    <t>7.7.1.</t>
  </si>
  <si>
    <t>10 cm ± 0,2 cm ilgio rutulio formos rievėtas grąžtelis</t>
  </si>
  <si>
    <t>7.7.2.</t>
  </si>
  <si>
    <t>Galvutės skersmuo 4,0 mm ± 0,2 mm</t>
  </si>
  <si>
    <t>7.8.</t>
  </si>
  <si>
    <t>7.8.1.</t>
  </si>
  <si>
    <t>7.8.2.</t>
  </si>
  <si>
    <t>7.9.</t>
  </si>
  <si>
    <t xml:space="preserve">Grąžteliai tinkantys prie lenktų 12 ± 0,2 cm ilgio  antgalių </t>
  </si>
  <si>
    <t>7.9.1.</t>
  </si>
  <si>
    <t xml:space="preserve">12 cm ± 0,2 cm ilgio rutulio formos rievėtas grąžtelis, </t>
  </si>
  <si>
    <t>7.9.2.</t>
  </si>
  <si>
    <t>7.10.</t>
  </si>
  <si>
    <t>7.10.1.</t>
  </si>
  <si>
    <t>7.10.2.</t>
  </si>
  <si>
    <t>7.11.</t>
  </si>
  <si>
    <t>7.11.1.</t>
  </si>
  <si>
    <t>7.11.2.</t>
  </si>
  <si>
    <t>7.12.</t>
  </si>
  <si>
    <t>7.12.1.</t>
  </si>
  <si>
    <t>Grąžtelis degtuko formos galvute 10 ± 0,2 cm ilgio</t>
  </si>
  <si>
    <t>7.12.2.</t>
  </si>
  <si>
    <t>8. DALIS</t>
  </si>
  <si>
    <t>VIENKARTINIAI GRĄŽTELIAI SKIRTI DARBUI SU LIGONINĖS TURIMA ELEKTRINIŲ GRĄŽTŲ SISTEMA NSK JĖGOS SISTEMA</t>
  </si>
  <si>
    <t>8.</t>
  </si>
  <si>
    <t>Vienkartiniai grąžteliai skirti darbui su ligoninės turima elektrinių grąžtų sistema NSK jėgos sistema</t>
  </si>
  <si>
    <t>8.1.</t>
  </si>
  <si>
    <t>Reivėtas rutulinis grąžtelis.</t>
  </si>
  <si>
    <t>8.1.1.</t>
  </si>
  <si>
    <t>Skirtas darbui su trumpu, tieisu 25 mm darbiniu antgaliu.</t>
  </si>
  <si>
    <t>8.1.2.</t>
  </si>
  <si>
    <t>Darbinės dalies diametras 4 mm.</t>
  </si>
  <si>
    <t>8.1.3.</t>
  </si>
  <si>
    <t>Grąžtelio diametras 2,35 mm.</t>
  </si>
  <si>
    <t>8.2.</t>
  </si>
  <si>
    <t>8.2.1.</t>
  </si>
  <si>
    <t>8.2.2.</t>
  </si>
  <si>
    <t>Darbinės dalies diametras 5 mm,</t>
  </si>
  <si>
    <t>8.2.3.</t>
  </si>
  <si>
    <t xml:space="preserve"> Gąžtelio diametras 2,35 mm.</t>
  </si>
  <si>
    <t>8.3.</t>
  </si>
  <si>
    <t>Reivėtas rutulinis grąžtelis</t>
  </si>
  <si>
    <t>8.3.1.</t>
  </si>
  <si>
    <t>8.3.2.</t>
  </si>
  <si>
    <t>Darbinės dalies diametras 6 mm.</t>
  </si>
  <si>
    <t>8.3.3.</t>
  </si>
  <si>
    <t>8.4.</t>
  </si>
  <si>
    <t>8.4.1.</t>
  </si>
  <si>
    <t xml:space="preserve"> Skirtas darbui su ilgu, lenktu 65 mm darbiniu antgaliu.</t>
  </si>
  <si>
    <t>8.4.2.</t>
  </si>
  <si>
    <t xml:space="preserve"> Darbinės dalies diametras 4 mm.</t>
  </si>
  <si>
    <t>8.4.3.</t>
  </si>
  <si>
    <t>8.5.</t>
  </si>
  <si>
    <t>8.5.1.</t>
  </si>
  <si>
    <t>8.5.2.</t>
  </si>
  <si>
    <t>Darbinės dalies diametras 5 mm</t>
  </si>
  <si>
    <t>8.5.3.</t>
  </si>
  <si>
    <t>8.6.</t>
  </si>
  <si>
    <t>8.6.1.</t>
  </si>
  <si>
    <t>8.6.2.</t>
  </si>
  <si>
    <t>Darbinės dalies diametras 6 mm</t>
  </si>
  <si>
    <t>8.6.3.</t>
  </si>
  <si>
    <t xml:space="preserve"> Grąžtelio diametras 2,35 mm.</t>
  </si>
  <si>
    <t>8.7.</t>
  </si>
  <si>
    <t>Degtuko formos (neuro bur) grąžtelis</t>
  </si>
  <si>
    <t>8.7.1.</t>
  </si>
  <si>
    <t>8.7.2.</t>
  </si>
  <si>
    <t>Darbinės dalies diametras 1,8 mm.</t>
  </si>
  <si>
    <t>8.7.3.</t>
  </si>
  <si>
    <t>8.8.</t>
  </si>
  <si>
    <t>8.8.1.</t>
  </si>
  <si>
    <t>8.8.2.</t>
  </si>
  <si>
    <t>Darbinės dalies diametras 3,0 mm.</t>
  </si>
  <si>
    <t>8.8.3.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</si>
  <si>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</si>
  <si>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</si>
  <si>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</si>
  <si>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</si>
  <si>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</si>
  <si>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</si>
  <si>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</si>
  <si>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</si>
  <si>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</si>
  <si>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</si>
  <si>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</si>
  <si>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</si>
  <si>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</si>
  <si>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</si>
  <si>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</si>
  <si>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</si>
  <si>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</si>
  <si>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</si>
  <si>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</si>
  <si>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</si>
  <si>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</si>
  <si>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</si>
  <si>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2198 2025-03-25 14:07:21</t>
  </si>
  <si>
    <t>2025.04.24</t>
  </si>
  <si>
    <t>250424-1</t>
  </si>
  <si>
    <t>Kaunas</t>
  </si>
  <si>
    <t>UAB "Principalmed 1L"</t>
  </si>
  <si>
    <t>NSK, PDS-2CES-40</t>
  </si>
  <si>
    <t>NSK, PDS-2CES-50</t>
  </si>
  <si>
    <t>NSK, PDS-2CES-60</t>
  </si>
  <si>
    <t>NSK, PDS-2CM-40</t>
  </si>
  <si>
    <t>NSK, PDS-2CM-50</t>
  </si>
  <si>
    <t>NSK, PDS-2CM-60</t>
  </si>
  <si>
    <t>NSK, PDS-2NM-18</t>
  </si>
  <si>
    <t>NSK, PDS-2NM-30</t>
  </si>
  <si>
    <t>Taip</t>
  </si>
  <si>
    <t xml:space="preserve">Vadybininkas </t>
  </si>
  <si>
    <t>Andrius Markūnas</t>
  </si>
  <si>
    <t>Gedimino g. 47, LT-46126, Kaunas</t>
  </si>
  <si>
    <t>LT100000969815</t>
  </si>
  <si>
    <t>Sąsk.: LT877044060003685890
SEB Bankas
Banko kodas: 70440</t>
  </si>
  <si>
    <t xml:space="preserve"> +370 37 795542, gh@principalmed.com</t>
  </si>
  <si>
    <t>Direktorius Kęstutis Laurušonis</t>
  </si>
  <si>
    <t>Andrius Markūnas,  +370 37 795542, gh@principalmed.com</t>
  </si>
  <si>
    <t>Skirtas darbui su trumpu, tiesiu 25 mm darbiniu antgaliu. (Žr. NSK.pdf 1,3 psl.)</t>
  </si>
  <si>
    <t>Darbinės dalies diametras 4 mm. (Žr. NSK.pdf 1 psl.)</t>
  </si>
  <si>
    <t>Grąžtelio diametras 2,35 mm. (Žr. NSK.pdf 1 psl.)</t>
  </si>
  <si>
    <t>Darbinės dalies diametras 5 mm, (Žr. NSK.pdf 1 psl.)</t>
  </si>
  <si>
    <t xml:space="preserve"> Gąžtelio diametras 2,35 mm. (Žr. NSK.pdf 1 psl.)</t>
  </si>
  <si>
    <t xml:space="preserve"> Skirtas darbui su ilgu, lenktu 65 mm darbiniu antgaliu. (Žr. NSK.pdf 1,3 psl.)</t>
  </si>
  <si>
    <t xml:space="preserve"> Skirtas darbui su ilgu, lenktu 65 mm darbiniu antgaliu. (Žr. NSK.pdf 2,3 psl.)</t>
  </si>
  <si>
    <t>Darbinės dalies diametras 3,0 mm. (Žr. NSK.pdf 2 psl.)</t>
  </si>
  <si>
    <t>Grąžtelio diametras 2,35 mm. (Žr. NSK.pdf 2 psl.)</t>
  </si>
  <si>
    <t>Darbinės dalies diametras 1,8 mm. (Žr. NSK.pdf 2 psl.)</t>
  </si>
  <si>
    <t>Darbinės dalies diametras 5 mm (Žr. NSK.pdf 1 psl.)</t>
  </si>
  <si>
    <t>Darbinės dalies diametras 6 mm (Žr. NSK.pdf 1 psl.)</t>
  </si>
  <si>
    <t xml:space="preserve"> Grąžtelio diametras 2,35 mm. (Žr. NSK.pdf 1 psl.)</t>
  </si>
  <si>
    <t xml:space="preserve"> Darbinės dalies diametras 4 mm. (Žr. NSK.pdf 1 psl.)</t>
  </si>
  <si>
    <t>Darbinės dalies diametras 6 mm. (Žr. NSK.pdf 1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</si>
</sst>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23" xfId="0" applyFont="1" applyFill="1" applyBorder="1" applyAlignment="1">
      <alignment horizontal="center" vertical="center"/>
    </xf>
    <xf numFmtId="0" fontId="2" fillId="4" borderId="23" xfId="0" applyFont="1" applyFill="1" applyBorder="1" applyAlignment="1">
      <alignment horizontal="right"/>
    </xf>
    <xf numFmtId="0" fontId="2" fillId="4" borderId="23" xfId="0" applyFont="1" applyFill="1" applyBorder="1" applyAlignment="1">
      <alignment vertical="center"/>
    </xf>
    <xf numFmtId="0" fontId="1" fillId="4" borderId="23" xfId="0" applyFont="1" applyFill="1" applyBorder="1" applyAlignment="1">
      <alignment vertical="center"/>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1" fillId="2" borderId="0" xfId="0" applyFont="1" applyFill="1" applyAlignment="1">
      <alignment vertical="top" wrapText="1"/>
    </xf>
    <xf numFmtId="0" fontId="2" fillId="2" borderId="0" xfId="0" applyFont="1" applyFill="1"/>
    <xf numFmtId="0" fontId="1"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311"/>
  <sheetViews>
    <sheetView tabSelected="1" topLeftCell="A294" workbookViewId="0">
      <selection activeCell="G310" sqref="G310"/>
    </sheetView>
  </sheetViews>
  <sheetFormatPr defaultColWidth="10.875" defaultRowHeight="15" x14ac:dyDescent="0.25"/>
  <cols>
    <col min="1" max="1" width="7" style="1" customWidth="1"/>
    <col min="2" max="2" width="49.25" style="1" customWidth="1"/>
    <col min="3" max="3" width="6.75" style="1" customWidth="1"/>
    <col min="4" max="4" width="8.75" style="1" customWidth="1"/>
    <col min="5" max="5" width="12.125" style="1" customWidth="1"/>
    <col min="6" max="6" width="11.875" style="1" customWidth="1"/>
    <col min="7" max="7" width="22.25" style="1" customWidth="1"/>
    <col min="8" max="8" width="3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t="s">
        <v>441</v>
      </c>
    </row>
    <row r="9" spans="1:6" x14ac:dyDescent="0.25">
      <c r="A9" s="4" t="s">
        <v>5</v>
      </c>
      <c r="B9" s="14" t="s">
        <v>442</v>
      </c>
    </row>
    <row r="10" spans="1:6" x14ac:dyDescent="0.25">
      <c r="A10" s="4" t="s">
        <v>6</v>
      </c>
      <c r="B10" s="14" t="s">
        <v>443</v>
      </c>
    </row>
    <row r="12" spans="1:6" ht="15.75" x14ac:dyDescent="0.25">
      <c r="A12" s="38" t="s">
        <v>7</v>
      </c>
      <c r="B12" s="39"/>
      <c r="C12" s="35" t="s">
        <v>444</v>
      </c>
      <c r="D12" s="36"/>
      <c r="E12" s="36"/>
      <c r="F12" s="37"/>
    </row>
    <row r="13" spans="1:6" ht="15.95" customHeight="1" x14ac:dyDescent="0.25">
      <c r="A13" s="43" t="s">
        <v>8</v>
      </c>
      <c r="B13" s="44"/>
      <c r="C13" s="35">
        <v>135926717</v>
      </c>
      <c r="D13" s="36"/>
      <c r="E13" s="36"/>
      <c r="F13" s="37"/>
    </row>
    <row r="14" spans="1:6" ht="15.95" customHeight="1" x14ac:dyDescent="0.25">
      <c r="A14" s="43" t="s">
        <v>9</v>
      </c>
      <c r="B14" s="44"/>
      <c r="C14" s="35" t="s">
        <v>456</v>
      </c>
      <c r="D14" s="36"/>
      <c r="E14" s="36"/>
      <c r="F14" s="37"/>
    </row>
    <row r="15" spans="1:6" ht="15.95" customHeight="1" x14ac:dyDescent="0.25">
      <c r="A15" s="38" t="s">
        <v>10</v>
      </c>
      <c r="B15" s="39"/>
      <c r="C15" s="35" t="s">
        <v>457</v>
      </c>
      <c r="D15" s="36"/>
      <c r="E15" s="36"/>
      <c r="F15" s="37"/>
    </row>
    <row r="16" spans="1:6" ht="39.75" customHeight="1" x14ac:dyDescent="0.25">
      <c r="A16" s="43" t="s">
        <v>11</v>
      </c>
      <c r="B16" s="44"/>
      <c r="C16" s="35" t="s">
        <v>458</v>
      </c>
      <c r="D16" s="36"/>
      <c r="E16" s="36"/>
      <c r="F16" s="37"/>
    </row>
    <row r="17" spans="1:7" ht="15.95" customHeight="1" x14ac:dyDescent="0.25">
      <c r="A17" s="38" t="s">
        <v>12</v>
      </c>
      <c r="B17" s="39"/>
      <c r="C17" s="35" t="s">
        <v>455</v>
      </c>
      <c r="D17" s="36"/>
      <c r="E17" s="36"/>
      <c r="F17" s="37"/>
    </row>
    <row r="18" spans="1:7" ht="15.95" customHeight="1" x14ac:dyDescent="0.25">
      <c r="A18" s="38" t="s">
        <v>13</v>
      </c>
      <c r="B18" s="39"/>
      <c r="C18" s="35" t="s">
        <v>459</v>
      </c>
      <c r="D18" s="36"/>
      <c r="E18" s="36"/>
      <c r="F18" s="37"/>
    </row>
    <row r="19" spans="1:7" ht="35.25" customHeight="1" x14ac:dyDescent="0.25">
      <c r="A19" s="38" t="s">
        <v>14</v>
      </c>
      <c r="B19" s="39"/>
      <c r="C19" s="35" t="s">
        <v>460</v>
      </c>
      <c r="D19" s="36"/>
      <c r="E19" s="36"/>
      <c r="F19" s="37"/>
    </row>
    <row r="20" spans="1:7" ht="48.75" customHeight="1" x14ac:dyDescent="0.25">
      <c r="A20" s="38" t="s">
        <v>15</v>
      </c>
      <c r="B20" s="39"/>
      <c r="C20" s="35" t="s">
        <v>461</v>
      </c>
      <c r="D20" s="36"/>
      <c r="E20" s="36"/>
      <c r="F20" s="37"/>
    </row>
    <row r="21" spans="1:7" ht="89.25" customHeight="1" x14ac:dyDescent="0.25">
      <c r="A21" s="40" t="s">
        <v>16</v>
      </c>
      <c r="B21" s="41"/>
      <c r="C21" s="45"/>
      <c r="D21" s="46"/>
      <c r="E21" s="46"/>
      <c r="F21" s="46"/>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8" t="s">
        <v>17</v>
      </c>
      <c r="B23" s="49"/>
      <c r="C23" s="49"/>
      <c r="D23" s="49"/>
      <c r="E23" s="49"/>
      <c r="F23" s="49"/>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ht="31.5" customHeight="1" x14ac:dyDescent="0.25">
      <c r="A27" s="47" t="s">
        <v>21</v>
      </c>
      <c r="B27" s="47"/>
      <c r="C27" s="47"/>
      <c r="D27" s="47"/>
      <c r="E27" s="47"/>
      <c r="F27" s="47"/>
    </row>
    <row r="28" spans="1:7" ht="32.1" customHeight="1" x14ac:dyDescent="0.25">
      <c r="A28" s="42" t="s">
        <v>22</v>
      </c>
      <c r="B28" s="34"/>
      <c r="C28" s="34"/>
      <c r="D28" s="34"/>
      <c r="E28" s="34"/>
      <c r="F28" s="34"/>
    </row>
    <row r="29" spans="1:7" x14ac:dyDescent="0.25">
      <c r="A29" s="34" t="s">
        <v>23</v>
      </c>
      <c r="B29" s="34"/>
      <c r="C29" s="34"/>
      <c r="D29" s="34"/>
      <c r="E29" s="34"/>
      <c r="F29" s="34"/>
    </row>
    <row r="30" spans="1:7" x14ac:dyDescent="0.25">
      <c r="A30" s="15" t="s">
        <v>24</v>
      </c>
      <c r="G30" s="16"/>
    </row>
    <row r="31" spans="1:7" x14ac:dyDescent="0.25">
      <c r="A31" s="15" t="s">
        <v>25</v>
      </c>
    </row>
    <row r="32" spans="1:7" x14ac:dyDescent="0.25">
      <c r="A32" s="13" t="s">
        <v>26</v>
      </c>
      <c r="B32" s="13" t="s">
        <v>27</v>
      </c>
    </row>
    <row r="34" spans="1:8" x14ac:dyDescent="0.25">
      <c r="A34" s="13" t="s">
        <v>28</v>
      </c>
    </row>
    <row r="35" spans="1:8" s="12" customFormat="1" ht="75" x14ac:dyDescent="0.25">
      <c r="A35" s="27" t="s">
        <v>29</v>
      </c>
      <c r="B35" s="27" t="s">
        <v>30</v>
      </c>
      <c r="C35" s="27" t="s">
        <v>31</v>
      </c>
      <c r="D35" s="27" t="s">
        <v>32</v>
      </c>
      <c r="E35" s="27" t="s">
        <v>33</v>
      </c>
      <c r="F35" s="27" t="s">
        <v>34</v>
      </c>
      <c r="G35" s="27" t="s">
        <v>35</v>
      </c>
      <c r="H35" s="27" t="s">
        <v>36</v>
      </c>
    </row>
    <row r="36" spans="1:8" x14ac:dyDescent="0.25">
      <c r="A36" s="32" t="s">
        <v>37</v>
      </c>
      <c r="B36" s="26" t="s">
        <v>38</v>
      </c>
      <c r="C36" s="18"/>
      <c r="D36" s="18"/>
      <c r="E36" s="18"/>
      <c r="F36" s="18"/>
      <c r="G36" s="18"/>
      <c r="H36" s="18"/>
    </row>
    <row r="37" spans="1:8" x14ac:dyDescent="0.25">
      <c r="A37" s="33" t="s">
        <v>39</v>
      </c>
      <c r="B37" s="28" t="s">
        <v>40</v>
      </c>
      <c r="C37" s="30">
        <v>350</v>
      </c>
      <c r="D37" s="30" t="s">
        <v>41</v>
      </c>
      <c r="E37" s="19"/>
      <c r="F37" s="18" t="str">
        <f>IF(ISBLANK(E37),"", PRODUCT(C37,E37))</f>
        <v/>
      </c>
      <c r="G37" s="29"/>
      <c r="H37" s="28"/>
    </row>
    <row r="38" spans="1:8" x14ac:dyDescent="0.25">
      <c r="A38" s="33" t="s">
        <v>42</v>
      </c>
      <c r="B38" s="28" t="s">
        <v>43</v>
      </c>
      <c r="C38" s="30"/>
      <c r="D38" s="30"/>
      <c r="E38" s="18"/>
      <c r="F38" s="18"/>
      <c r="G38" s="28"/>
      <c r="H38" s="29"/>
    </row>
    <row r="39" spans="1:8" ht="30" x14ac:dyDescent="0.25">
      <c r="A39" s="33" t="s">
        <v>44</v>
      </c>
      <c r="B39" s="28" t="s">
        <v>45</v>
      </c>
      <c r="C39" s="30"/>
      <c r="D39" s="30"/>
      <c r="E39" s="18"/>
      <c r="F39" s="18"/>
      <c r="G39" s="28"/>
      <c r="H39" s="29"/>
    </row>
    <row r="40" spans="1:8" ht="30" x14ac:dyDescent="0.25">
      <c r="A40" s="33" t="s">
        <v>46</v>
      </c>
      <c r="B40" s="28" t="s">
        <v>47</v>
      </c>
      <c r="C40" s="30"/>
      <c r="D40" s="30"/>
      <c r="E40" s="18"/>
      <c r="F40" s="18"/>
      <c r="G40" s="28"/>
      <c r="H40" s="29"/>
    </row>
    <row r="41" spans="1:8" x14ac:dyDescent="0.25">
      <c r="A41" s="33" t="s">
        <v>48</v>
      </c>
      <c r="B41" s="28" t="s">
        <v>49</v>
      </c>
      <c r="C41" s="30">
        <v>350</v>
      </c>
      <c r="D41" s="30" t="s">
        <v>41</v>
      </c>
      <c r="E41" s="19"/>
      <c r="F41" s="18" t="str">
        <f>IF(ISBLANK(E41),"", PRODUCT(C41,E41))</f>
        <v/>
      </c>
      <c r="G41" s="29"/>
      <c r="H41" s="28"/>
    </row>
    <row r="42" spans="1:8" ht="30" x14ac:dyDescent="0.25">
      <c r="A42" s="33" t="s">
        <v>50</v>
      </c>
      <c r="B42" s="28" t="s">
        <v>51</v>
      </c>
      <c r="C42" s="30"/>
      <c r="D42" s="30"/>
      <c r="E42" s="18"/>
      <c r="F42" s="18"/>
      <c r="G42" s="28"/>
      <c r="H42" s="29"/>
    </row>
    <row r="43" spans="1:8" ht="30" x14ac:dyDescent="0.25">
      <c r="A43" s="33" t="s">
        <v>52</v>
      </c>
      <c r="B43" s="28" t="s">
        <v>53</v>
      </c>
      <c r="C43" s="30"/>
      <c r="D43" s="30"/>
      <c r="E43" s="18"/>
      <c r="F43" s="18"/>
      <c r="G43" s="28"/>
      <c r="H43" s="29"/>
    </row>
    <row r="44" spans="1:8" ht="30" x14ac:dyDescent="0.25">
      <c r="A44" s="33" t="s">
        <v>54</v>
      </c>
      <c r="B44" s="28" t="s">
        <v>55</v>
      </c>
      <c r="C44" s="30"/>
      <c r="D44" s="30"/>
      <c r="E44" s="18"/>
      <c r="F44" s="18"/>
      <c r="G44" s="28"/>
      <c r="H44" s="29"/>
    </row>
    <row r="45" spans="1:8" ht="30" x14ac:dyDescent="0.25">
      <c r="A45" s="33" t="s">
        <v>56</v>
      </c>
      <c r="B45" s="28" t="s">
        <v>57</v>
      </c>
      <c r="C45" s="30">
        <v>15</v>
      </c>
      <c r="D45" s="30" t="s">
        <v>41</v>
      </c>
      <c r="E45" s="19"/>
      <c r="F45" s="18" t="str">
        <f>IF(ISBLANK(E45),"", PRODUCT(C45,E45))</f>
        <v/>
      </c>
      <c r="G45" s="29"/>
      <c r="H45" s="28"/>
    </row>
    <row r="46" spans="1:8" ht="30" x14ac:dyDescent="0.25">
      <c r="A46" s="33" t="s">
        <v>58</v>
      </c>
      <c r="B46" s="28" t="s">
        <v>51</v>
      </c>
      <c r="C46" s="30"/>
      <c r="D46" s="30"/>
      <c r="E46" s="18"/>
      <c r="F46" s="18"/>
      <c r="G46" s="28"/>
      <c r="H46" s="29"/>
    </row>
    <row r="47" spans="1:8" ht="30" x14ac:dyDescent="0.25">
      <c r="A47" s="33" t="s">
        <v>59</v>
      </c>
      <c r="B47" s="28" t="s">
        <v>60</v>
      </c>
      <c r="C47" s="30"/>
      <c r="D47" s="30"/>
      <c r="E47" s="18"/>
      <c r="F47" s="18"/>
      <c r="G47" s="28"/>
      <c r="H47" s="29"/>
    </row>
    <row r="48" spans="1:8" ht="30" x14ac:dyDescent="0.25">
      <c r="A48" s="33" t="s">
        <v>61</v>
      </c>
      <c r="B48" s="28" t="s">
        <v>62</v>
      </c>
      <c r="C48" s="30"/>
      <c r="D48" s="30"/>
      <c r="E48" s="18"/>
      <c r="F48" s="18"/>
      <c r="G48" s="28"/>
      <c r="H48" s="29"/>
    </row>
    <row r="49" spans="1:8" ht="30" x14ac:dyDescent="0.25">
      <c r="A49" s="33" t="s">
        <v>63</v>
      </c>
      <c r="B49" s="28" t="s">
        <v>64</v>
      </c>
      <c r="C49" s="30">
        <v>15</v>
      </c>
      <c r="D49" s="30" t="s">
        <v>41</v>
      </c>
      <c r="E49" s="19"/>
      <c r="F49" s="18" t="str">
        <f>IF(ISBLANK(E49),"", PRODUCT(C49,E49))</f>
        <v/>
      </c>
      <c r="G49" s="29"/>
      <c r="H49" s="28"/>
    </row>
    <row r="50" spans="1:8" ht="30" x14ac:dyDescent="0.25">
      <c r="A50" s="33" t="s">
        <v>65</v>
      </c>
      <c r="B50" s="28" t="s">
        <v>51</v>
      </c>
      <c r="C50" s="30"/>
      <c r="D50" s="30"/>
      <c r="E50" s="18"/>
      <c r="F50" s="18"/>
      <c r="G50" s="28"/>
      <c r="H50" s="29"/>
    </row>
    <row r="51" spans="1:8" ht="30" x14ac:dyDescent="0.25">
      <c r="A51" s="33" t="s">
        <v>66</v>
      </c>
      <c r="B51" s="28" t="s">
        <v>67</v>
      </c>
      <c r="C51" s="30"/>
      <c r="D51" s="30"/>
      <c r="E51" s="18"/>
      <c r="F51" s="18"/>
      <c r="G51" s="28"/>
      <c r="H51" s="29"/>
    </row>
    <row r="52" spans="1:8" ht="30" x14ac:dyDescent="0.25">
      <c r="A52" s="33" t="s">
        <v>68</v>
      </c>
      <c r="B52" s="28" t="s">
        <v>69</v>
      </c>
      <c r="C52" s="30"/>
      <c r="D52" s="30"/>
      <c r="E52" s="18"/>
      <c r="F52" s="18"/>
      <c r="G52" s="28"/>
      <c r="H52" s="29"/>
    </row>
    <row r="53" spans="1:8" ht="30" x14ac:dyDescent="0.25">
      <c r="A53" s="33" t="s">
        <v>70</v>
      </c>
      <c r="B53" s="28" t="s">
        <v>71</v>
      </c>
      <c r="C53" s="30">
        <v>80</v>
      </c>
      <c r="D53" s="30" t="s">
        <v>41</v>
      </c>
      <c r="E53" s="19"/>
      <c r="F53" s="18" t="str">
        <f>IF(ISBLANK(E53),"", PRODUCT(C53,E53))</f>
        <v/>
      </c>
      <c r="G53" s="29"/>
      <c r="H53" s="28"/>
    </row>
    <row r="54" spans="1:8" ht="30" x14ac:dyDescent="0.25">
      <c r="A54" s="33" t="s">
        <v>72</v>
      </c>
      <c r="B54" s="28" t="s">
        <v>51</v>
      </c>
      <c r="C54" s="30"/>
      <c r="D54" s="30"/>
      <c r="E54" s="18"/>
      <c r="F54" s="18"/>
      <c r="G54" s="28"/>
      <c r="H54" s="29"/>
    </row>
    <row r="55" spans="1:8" ht="30" x14ac:dyDescent="0.25">
      <c r="A55" s="33" t="s">
        <v>73</v>
      </c>
      <c r="B55" s="28" t="s">
        <v>74</v>
      </c>
      <c r="C55" s="30"/>
      <c r="D55" s="30"/>
      <c r="E55" s="18"/>
      <c r="F55" s="18"/>
      <c r="G55" s="28"/>
      <c r="H55" s="29"/>
    </row>
    <row r="56" spans="1:8" ht="30" x14ac:dyDescent="0.25">
      <c r="A56" s="33" t="s">
        <v>75</v>
      </c>
      <c r="B56" s="28" t="s">
        <v>76</v>
      </c>
      <c r="C56" s="30"/>
      <c r="D56" s="30"/>
      <c r="E56" s="18"/>
      <c r="F56" s="18"/>
      <c r="G56" s="28"/>
      <c r="H56" s="29"/>
    </row>
    <row r="57" spans="1:8" ht="30" x14ac:dyDescent="0.25">
      <c r="A57" s="33" t="s">
        <v>77</v>
      </c>
      <c r="B57" s="28" t="s">
        <v>78</v>
      </c>
      <c r="C57" s="30">
        <v>50</v>
      </c>
      <c r="D57" s="30" t="s">
        <v>41</v>
      </c>
      <c r="E57" s="19"/>
      <c r="F57" s="18" t="str">
        <f>IF(ISBLANK(E57),"", PRODUCT(C57,E57))</f>
        <v/>
      </c>
      <c r="G57" s="29"/>
      <c r="H57" s="28"/>
    </row>
    <row r="58" spans="1:8" x14ac:dyDescent="0.25">
      <c r="A58" s="33" t="s">
        <v>79</v>
      </c>
      <c r="B58" s="28" t="s">
        <v>80</v>
      </c>
      <c r="C58" s="30"/>
      <c r="D58" s="30"/>
      <c r="E58" s="18"/>
      <c r="F58" s="18"/>
      <c r="G58" s="28"/>
      <c r="H58" s="29"/>
    </row>
    <row r="59" spans="1:8" ht="30" x14ac:dyDescent="0.25">
      <c r="A59" s="33" t="s">
        <v>81</v>
      </c>
      <c r="B59" s="28" t="s">
        <v>82</v>
      </c>
      <c r="C59" s="30"/>
      <c r="D59" s="30"/>
      <c r="E59" s="18"/>
      <c r="F59" s="18"/>
      <c r="G59" s="28"/>
      <c r="H59" s="29"/>
    </row>
    <row r="60" spans="1:8" ht="30" x14ac:dyDescent="0.25">
      <c r="A60" s="33" t="s">
        <v>83</v>
      </c>
      <c r="B60" s="28" t="s">
        <v>84</v>
      </c>
      <c r="C60" s="30"/>
      <c r="D60" s="30"/>
      <c r="E60" s="18"/>
      <c r="F60" s="18"/>
      <c r="G60" s="28"/>
      <c r="H60" s="29"/>
    </row>
    <row r="61" spans="1:8" ht="60" x14ac:dyDescent="0.25">
      <c r="A61" s="33" t="s">
        <v>85</v>
      </c>
      <c r="B61" s="28" t="s">
        <v>86</v>
      </c>
      <c r="C61" s="30"/>
      <c r="D61" s="30"/>
      <c r="E61" s="18"/>
      <c r="F61" s="18"/>
      <c r="G61" s="28"/>
      <c r="H61" s="29"/>
    </row>
    <row r="62" spans="1:8" x14ac:dyDescent="0.25">
      <c r="A62" s="33" t="s">
        <v>87</v>
      </c>
      <c r="B62" s="28" t="s">
        <v>88</v>
      </c>
      <c r="C62" s="30">
        <v>30</v>
      </c>
      <c r="D62" s="30" t="s">
        <v>41</v>
      </c>
      <c r="E62" s="19"/>
      <c r="F62" s="18" t="str">
        <f>IF(ISBLANK(E62),"", PRODUCT(C62,E62))</f>
        <v/>
      </c>
      <c r="G62" s="29"/>
      <c r="H62" s="28"/>
    </row>
    <row r="63" spans="1:8" x14ac:dyDescent="0.25">
      <c r="A63" s="33" t="s">
        <v>89</v>
      </c>
      <c r="B63" s="28" t="s">
        <v>90</v>
      </c>
      <c r="C63" s="30"/>
      <c r="D63" s="30"/>
      <c r="E63" s="18"/>
      <c r="F63" s="18"/>
      <c r="G63" s="28"/>
      <c r="H63" s="29"/>
    </row>
    <row r="64" spans="1:8" x14ac:dyDescent="0.25">
      <c r="A64" s="33" t="s">
        <v>91</v>
      </c>
      <c r="B64" s="28" t="s">
        <v>92</v>
      </c>
      <c r="C64" s="30"/>
      <c r="D64" s="30"/>
      <c r="E64" s="18"/>
      <c r="F64" s="18"/>
      <c r="G64" s="28"/>
      <c r="H64" s="29"/>
    </row>
    <row r="65" spans="1:8" x14ac:dyDescent="0.25">
      <c r="A65" s="33" t="s">
        <v>93</v>
      </c>
      <c r="B65" s="28" t="s">
        <v>94</v>
      </c>
      <c r="C65" s="30">
        <v>10</v>
      </c>
      <c r="D65" s="30" t="s">
        <v>41</v>
      </c>
      <c r="E65" s="19"/>
      <c r="F65" s="18" t="str">
        <f>IF(ISBLANK(E65),"", PRODUCT(C65,E65))</f>
        <v/>
      </c>
      <c r="G65" s="29"/>
      <c r="H65" s="28"/>
    </row>
    <row r="66" spans="1:8" x14ac:dyDescent="0.25">
      <c r="A66" s="33" t="s">
        <v>95</v>
      </c>
      <c r="B66" s="28" t="s">
        <v>96</v>
      </c>
      <c r="C66" s="30"/>
      <c r="D66" s="30"/>
      <c r="E66" s="18"/>
      <c r="F66" s="18"/>
      <c r="G66" s="28"/>
      <c r="H66" s="29"/>
    </row>
    <row r="67" spans="1:8" ht="30" x14ac:dyDescent="0.25">
      <c r="A67" s="33" t="s">
        <v>97</v>
      </c>
      <c r="B67" s="28" t="s">
        <v>98</v>
      </c>
      <c r="C67" s="30"/>
      <c r="D67" s="30"/>
      <c r="E67" s="18"/>
      <c r="F67" s="18"/>
      <c r="G67" s="28"/>
      <c r="H67" s="29"/>
    </row>
    <row r="68" spans="1:8" x14ac:dyDescent="0.25">
      <c r="A68" s="33" t="s">
        <v>99</v>
      </c>
      <c r="B68" s="28" t="s">
        <v>100</v>
      </c>
      <c r="C68" s="30">
        <v>10</v>
      </c>
      <c r="D68" s="30" t="s">
        <v>41</v>
      </c>
      <c r="E68" s="19"/>
      <c r="F68" s="18" t="str">
        <f>IF(ISBLANK(E68),"", PRODUCT(C68,E68))</f>
        <v/>
      </c>
      <c r="G68" s="29"/>
      <c r="H68" s="28"/>
    </row>
    <row r="69" spans="1:8" x14ac:dyDescent="0.25">
      <c r="A69" s="33" t="s">
        <v>101</v>
      </c>
      <c r="B69" s="28" t="s">
        <v>102</v>
      </c>
      <c r="C69" s="30"/>
      <c r="D69" s="30"/>
      <c r="E69" s="18"/>
      <c r="F69" s="18"/>
      <c r="G69" s="28"/>
      <c r="H69" s="29"/>
    </row>
    <row r="70" spans="1:8" ht="30" x14ac:dyDescent="0.25">
      <c r="A70" s="33" t="s">
        <v>103</v>
      </c>
      <c r="B70" s="28" t="s">
        <v>104</v>
      </c>
      <c r="C70" s="30"/>
      <c r="D70" s="30"/>
      <c r="E70" s="18"/>
      <c r="F70" s="18"/>
      <c r="G70" s="28"/>
      <c r="H70" s="29"/>
    </row>
    <row r="71" spans="1:8" ht="30" x14ac:dyDescent="0.25">
      <c r="A71" s="33" t="s">
        <v>105</v>
      </c>
      <c r="B71" s="28" t="s">
        <v>106</v>
      </c>
      <c r="C71" s="30">
        <v>10</v>
      </c>
      <c r="D71" s="30" t="s">
        <v>41</v>
      </c>
      <c r="E71" s="19"/>
      <c r="F71" s="18" t="str">
        <f>IF(ISBLANK(E71),"", PRODUCT(C71,E71))</f>
        <v/>
      </c>
      <c r="G71" s="29"/>
      <c r="H71" s="28"/>
    </row>
    <row r="72" spans="1:8" ht="30" x14ac:dyDescent="0.25">
      <c r="A72" s="33" t="s">
        <v>107</v>
      </c>
      <c r="B72" s="28" t="s">
        <v>108</v>
      </c>
      <c r="C72" s="30"/>
      <c r="D72" s="30"/>
      <c r="E72" s="18"/>
      <c r="F72" s="18"/>
      <c r="G72" s="28"/>
      <c r="H72" s="29"/>
    </row>
    <row r="73" spans="1:8" x14ac:dyDescent="0.25">
      <c r="A73" s="33" t="s">
        <v>109</v>
      </c>
      <c r="B73" s="28" t="s">
        <v>110</v>
      </c>
      <c r="C73" s="30"/>
      <c r="D73" s="30"/>
      <c r="E73" s="18"/>
      <c r="F73" s="18"/>
      <c r="G73" s="28"/>
      <c r="H73" s="29"/>
    </row>
    <row r="74" spans="1:8" ht="30" x14ac:dyDescent="0.25">
      <c r="A74" s="33" t="s">
        <v>111</v>
      </c>
      <c r="B74" s="28" t="s">
        <v>112</v>
      </c>
      <c r="C74" s="30">
        <v>10</v>
      </c>
      <c r="D74" s="30" t="s">
        <v>41</v>
      </c>
      <c r="E74" s="19"/>
      <c r="F74" s="18" t="str">
        <f>IF(ISBLANK(E74),"", PRODUCT(C74,E74))</f>
        <v/>
      </c>
      <c r="G74" s="29"/>
      <c r="H74" s="28"/>
    </row>
    <row r="75" spans="1:8" ht="30" x14ac:dyDescent="0.25">
      <c r="A75" s="33" t="s">
        <v>113</v>
      </c>
      <c r="B75" s="28" t="s">
        <v>114</v>
      </c>
      <c r="C75" s="30"/>
      <c r="D75" s="30"/>
      <c r="E75" s="18"/>
      <c r="F75" s="18"/>
      <c r="G75" s="28"/>
      <c r="H75" s="29"/>
    </row>
    <row r="76" spans="1:8" x14ac:dyDescent="0.25">
      <c r="A76" s="33" t="s">
        <v>115</v>
      </c>
      <c r="B76" s="28" t="s">
        <v>116</v>
      </c>
      <c r="C76" s="30"/>
      <c r="D76" s="30"/>
      <c r="E76" s="18"/>
      <c r="F76" s="18"/>
      <c r="G76" s="28"/>
      <c r="H76" s="29"/>
    </row>
    <row r="77" spans="1:8" x14ac:dyDescent="0.25">
      <c r="A77" s="33" t="s">
        <v>117</v>
      </c>
      <c r="B77" s="28" t="s">
        <v>118</v>
      </c>
      <c r="C77" s="30">
        <v>25</v>
      </c>
      <c r="D77" s="30" t="s">
        <v>41</v>
      </c>
      <c r="E77" s="19"/>
      <c r="F77" s="18" t="str">
        <f>IF(ISBLANK(E77),"", PRODUCT(C77,E77))</f>
        <v/>
      </c>
      <c r="G77" s="29"/>
      <c r="H77" s="28"/>
    </row>
    <row r="78" spans="1:8" x14ac:dyDescent="0.25">
      <c r="A78" s="33" t="s">
        <v>119</v>
      </c>
      <c r="B78" s="28" t="s">
        <v>120</v>
      </c>
      <c r="C78" s="30"/>
      <c r="D78" s="30"/>
      <c r="E78" s="18"/>
      <c r="F78" s="18"/>
      <c r="G78" s="18"/>
      <c r="H78" s="29"/>
    </row>
    <row r="79" spans="1:8" x14ac:dyDescent="0.25">
      <c r="A79" s="33" t="s">
        <v>121</v>
      </c>
      <c r="B79" s="28" t="s">
        <v>122</v>
      </c>
      <c r="C79" s="30"/>
      <c r="D79" s="30"/>
      <c r="E79" s="18"/>
      <c r="F79" s="18"/>
      <c r="G79" s="18"/>
      <c r="H79" s="29"/>
    </row>
    <row r="80" spans="1:8" ht="60" x14ac:dyDescent="0.25">
      <c r="A80" s="33" t="s">
        <v>123</v>
      </c>
      <c r="B80" s="28" t="s">
        <v>124</v>
      </c>
      <c r="C80" s="30"/>
      <c r="D80" s="30"/>
      <c r="E80" s="18"/>
      <c r="F80" s="18"/>
      <c r="G80" s="18"/>
      <c r="H80" s="29"/>
    </row>
    <row r="81" spans="1:8" ht="30" x14ac:dyDescent="0.25">
      <c r="A81" s="33" t="s">
        <v>125</v>
      </c>
      <c r="B81" s="28" t="s">
        <v>126</v>
      </c>
      <c r="C81" s="30"/>
      <c r="D81" s="30"/>
      <c r="E81" s="18"/>
      <c r="F81" s="18"/>
      <c r="G81" s="18"/>
      <c r="H81" s="29"/>
    </row>
    <row r="82" spans="1:8" ht="45" x14ac:dyDescent="0.25">
      <c r="A82" s="33" t="s">
        <v>127</v>
      </c>
      <c r="B82" s="28" t="s">
        <v>128</v>
      </c>
      <c r="C82" s="30"/>
      <c r="D82" s="30"/>
      <c r="E82" s="18"/>
      <c r="F82" s="18"/>
      <c r="G82" s="18"/>
      <c r="H82" s="29"/>
    </row>
    <row r="83" spans="1:8" ht="60" x14ac:dyDescent="0.25">
      <c r="A83" s="33" t="s">
        <v>129</v>
      </c>
      <c r="B83" s="28" t="s">
        <v>130</v>
      </c>
      <c r="C83" s="30"/>
      <c r="D83" s="30"/>
      <c r="E83" s="18"/>
      <c r="F83" s="18"/>
      <c r="G83" s="18"/>
      <c r="H83" s="29"/>
    </row>
    <row r="84" spans="1:8" ht="30" x14ac:dyDescent="0.25">
      <c r="A84" s="33" t="s">
        <v>131</v>
      </c>
      <c r="B84" s="28" t="s">
        <v>132</v>
      </c>
      <c r="C84" s="30"/>
      <c r="D84" s="30"/>
      <c r="E84" s="18"/>
      <c r="F84" s="18"/>
      <c r="G84" s="18"/>
      <c r="H84" s="29"/>
    </row>
    <row r="85" spans="1:8" ht="105" x14ac:dyDescent="0.25">
      <c r="A85" s="33" t="s">
        <v>133</v>
      </c>
      <c r="B85" s="28" t="s">
        <v>134</v>
      </c>
      <c r="C85" s="30"/>
      <c r="D85" s="30"/>
      <c r="E85" s="18"/>
      <c r="F85" s="18"/>
      <c r="G85" s="18"/>
      <c r="H85" s="29"/>
    </row>
    <row r="86" spans="1:8" ht="60" x14ac:dyDescent="0.25">
      <c r="A86" s="33" t="s">
        <v>135</v>
      </c>
      <c r="B86" s="28" t="s">
        <v>136</v>
      </c>
      <c r="C86" s="30"/>
      <c r="D86" s="30"/>
      <c r="E86" s="18"/>
      <c r="F86" s="18"/>
      <c r="G86" s="18"/>
      <c r="H86" s="29"/>
    </row>
    <row r="87" spans="1:8" ht="60" x14ac:dyDescent="0.25">
      <c r="A87" s="33" t="s">
        <v>137</v>
      </c>
      <c r="B87" s="28" t="s">
        <v>138</v>
      </c>
      <c r="C87" s="30"/>
      <c r="D87" s="30"/>
      <c r="E87" s="18"/>
      <c r="F87" s="18"/>
      <c r="G87" s="18"/>
      <c r="H87" s="29"/>
    </row>
    <row r="88" spans="1:8" x14ac:dyDescent="0.25">
      <c r="A88" s="33" t="s">
        <v>139</v>
      </c>
      <c r="B88" s="28" t="s">
        <v>140</v>
      </c>
      <c r="C88" s="30"/>
      <c r="D88" s="30"/>
      <c r="E88" s="18"/>
      <c r="F88" s="18"/>
      <c r="G88" s="18"/>
      <c r="H88" s="29"/>
    </row>
    <row r="89" spans="1:8" x14ac:dyDescent="0.25">
      <c r="A89" s="33" t="s">
        <v>141</v>
      </c>
      <c r="B89" s="28" t="s">
        <v>142</v>
      </c>
      <c r="C89" s="30"/>
      <c r="D89" s="30"/>
      <c r="E89" s="18"/>
      <c r="F89" s="18"/>
      <c r="G89" s="18"/>
      <c r="H89" s="29"/>
    </row>
    <row r="90" spans="1:8" x14ac:dyDescent="0.25">
      <c r="A90" s="33" t="s">
        <v>143</v>
      </c>
      <c r="B90" s="28" t="s">
        <v>144</v>
      </c>
      <c r="C90" s="30"/>
      <c r="D90" s="30"/>
      <c r="E90" s="18"/>
      <c r="F90" s="18"/>
      <c r="G90" s="18"/>
      <c r="H90" s="29"/>
    </row>
    <row r="91" spans="1:8" ht="45" x14ac:dyDescent="0.25">
      <c r="A91" s="33" t="s">
        <v>145</v>
      </c>
      <c r="B91" s="28" t="s">
        <v>146</v>
      </c>
      <c r="C91" s="30"/>
      <c r="D91" s="30"/>
      <c r="E91" s="18"/>
      <c r="F91" s="18"/>
      <c r="G91" s="18"/>
      <c r="H91" s="29"/>
    </row>
    <row r="92" spans="1:8" ht="30" x14ac:dyDescent="0.25">
      <c r="A92" s="33" t="s">
        <v>147</v>
      </c>
      <c r="B92" s="28" t="s">
        <v>148</v>
      </c>
      <c r="C92" s="30"/>
      <c r="D92" s="30"/>
      <c r="E92" s="18"/>
      <c r="F92" s="18"/>
      <c r="G92" s="18"/>
      <c r="H92" s="29"/>
    </row>
    <row r="93" spans="1:8" x14ac:dyDescent="0.25">
      <c r="A93" s="33" t="s">
        <v>149</v>
      </c>
      <c r="B93" s="28" t="s">
        <v>150</v>
      </c>
      <c r="C93" s="30"/>
      <c r="D93" s="30"/>
      <c r="E93" s="18"/>
      <c r="F93" s="18"/>
      <c r="G93" s="18"/>
      <c r="H93" s="29"/>
    </row>
    <row r="94" spans="1:8" ht="45" x14ac:dyDescent="0.25">
      <c r="A94" s="33" t="s">
        <v>151</v>
      </c>
      <c r="B94" s="28" t="s">
        <v>152</v>
      </c>
      <c r="C94" s="30"/>
      <c r="D94" s="30"/>
      <c r="E94" s="18"/>
      <c r="F94" s="18"/>
      <c r="G94" s="18"/>
      <c r="H94" s="29"/>
    </row>
    <row r="95" spans="1:8" x14ac:dyDescent="0.25">
      <c r="E95" s="31" t="s">
        <v>153</v>
      </c>
      <c r="F95" s="17" t="str">
        <f>IF((COUNT(C37:C94)&lt;&gt;COUNT(F37:F94)),"", ROUND(SUM(F37:F94),2))</f>
        <v/>
      </c>
      <c r="G95" s="15" t="str">
        <f>IF((COUNT(C37:C94)&lt;&gt;COUNT(F37:F94)),"Neužpildytos visų objektų kainos", "")</f>
        <v>Neužpildytos visų objektų kainos</v>
      </c>
    </row>
    <row r="96" spans="1:8" x14ac:dyDescent="0.25">
      <c r="C96" s="31" t="s">
        <v>154</v>
      </c>
      <c r="D96" s="20"/>
      <c r="E96" s="31" t="s">
        <v>155</v>
      </c>
      <c r="F96" s="17" t="str">
        <f>IF(OR(F95="",D96=""),"", ROUND(PRODUCT(D96,F95)/100,2))</f>
        <v/>
      </c>
      <c r="G96" s="15" t="str">
        <f>IF(D96="", "Nurodykite taikomą PVM dydį", "")</f>
        <v>Nurodykite taikomą PVM dydį</v>
      </c>
    </row>
    <row r="97" spans="1:8" x14ac:dyDescent="0.25">
      <c r="E97" s="31" t="s">
        <v>156</v>
      </c>
      <c r="F97" s="17">
        <f>IF(ISBLANK(F96), "", ROUND(SUM(F95:F96),2))</f>
        <v>0</v>
      </c>
    </row>
    <row r="101" spans="1:8" x14ac:dyDescent="0.25">
      <c r="A101" s="13" t="s">
        <v>157</v>
      </c>
      <c r="B101" s="13" t="s">
        <v>158</v>
      </c>
    </row>
    <row r="103" spans="1:8" x14ac:dyDescent="0.25">
      <c r="A103" s="13" t="s">
        <v>28</v>
      </c>
    </row>
    <row r="104" spans="1:8" s="12" customFormat="1" ht="75" x14ac:dyDescent="0.25">
      <c r="A104" s="27" t="s">
        <v>29</v>
      </c>
      <c r="B104" s="27" t="s">
        <v>30</v>
      </c>
      <c r="C104" s="27" t="s">
        <v>31</v>
      </c>
      <c r="D104" s="27" t="s">
        <v>32</v>
      </c>
      <c r="E104" s="27" t="s">
        <v>33</v>
      </c>
      <c r="F104" s="27" t="s">
        <v>34</v>
      </c>
      <c r="G104" s="27" t="s">
        <v>35</v>
      </c>
      <c r="H104" s="27" t="s">
        <v>36</v>
      </c>
    </row>
    <row r="105" spans="1:8" x14ac:dyDescent="0.25">
      <c r="A105" s="32" t="s">
        <v>159</v>
      </c>
      <c r="B105" s="26" t="s">
        <v>160</v>
      </c>
      <c r="C105" s="18"/>
      <c r="D105" s="18"/>
      <c r="E105" s="18"/>
      <c r="F105" s="18"/>
      <c r="G105" s="18"/>
      <c r="H105" s="18"/>
    </row>
    <row r="106" spans="1:8" ht="30" x14ac:dyDescent="0.25">
      <c r="A106" s="33" t="s">
        <v>161</v>
      </c>
      <c r="B106" s="28" t="s">
        <v>162</v>
      </c>
      <c r="C106" s="30">
        <v>100</v>
      </c>
      <c r="D106" s="30" t="s">
        <v>41</v>
      </c>
      <c r="E106" s="19"/>
      <c r="F106" s="18" t="str">
        <f>IF(ISBLANK(E106),"", PRODUCT(C106,E106))</f>
        <v/>
      </c>
      <c r="G106" s="29"/>
      <c r="H106" s="18"/>
    </row>
    <row r="107" spans="1:8" x14ac:dyDescent="0.25">
      <c r="A107" s="33" t="s">
        <v>163</v>
      </c>
      <c r="B107" s="28" t="s">
        <v>164</v>
      </c>
      <c r="C107" s="30"/>
      <c r="D107" s="30"/>
      <c r="E107" s="18"/>
      <c r="F107" s="18"/>
      <c r="G107" s="18"/>
      <c r="H107" s="29"/>
    </row>
    <row r="108" spans="1:8" ht="60" x14ac:dyDescent="0.25">
      <c r="A108" s="33" t="s">
        <v>165</v>
      </c>
      <c r="B108" s="28" t="s">
        <v>166</v>
      </c>
      <c r="C108" s="30"/>
      <c r="D108" s="30"/>
      <c r="E108" s="18"/>
      <c r="F108" s="18"/>
      <c r="G108" s="18"/>
      <c r="H108" s="29"/>
    </row>
    <row r="109" spans="1:8" ht="30" x14ac:dyDescent="0.25">
      <c r="A109" s="33" t="s">
        <v>167</v>
      </c>
      <c r="B109" s="28" t="s">
        <v>168</v>
      </c>
      <c r="C109" s="30"/>
      <c r="D109" s="30"/>
      <c r="E109" s="18"/>
      <c r="F109" s="18"/>
      <c r="G109" s="18"/>
      <c r="H109" s="29"/>
    </row>
    <row r="110" spans="1:8" ht="30" x14ac:dyDescent="0.25">
      <c r="A110" s="33" t="s">
        <v>169</v>
      </c>
      <c r="B110" s="28" t="s">
        <v>170</v>
      </c>
      <c r="C110" s="30"/>
      <c r="D110" s="30"/>
      <c r="E110" s="18"/>
      <c r="F110" s="18"/>
      <c r="G110" s="18"/>
      <c r="H110" s="29"/>
    </row>
    <row r="111" spans="1:8" x14ac:dyDescent="0.25">
      <c r="A111" s="33" t="s">
        <v>171</v>
      </c>
      <c r="B111" s="28" t="s">
        <v>172</v>
      </c>
      <c r="C111" s="30"/>
      <c r="D111" s="30"/>
      <c r="E111" s="18"/>
      <c r="F111" s="18"/>
      <c r="G111" s="18"/>
      <c r="H111" s="29"/>
    </row>
    <row r="112" spans="1:8" ht="30" x14ac:dyDescent="0.25">
      <c r="A112" s="33" t="s">
        <v>173</v>
      </c>
      <c r="B112" s="28" t="s">
        <v>174</v>
      </c>
      <c r="C112" s="30"/>
      <c r="D112" s="30"/>
      <c r="E112" s="18"/>
      <c r="F112" s="18"/>
      <c r="G112" s="18"/>
      <c r="H112" s="29"/>
    </row>
    <row r="113" spans="1:8" ht="60" x14ac:dyDescent="0.25">
      <c r="A113" s="33" t="s">
        <v>175</v>
      </c>
      <c r="B113" s="28" t="s">
        <v>176</v>
      </c>
      <c r="C113" s="30"/>
      <c r="D113" s="30"/>
      <c r="E113" s="18"/>
      <c r="F113" s="18"/>
      <c r="G113" s="18"/>
      <c r="H113" s="29"/>
    </row>
    <row r="114" spans="1:8" ht="30" x14ac:dyDescent="0.25">
      <c r="A114" s="33" t="s">
        <v>177</v>
      </c>
      <c r="B114" s="28" t="s">
        <v>178</v>
      </c>
      <c r="C114" s="30"/>
      <c r="D114" s="30"/>
      <c r="E114" s="18"/>
      <c r="F114" s="18"/>
      <c r="G114" s="18"/>
      <c r="H114" s="29"/>
    </row>
    <row r="115" spans="1:8" ht="30" x14ac:dyDescent="0.25">
      <c r="A115" s="33" t="s">
        <v>179</v>
      </c>
      <c r="B115" s="28" t="s">
        <v>180</v>
      </c>
      <c r="C115" s="30">
        <v>50</v>
      </c>
      <c r="D115" s="30" t="s">
        <v>41</v>
      </c>
      <c r="E115" s="19"/>
      <c r="F115" s="18" t="str">
        <f>IF(ISBLANK(E115),"", PRODUCT(C115,E115))</f>
        <v/>
      </c>
      <c r="G115" s="29"/>
      <c r="H115" s="28"/>
    </row>
    <row r="116" spans="1:8" ht="30" x14ac:dyDescent="0.25">
      <c r="A116" s="33" t="s">
        <v>181</v>
      </c>
      <c r="B116" s="28" t="s">
        <v>182</v>
      </c>
      <c r="C116" s="30"/>
      <c r="D116" s="30"/>
      <c r="E116" s="18"/>
      <c r="F116" s="18"/>
      <c r="G116" s="18"/>
      <c r="H116" s="29"/>
    </row>
    <row r="117" spans="1:8" x14ac:dyDescent="0.25">
      <c r="A117" s="33" t="s">
        <v>183</v>
      </c>
      <c r="B117" s="28" t="s">
        <v>184</v>
      </c>
      <c r="C117" s="30"/>
      <c r="D117" s="30"/>
      <c r="E117" s="18"/>
      <c r="F117" s="18"/>
      <c r="G117" s="18"/>
      <c r="H117" s="29"/>
    </row>
    <row r="118" spans="1:8" ht="45" x14ac:dyDescent="0.25">
      <c r="A118" s="33" t="s">
        <v>185</v>
      </c>
      <c r="B118" s="28" t="s">
        <v>186</v>
      </c>
      <c r="C118" s="30"/>
      <c r="D118" s="30"/>
      <c r="E118" s="18"/>
      <c r="F118" s="18"/>
      <c r="G118" s="18"/>
      <c r="H118" s="29"/>
    </row>
    <row r="119" spans="1:8" ht="30" x14ac:dyDescent="0.25">
      <c r="A119" s="33" t="s">
        <v>187</v>
      </c>
      <c r="B119" s="28" t="s">
        <v>188</v>
      </c>
      <c r="C119" s="30"/>
      <c r="D119" s="30"/>
      <c r="E119" s="18"/>
      <c r="F119" s="18"/>
      <c r="G119" s="18"/>
      <c r="H119" s="29"/>
    </row>
    <row r="120" spans="1:8" ht="30" x14ac:dyDescent="0.25">
      <c r="A120" s="33" t="s">
        <v>189</v>
      </c>
      <c r="B120" s="28" t="s">
        <v>190</v>
      </c>
      <c r="C120" s="30"/>
      <c r="D120" s="30"/>
      <c r="E120" s="18"/>
      <c r="F120" s="18"/>
      <c r="G120" s="18"/>
      <c r="H120" s="29"/>
    </row>
    <row r="121" spans="1:8" ht="45" x14ac:dyDescent="0.25">
      <c r="A121" s="33" t="s">
        <v>191</v>
      </c>
      <c r="B121" s="28" t="s">
        <v>192</v>
      </c>
      <c r="C121" s="30"/>
      <c r="D121" s="30"/>
      <c r="E121" s="18"/>
      <c r="F121" s="18"/>
      <c r="G121" s="18"/>
      <c r="H121" s="29"/>
    </row>
    <row r="122" spans="1:8" ht="30" x14ac:dyDescent="0.25">
      <c r="A122" s="33" t="s">
        <v>193</v>
      </c>
      <c r="B122" s="28" t="s">
        <v>194</v>
      </c>
      <c r="C122" s="30"/>
      <c r="D122" s="30"/>
      <c r="E122" s="18"/>
      <c r="F122" s="18"/>
      <c r="G122" s="18"/>
      <c r="H122" s="29"/>
    </row>
    <row r="123" spans="1:8" ht="30" x14ac:dyDescent="0.25">
      <c r="A123" s="33" t="s">
        <v>195</v>
      </c>
      <c r="B123" s="28" t="s">
        <v>196</v>
      </c>
      <c r="C123" s="30"/>
      <c r="D123" s="30"/>
      <c r="E123" s="18"/>
      <c r="F123" s="18"/>
      <c r="G123" s="18"/>
      <c r="H123" s="29"/>
    </row>
    <row r="124" spans="1:8" x14ac:dyDescent="0.25">
      <c r="A124" s="33" t="s">
        <v>197</v>
      </c>
      <c r="B124" s="28" t="s">
        <v>198</v>
      </c>
      <c r="C124" s="30">
        <v>50</v>
      </c>
      <c r="D124" s="30" t="s">
        <v>41</v>
      </c>
      <c r="E124" s="19"/>
      <c r="F124" s="18" t="str">
        <f>IF(ISBLANK(E124),"", PRODUCT(C124,E124))</f>
        <v/>
      </c>
      <c r="G124" s="29"/>
      <c r="H124" s="28"/>
    </row>
    <row r="125" spans="1:8" ht="30" x14ac:dyDescent="0.25">
      <c r="A125" s="33" t="s">
        <v>199</v>
      </c>
      <c r="B125" s="28" t="s">
        <v>182</v>
      </c>
      <c r="C125" s="18"/>
      <c r="D125" s="18"/>
      <c r="E125" s="18"/>
      <c r="F125" s="18"/>
      <c r="G125" s="18"/>
      <c r="H125" s="29"/>
    </row>
    <row r="126" spans="1:8" x14ac:dyDescent="0.25">
      <c r="A126" s="33" t="s">
        <v>200</v>
      </c>
      <c r="B126" s="28" t="s">
        <v>184</v>
      </c>
      <c r="C126" s="18"/>
      <c r="D126" s="18"/>
      <c r="E126" s="18"/>
      <c r="F126" s="18"/>
      <c r="G126" s="18"/>
      <c r="H126" s="29"/>
    </row>
    <row r="127" spans="1:8" ht="45" x14ac:dyDescent="0.25">
      <c r="A127" s="33" t="s">
        <v>201</v>
      </c>
      <c r="B127" s="28" t="s">
        <v>186</v>
      </c>
      <c r="C127" s="18"/>
      <c r="D127" s="18"/>
      <c r="E127" s="18"/>
      <c r="F127" s="18"/>
      <c r="G127" s="18"/>
      <c r="H127" s="29"/>
    </row>
    <row r="128" spans="1:8" ht="30" x14ac:dyDescent="0.25">
      <c r="A128" s="33" t="s">
        <v>202</v>
      </c>
      <c r="B128" s="28" t="s">
        <v>203</v>
      </c>
      <c r="C128" s="18"/>
      <c r="D128" s="18"/>
      <c r="E128" s="18"/>
      <c r="F128" s="18"/>
      <c r="G128" s="18"/>
      <c r="H128" s="29"/>
    </row>
    <row r="129" spans="1:8" ht="30" x14ac:dyDescent="0.25">
      <c r="A129" s="33" t="s">
        <v>204</v>
      </c>
      <c r="B129" s="28" t="s">
        <v>190</v>
      </c>
      <c r="C129" s="18"/>
      <c r="D129" s="18"/>
      <c r="E129" s="18"/>
      <c r="F129" s="18"/>
      <c r="G129" s="18"/>
      <c r="H129" s="29"/>
    </row>
    <row r="130" spans="1:8" ht="45" x14ac:dyDescent="0.25">
      <c r="A130" s="33" t="s">
        <v>205</v>
      </c>
      <c r="B130" s="28" t="s">
        <v>206</v>
      </c>
      <c r="C130" s="18"/>
      <c r="D130" s="18"/>
      <c r="E130" s="18"/>
      <c r="F130" s="18"/>
      <c r="G130" s="18"/>
      <c r="H130" s="29"/>
    </row>
    <row r="131" spans="1:8" x14ac:dyDescent="0.25">
      <c r="E131" s="31" t="s">
        <v>153</v>
      </c>
      <c r="F131" s="17" t="str">
        <f>IF((COUNT(C106:C130)&lt;&gt;COUNT(F106:F130)),"", ROUND(SUM(F106:F130),2))</f>
        <v/>
      </c>
      <c r="G131" s="15" t="str">
        <f>IF((COUNT(C106:C130)&lt;&gt;COUNT(F106:F130)),"Neužpildytos visų objektų kainos", "")</f>
        <v>Neužpildytos visų objektų kainos</v>
      </c>
    </row>
    <row r="132" spans="1:8" x14ac:dyDescent="0.25">
      <c r="C132" s="31" t="s">
        <v>154</v>
      </c>
      <c r="D132" s="20"/>
      <c r="E132" s="31" t="s">
        <v>155</v>
      </c>
      <c r="F132" s="17" t="str">
        <f>IF(OR(F131="",D132=""),"", ROUND(PRODUCT(D132,F131)/100,2))</f>
        <v/>
      </c>
      <c r="G132" s="15" t="str">
        <f>IF(D132="", "Nurodykite taikomą PVM dydį", "")</f>
        <v>Nurodykite taikomą PVM dydį</v>
      </c>
    </row>
    <row r="133" spans="1:8" x14ac:dyDescent="0.25">
      <c r="E133" s="31" t="s">
        <v>156</v>
      </c>
      <c r="F133" s="17">
        <f>IF(ISBLANK(F132), "", ROUND(SUM(F131:F132),2))</f>
        <v>0</v>
      </c>
    </row>
    <row r="137" spans="1:8" x14ac:dyDescent="0.25">
      <c r="A137" s="13" t="s">
        <v>207</v>
      </c>
      <c r="B137" s="13" t="s">
        <v>208</v>
      </c>
    </row>
    <row r="139" spans="1:8" x14ac:dyDescent="0.25">
      <c r="A139" s="13" t="s">
        <v>28</v>
      </c>
    </row>
    <row r="140" spans="1:8" s="12" customFormat="1" ht="75" x14ac:dyDescent="0.25">
      <c r="A140" s="27" t="s">
        <v>29</v>
      </c>
      <c r="B140" s="27" t="s">
        <v>30</v>
      </c>
      <c r="C140" s="27" t="s">
        <v>31</v>
      </c>
      <c r="D140" s="27" t="s">
        <v>32</v>
      </c>
      <c r="E140" s="27" t="s">
        <v>33</v>
      </c>
      <c r="F140" s="27" t="s">
        <v>34</v>
      </c>
      <c r="G140" s="27" t="s">
        <v>35</v>
      </c>
      <c r="H140" s="27" t="s">
        <v>36</v>
      </c>
    </row>
    <row r="141" spans="1:8" x14ac:dyDescent="0.25">
      <c r="A141" s="32" t="s">
        <v>209</v>
      </c>
      <c r="B141" s="26" t="s">
        <v>210</v>
      </c>
      <c r="C141" s="18"/>
      <c r="D141" s="18"/>
      <c r="E141" s="18"/>
      <c r="F141" s="18"/>
      <c r="G141" s="18"/>
      <c r="H141" s="18"/>
    </row>
    <row r="142" spans="1:8" x14ac:dyDescent="0.25">
      <c r="A142" s="33" t="s">
        <v>211</v>
      </c>
      <c r="B142" s="28" t="s">
        <v>212</v>
      </c>
      <c r="C142" s="30">
        <v>10</v>
      </c>
      <c r="D142" s="30" t="s">
        <v>41</v>
      </c>
      <c r="E142" s="19"/>
      <c r="F142" s="18" t="str">
        <f>IF(ISBLANK(E142),"", PRODUCT(C142,E142))</f>
        <v/>
      </c>
      <c r="G142" s="29"/>
      <c r="H142" s="18"/>
    </row>
    <row r="143" spans="1:8" x14ac:dyDescent="0.25">
      <c r="A143" s="33" t="s">
        <v>213</v>
      </c>
      <c r="B143" s="28" t="s">
        <v>214</v>
      </c>
      <c r="C143" s="30"/>
      <c r="D143" s="30"/>
      <c r="E143" s="18"/>
      <c r="F143" s="18"/>
      <c r="G143" s="18"/>
      <c r="H143" s="29"/>
    </row>
    <row r="144" spans="1:8" x14ac:dyDescent="0.25">
      <c r="A144" s="33" t="s">
        <v>215</v>
      </c>
      <c r="B144" s="28" t="s">
        <v>216</v>
      </c>
      <c r="C144" s="30"/>
      <c r="D144" s="30"/>
      <c r="E144" s="18"/>
      <c r="F144" s="18"/>
      <c r="G144" s="18"/>
      <c r="H144" s="29"/>
    </row>
    <row r="145" spans="1:8" x14ac:dyDescent="0.25">
      <c r="A145" s="33" t="s">
        <v>217</v>
      </c>
      <c r="B145" s="28" t="s">
        <v>218</v>
      </c>
      <c r="C145" s="30"/>
      <c r="D145" s="30"/>
      <c r="E145" s="18"/>
      <c r="F145" s="18"/>
      <c r="G145" s="18"/>
      <c r="H145" s="29"/>
    </row>
    <row r="146" spans="1:8" x14ac:dyDescent="0.25">
      <c r="A146" s="33" t="s">
        <v>219</v>
      </c>
      <c r="B146" s="28" t="s">
        <v>220</v>
      </c>
      <c r="C146" s="30">
        <v>30</v>
      </c>
      <c r="D146" s="30" t="s">
        <v>41</v>
      </c>
      <c r="E146" s="19"/>
      <c r="F146" s="18" t="str">
        <f>IF(ISBLANK(E146),"", PRODUCT(C146,E146))</f>
        <v/>
      </c>
      <c r="G146" s="29"/>
      <c r="H146" s="28"/>
    </row>
    <row r="147" spans="1:8" x14ac:dyDescent="0.25">
      <c r="A147" s="33" t="s">
        <v>221</v>
      </c>
      <c r="B147" s="28" t="s">
        <v>222</v>
      </c>
      <c r="C147" s="18"/>
      <c r="D147" s="18"/>
      <c r="E147" s="18"/>
      <c r="F147" s="18"/>
      <c r="G147" s="18"/>
      <c r="H147" s="29"/>
    </row>
    <row r="148" spans="1:8" ht="30" x14ac:dyDescent="0.25">
      <c r="A148" s="33" t="s">
        <v>223</v>
      </c>
      <c r="B148" s="28" t="s">
        <v>224</v>
      </c>
      <c r="C148" s="18"/>
      <c r="D148" s="18"/>
      <c r="E148" s="18"/>
      <c r="F148" s="18"/>
      <c r="G148" s="18"/>
      <c r="H148" s="29"/>
    </row>
    <row r="149" spans="1:8" ht="30" x14ac:dyDescent="0.25">
      <c r="A149" s="33" t="s">
        <v>225</v>
      </c>
      <c r="B149" s="28" t="s">
        <v>226</v>
      </c>
      <c r="C149" s="18"/>
      <c r="D149" s="18"/>
      <c r="E149" s="18"/>
      <c r="F149" s="18"/>
      <c r="G149" s="18"/>
      <c r="H149" s="29"/>
    </row>
    <row r="150" spans="1:8" x14ac:dyDescent="0.25">
      <c r="E150" s="31" t="s">
        <v>153</v>
      </c>
      <c r="F150" s="17" t="str">
        <f>IF((COUNT(C142:C149)&lt;&gt;COUNT(F142:F149)),"", ROUND(SUM(F142:F149),2))</f>
        <v/>
      </c>
      <c r="G150" s="15" t="str">
        <f>IF((COUNT(C142:C149)&lt;&gt;COUNT(F142:F149)),"Neužpildytos visų objektų kainos", "")</f>
        <v>Neužpildytos visų objektų kainos</v>
      </c>
    </row>
    <row r="151" spans="1:8" x14ac:dyDescent="0.25">
      <c r="C151" s="31" t="s">
        <v>154</v>
      </c>
      <c r="D151" s="20"/>
      <c r="E151" s="31" t="s">
        <v>155</v>
      </c>
      <c r="F151" s="17" t="str">
        <f>IF(OR(F150="",D151=""),"", ROUND(PRODUCT(D151,F150)/100,2))</f>
        <v/>
      </c>
      <c r="G151" s="15" t="str">
        <f>IF(D151="", "Nurodykite taikomą PVM dydį", "")</f>
        <v>Nurodykite taikomą PVM dydį</v>
      </c>
    </row>
    <row r="152" spans="1:8" x14ac:dyDescent="0.25">
      <c r="E152" s="31" t="s">
        <v>156</v>
      </c>
      <c r="F152" s="17">
        <f>IF(ISBLANK(F151), "", ROUND(SUM(F150:F151),2))</f>
        <v>0</v>
      </c>
    </row>
    <row r="156" spans="1:8" x14ac:dyDescent="0.25">
      <c r="A156" s="13" t="s">
        <v>227</v>
      </c>
      <c r="B156" s="13" t="s">
        <v>228</v>
      </c>
    </row>
    <row r="158" spans="1:8" x14ac:dyDescent="0.25">
      <c r="A158" s="13" t="s">
        <v>28</v>
      </c>
    </row>
    <row r="159" spans="1:8" s="12" customFormat="1" ht="75" x14ac:dyDescent="0.25">
      <c r="A159" s="27" t="s">
        <v>29</v>
      </c>
      <c r="B159" s="27" t="s">
        <v>30</v>
      </c>
      <c r="C159" s="27" t="s">
        <v>31</v>
      </c>
      <c r="D159" s="27" t="s">
        <v>32</v>
      </c>
      <c r="E159" s="27" t="s">
        <v>33</v>
      </c>
      <c r="F159" s="27" t="s">
        <v>34</v>
      </c>
      <c r="G159" s="27" t="s">
        <v>35</v>
      </c>
      <c r="H159" s="27" t="s">
        <v>36</v>
      </c>
    </row>
    <row r="160" spans="1:8" x14ac:dyDescent="0.25">
      <c r="A160" s="32" t="s">
        <v>229</v>
      </c>
      <c r="B160" s="26" t="s">
        <v>230</v>
      </c>
      <c r="C160" s="18"/>
      <c r="D160" s="18"/>
      <c r="E160" s="18"/>
      <c r="F160" s="18"/>
      <c r="G160" s="18"/>
      <c r="H160" s="18"/>
    </row>
    <row r="161" spans="1:8" x14ac:dyDescent="0.25">
      <c r="A161" s="33" t="s">
        <v>231</v>
      </c>
      <c r="B161" s="28" t="s">
        <v>232</v>
      </c>
      <c r="C161" s="30">
        <v>60</v>
      </c>
      <c r="D161" s="30" t="s">
        <v>41</v>
      </c>
      <c r="E161" s="19"/>
      <c r="F161" s="18" t="str">
        <f>IF(ISBLANK(E161),"", PRODUCT(C161,E161))</f>
        <v/>
      </c>
      <c r="G161" s="29"/>
      <c r="H161" s="18"/>
    </row>
    <row r="162" spans="1:8" x14ac:dyDescent="0.25">
      <c r="A162" s="33" t="s">
        <v>233</v>
      </c>
      <c r="B162" s="28" t="s">
        <v>234</v>
      </c>
      <c r="C162" s="30"/>
      <c r="D162" s="30"/>
      <c r="E162" s="18"/>
      <c r="F162" s="18"/>
      <c r="G162" s="18"/>
      <c r="H162" s="29"/>
    </row>
    <row r="163" spans="1:8" ht="45" x14ac:dyDescent="0.25">
      <c r="A163" s="33" t="s">
        <v>235</v>
      </c>
      <c r="B163" s="28" t="s">
        <v>236</v>
      </c>
      <c r="C163" s="30"/>
      <c r="D163" s="30"/>
      <c r="E163" s="18"/>
      <c r="F163" s="18"/>
      <c r="G163" s="18"/>
      <c r="H163" s="29"/>
    </row>
    <row r="164" spans="1:8" ht="30" x14ac:dyDescent="0.25">
      <c r="A164" s="33" t="s">
        <v>237</v>
      </c>
      <c r="B164" s="28" t="s">
        <v>238</v>
      </c>
      <c r="C164" s="30"/>
      <c r="D164" s="30"/>
      <c r="E164" s="18"/>
      <c r="F164" s="18"/>
      <c r="G164" s="18"/>
      <c r="H164" s="29"/>
    </row>
    <row r="165" spans="1:8" ht="30" x14ac:dyDescent="0.25">
      <c r="A165" s="33" t="s">
        <v>239</v>
      </c>
      <c r="B165" s="28" t="s">
        <v>240</v>
      </c>
      <c r="C165" s="30"/>
      <c r="D165" s="30"/>
      <c r="E165" s="18"/>
      <c r="F165" s="18"/>
      <c r="G165" s="18"/>
      <c r="H165" s="29"/>
    </row>
    <row r="166" spans="1:8" ht="45" x14ac:dyDescent="0.25">
      <c r="A166" s="33" t="s">
        <v>241</v>
      </c>
      <c r="B166" s="28" t="s">
        <v>242</v>
      </c>
      <c r="C166" s="30"/>
      <c r="D166" s="30"/>
      <c r="E166" s="18"/>
      <c r="F166" s="18"/>
      <c r="G166" s="18"/>
      <c r="H166" s="29"/>
    </row>
    <row r="167" spans="1:8" ht="45" x14ac:dyDescent="0.25">
      <c r="A167" s="33" t="s">
        <v>243</v>
      </c>
      <c r="B167" s="28" t="s">
        <v>244</v>
      </c>
      <c r="C167" s="30"/>
      <c r="D167" s="30"/>
      <c r="E167" s="18"/>
      <c r="F167" s="18"/>
      <c r="G167" s="18"/>
      <c r="H167" s="29"/>
    </row>
    <row r="168" spans="1:8" ht="30" x14ac:dyDescent="0.25">
      <c r="A168" s="33" t="s">
        <v>245</v>
      </c>
      <c r="B168" s="28" t="s">
        <v>246</v>
      </c>
      <c r="C168" s="30"/>
      <c r="D168" s="30"/>
      <c r="E168" s="18"/>
      <c r="F168" s="18"/>
      <c r="G168" s="18"/>
      <c r="H168" s="29"/>
    </row>
    <row r="169" spans="1:8" ht="30" x14ac:dyDescent="0.25">
      <c r="A169" s="33" t="s">
        <v>247</v>
      </c>
      <c r="B169" s="28" t="s">
        <v>248</v>
      </c>
      <c r="C169" s="30"/>
      <c r="D169" s="30"/>
      <c r="E169" s="18"/>
      <c r="F169" s="18"/>
      <c r="G169" s="18"/>
      <c r="H169" s="29"/>
    </row>
    <row r="170" spans="1:8" x14ac:dyDescent="0.25">
      <c r="A170" s="33" t="s">
        <v>249</v>
      </c>
      <c r="B170" s="28" t="s">
        <v>250</v>
      </c>
      <c r="C170" s="30"/>
      <c r="D170" s="30"/>
      <c r="E170" s="18"/>
      <c r="F170" s="18"/>
      <c r="G170" s="18"/>
      <c r="H170" s="29"/>
    </row>
    <row r="171" spans="1:8" ht="30" x14ac:dyDescent="0.25">
      <c r="A171" s="33" t="s">
        <v>251</v>
      </c>
      <c r="B171" s="28" t="s">
        <v>252</v>
      </c>
      <c r="C171" s="30"/>
      <c r="D171" s="30"/>
      <c r="E171" s="18"/>
      <c r="F171" s="18"/>
      <c r="G171" s="18"/>
      <c r="H171" s="29"/>
    </row>
    <row r="172" spans="1:8" x14ac:dyDescent="0.25">
      <c r="A172" s="33" t="s">
        <v>253</v>
      </c>
      <c r="B172" s="28" t="s">
        <v>254</v>
      </c>
      <c r="C172" s="30">
        <v>15</v>
      </c>
      <c r="D172" s="30" t="s">
        <v>41</v>
      </c>
      <c r="E172" s="19"/>
      <c r="F172" s="18" t="str">
        <f>IF(ISBLANK(E172),"", PRODUCT(C172,E172))</f>
        <v/>
      </c>
      <c r="G172" s="29"/>
      <c r="H172" s="28"/>
    </row>
    <row r="173" spans="1:8" ht="30" x14ac:dyDescent="0.25">
      <c r="A173" s="33" t="s">
        <v>255</v>
      </c>
      <c r="B173" s="28" t="s">
        <v>256</v>
      </c>
      <c r="C173" s="18"/>
      <c r="D173" s="18"/>
      <c r="E173" s="18"/>
      <c r="F173" s="18"/>
      <c r="G173" s="18"/>
      <c r="H173" s="29"/>
    </row>
    <row r="174" spans="1:8" ht="30" x14ac:dyDescent="0.25">
      <c r="A174" s="33" t="s">
        <v>257</v>
      </c>
      <c r="B174" s="28" t="s">
        <v>248</v>
      </c>
      <c r="C174" s="18"/>
      <c r="D174" s="18"/>
      <c r="E174" s="18"/>
      <c r="F174" s="18"/>
      <c r="G174" s="18"/>
      <c r="H174" s="29"/>
    </row>
    <row r="175" spans="1:8" x14ac:dyDescent="0.25">
      <c r="A175" s="33" t="s">
        <v>258</v>
      </c>
      <c r="B175" s="28" t="s">
        <v>259</v>
      </c>
      <c r="C175" s="18"/>
      <c r="D175" s="18"/>
      <c r="E175" s="18"/>
      <c r="F175" s="18"/>
      <c r="G175" s="18"/>
      <c r="H175" s="29"/>
    </row>
    <row r="176" spans="1:8" ht="30" x14ac:dyDescent="0.25">
      <c r="A176" s="33" t="s">
        <v>260</v>
      </c>
      <c r="B176" s="28" t="s">
        <v>252</v>
      </c>
      <c r="C176" s="18"/>
      <c r="D176" s="18"/>
      <c r="E176" s="18"/>
      <c r="F176" s="18"/>
      <c r="G176" s="18"/>
      <c r="H176" s="29"/>
    </row>
    <row r="177" spans="1:8" ht="30" x14ac:dyDescent="0.25">
      <c r="A177" s="33" t="s">
        <v>261</v>
      </c>
      <c r="B177" s="28" t="s">
        <v>262</v>
      </c>
      <c r="C177" s="18"/>
      <c r="D177" s="18"/>
      <c r="E177" s="18"/>
      <c r="F177" s="18"/>
      <c r="G177" s="18"/>
      <c r="H177" s="29"/>
    </row>
    <row r="178" spans="1:8" x14ac:dyDescent="0.25">
      <c r="E178" s="31" t="s">
        <v>153</v>
      </c>
      <c r="F178" s="17" t="str">
        <f>IF((COUNT(C161:C177)&lt;&gt;COUNT(F161:F177)),"", ROUND(SUM(F161:F177),2))</f>
        <v/>
      </c>
      <c r="G178" s="15" t="str">
        <f>IF((COUNT(C161:C177)&lt;&gt;COUNT(F161:F177)),"Neužpildytos visų objektų kainos", "")</f>
        <v>Neužpildytos visų objektų kainos</v>
      </c>
    </row>
    <row r="179" spans="1:8" x14ac:dyDescent="0.25">
      <c r="C179" s="31" t="s">
        <v>154</v>
      </c>
      <c r="D179" s="20"/>
      <c r="E179" s="31" t="s">
        <v>155</v>
      </c>
      <c r="F179" s="17" t="str">
        <f>IF(OR(F178="",D179=""),"", ROUND(PRODUCT(D179,F178)/100,2))</f>
        <v/>
      </c>
      <c r="G179" s="15" t="str">
        <f>IF(D179="", "Nurodykite taikomą PVM dydį", "")</f>
        <v>Nurodykite taikomą PVM dydį</v>
      </c>
    </row>
    <row r="180" spans="1:8" x14ac:dyDescent="0.25">
      <c r="E180" s="31" t="s">
        <v>156</v>
      </c>
      <c r="F180" s="17">
        <f>IF(ISBLANK(F179), "", ROUND(SUM(F178:F179),2))</f>
        <v>0</v>
      </c>
    </row>
    <row r="184" spans="1:8" x14ac:dyDescent="0.25">
      <c r="A184" s="13" t="s">
        <v>263</v>
      </c>
      <c r="B184" s="13" t="s">
        <v>264</v>
      </c>
    </row>
    <row r="186" spans="1:8" x14ac:dyDescent="0.25">
      <c r="A186" s="13" t="s">
        <v>28</v>
      </c>
    </row>
    <row r="187" spans="1:8" s="12" customFormat="1" ht="75" x14ac:dyDescent="0.25">
      <c r="A187" s="27" t="s">
        <v>29</v>
      </c>
      <c r="B187" s="27" t="s">
        <v>30</v>
      </c>
      <c r="C187" s="27" t="s">
        <v>31</v>
      </c>
      <c r="D187" s="27" t="s">
        <v>32</v>
      </c>
      <c r="E187" s="27" t="s">
        <v>33</v>
      </c>
      <c r="F187" s="27" t="s">
        <v>34</v>
      </c>
      <c r="G187" s="27" t="s">
        <v>35</v>
      </c>
      <c r="H187" s="27" t="s">
        <v>36</v>
      </c>
    </row>
    <row r="188" spans="1:8" x14ac:dyDescent="0.25">
      <c r="A188" s="32" t="s">
        <v>265</v>
      </c>
      <c r="B188" s="26" t="s">
        <v>266</v>
      </c>
      <c r="C188" s="18"/>
      <c r="D188" s="18"/>
      <c r="E188" s="18"/>
      <c r="F188" s="18"/>
      <c r="G188" s="18"/>
      <c r="H188" s="18"/>
    </row>
    <row r="189" spans="1:8" x14ac:dyDescent="0.25">
      <c r="A189" s="33" t="s">
        <v>267</v>
      </c>
      <c r="B189" s="28" t="s">
        <v>268</v>
      </c>
      <c r="C189" s="30">
        <v>5</v>
      </c>
      <c r="D189" s="30" t="s">
        <v>41</v>
      </c>
      <c r="E189" s="19"/>
      <c r="F189" s="18" t="str">
        <f>IF(ISBLANK(E189),"", PRODUCT(C189,E189))</f>
        <v/>
      </c>
      <c r="G189" s="29"/>
      <c r="H189" s="18"/>
    </row>
    <row r="190" spans="1:8" x14ac:dyDescent="0.25">
      <c r="A190" s="33" t="s">
        <v>269</v>
      </c>
      <c r="B190" s="28" t="s">
        <v>270</v>
      </c>
      <c r="C190" s="30"/>
      <c r="D190" s="30"/>
      <c r="E190" s="18"/>
      <c r="F190" s="18"/>
      <c r="G190" s="18"/>
      <c r="H190" s="29"/>
    </row>
    <row r="191" spans="1:8" x14ac:dyDescent="0.25">
      <c r="A191" s="33" t="s">
        <v>271</v>
      </c>
      <c r="B191" s="28" t="s">
        <v>272</v>
      </c>
      <c r="C191" s="30"/>
      <c r="D191" s="30"/>
      <c r="E191" s="18"/>
      <c r="F191" s="18"/>
      <c r="G191" s="18"/>
      <c r="H191" s="29"/>
    </row>
    <row r="192" spans="1:8" ht="30" x14ac:dyDescent="0.25">
      <c r="A192" s="33" t="s">
        <v>273</v>
      </c>
      <c r="B192" s="28" t="s">
        <v>274</v>
      </c>
      <c r="C192" s="30"/>
      <c r="D192" s="30"/>
      <c r="E192" s="18"/>
      <c r="F192" s="18"/>
      <c r="G192" s="18"/>
      <c r="H192" s="29"/>
    </row>
    <row r="193" spans="1:8" ht="30" x14ac:dyDescent="0.25">
      <c r="A193" s="33" t="s">
        <v>275</v>
      </c>
      <c r="B193" s="28" t="s">
        <v>276</v>
      </c>
      <c r="C193" s="30">
        <v>5</v>
      </c>
      <c r="D193" s="30" t="s">
        <v>41</v>
      </c>
      <c r="E193" s="19"/>
      <c r="F193" s="18" t="str">
        <f>IF(ISBLANK(E193),"", PRODUCT(C193,E193))</f>
        <v/>
      </c>
      <c r="G193" s="29"/>
      <c r="H193" s="28"/>
    </row>
    <row r="194" spans="1:8" x14ac:dyDescent="0.25">
      <c r="A194" s="33" t="s">
        <v>277</v>
      </c>
      <c r="B194" s="28" t="s">
        <v>278</v>
      </c>
      <c r="C194" s="18"/>
      <c r="D194" s="18"/>
      <c r="E194" s="18"/>
      <c r="F194" s="18"/>
      <c r="G194" s="18"/>
      <c r="H194" s="29"/>
    </row>
    <row r="195" spans="1:8" x14ac:dyDescent="0.25">
      <c r="A195" s="33" t="s">
        <v>279</v>
      </c>
      <c r="B195" s="28" t="s">
        <v>280</v>
      </c>
      <c r="C195" s="18"/>
      <c r="D195" s="18"/>
      <c r="E195" s="18"/>
      <c r="F195" s="18"/>
      <c r="G195" s="18"/>
      <c r="H195" s="29"/>
    </row>
    <row r="196" spans="1:8" ht="30" x14ac:dyDescent="0.25">
      <c r="A196" s="33" t="s">
        <v>281</v>
      </c>
      <c r="B196" s="28" t="s">
        <v>274</v>
      </c>
      <c r="C196" s="18"/>
      <c r="D196" s="18"/>
      <c r="E196" s="18"/>
      <c r="F196" s="18"/>
      <c r="G196" s="18"/>
      <c r="H196" s="29"/>
    </row>
    <row r="197" spans="1:8" x14ac:dyDescent="0.25">
      <c r="E197" s="31" t="s">
        <v>153</v>
      </c>
      <c r="F197" s="17" t="str">
        <f>IF((COUNT(C189:C196)&lt;&gt;COUNT(F189:F196)),"", ROUND(SUM(F189:F196),2))</f>
        <v/>
      </c>
      <c r="G197" s="15" t="str">
        <f>IF((COUNT(C189:C196)&lt;&gt;COUNT(F189:F196)),"Neužpildytos visų objektų kainos", "")</f>
        <v>Neužpildytos visų objektų kainos</v>
      </c>
    </row>
    <row r="198" spans="1:8" x14ac:dyDescent="0.25">
      <c r="C198" s="31" t="s">
        <v>154</v>
      </c>
      <c r="D198" s="20"/>
      <c r="E198" s="31" t="s">
        <v>155</v>
      </c>
      <c r="F198" s="17" t="str">
        <f>IF(OR(F197="",D198=""),"", ROUND(PRODUCT(D198,F197)/100,2))</f>
        <v/>
      </c>
      <c r="G198" s="15" t="str">
        <f>IF(D198="", "Nurodykite taikomą PVM dydį", "")</f>
        <v>Nurodykite taikomą PVM dydį</v>
      </c>
    </row>
    <row r="199" spans="1:8" x14ac:dyDescent="0.25">
      <c r="E199" s="31" t="s">
        <v>156</v>
      </c>
      <c r="F199" s="17">
        <f>IF(ISBLANK(F198), "", ROUND(SUM(F197:F198),2))</f>
        <v>0</v>
      </c>
    </row>
    <row r="203" spans="1:8" x14ac:dyDescent="0.25">
      <c r="A203" s="13" t="s">
        <v>282</v>
      </c>
      <c r="B203" s="13" t="s">
        <v>283</v>
      </c>
    </row>
    <row r="205" spans="1:8" x14ac:dyDescent="0.25">
      <c r="A205" s="13" t="s">
        <v>28</v>
      </c>
    </row>
    <row r="206" spans="1:8" s="12" customFormat="1" ht="75" x14ac:dyDescent="0.25">
      <c r="A206" s="27" t="s">
        <v>29</v>
      </c>
      <c r="B206" s="27" t="s">
        <v>30</v>
      </c>
      <c r="C206" s="27" t="s">
        <v>31</v>
      </c>
      <c r="D206" s="27" t="s">
        <v>32</v>
      </c>
      <c r="E206" s="27" t="s">
        <v>33</v>
      </c>
      <c r="F206" s="27" t="s">
        <v>34</v>
      </c>
      <c r="G206" s="27" t="s">
        <v>35</v>
      </c>
      <c r="H206" s="27" t="s">
        <v>36</v>
      </c>
    </row>
    <row r="207" spans="1:8" x14ac:dyDescent="0.25">
      <c r="A207" s="17" t="s">
        <v>284</v>
      </c>
      <c r="B207" s="26" t="s">
        <v>285</v>
      </c>
      <c r="C207" s="18"/>
      <c r="D207" s="18"/>
      <c r="E207" s="18"/>
      <c r="F207" s="18"/>
      <c r="G207" s="18"/>
      <c r="H207" s="18"/>
    </row>
    <row r="208" spans="1:8" x14ac:dyDescent="0.25">
      <c r="A208" s="33" t="s">
        <v>286</v>
      </c>
      <c r="B208" s="28" t="s">
        <v>285</v>
      </c>
      <c r="C208" s="30">
        <v>5</v>
      </c>
      <c r="D208" s="30" t="s">
        <v>41</v>
      </c>
      <c r="E208" s="19"/>
      <c r="F208" s="18" t="str">
        <f>IF(ISBLANK(E208),"", PRODUCT(C208,E208))</f>
        <v/>
      </c>
      <c r="G208" s="29"/>
      <c r="H208" s="18"/>
    </row>
    <row r="209" spans="1:8" ht="30" x14ac:dyDescent="0.25">
      <c r="A209" s="33" t="s">
        <v>287</v>
      </c>
      <c r="B209" s="28" t="s">
        <v>288</v>
      </c>
      <c r="C209" s="18"/>
      <c r="D209" s="18"/>
      <c r="E209" s="18"/>
      <c r="F209" s="18"/>
      <c r="G209" s="18"/>
      <c r="H209" s="29"/>
    </row>
    <row r="210" spans="1:8" ht="30" x14ac:dyDescent="0.25">
      <c r="A210" s="33" t="s">
        <v>289</v>
      </c>
      <c r="B210" s="28" t="s">
        <v>290</v>
      </c>
      <c r="C210" s="18"/>
      <c r="D210" s="18"/>
      <c r="E210" s="18"/>
      <c r="F210" s="18"/>
      <c r="G210" s="18"/>
      <c r="H210" s="29"/>
    </row>
    <row r="211" spans="1:8" ht="45" x14ac:dyDescent="0.25">
      <c r="A211" s="33" t="s">
        <v>291</v>
      </c>
      <c r="B211" s="28" t="s">
        <v>292</v>
      </c>
      <c r="C211" s="18"/>
      <c r="D211" s="18"/>
      <c r="E211" s="18"/>
      <c r="F211" s="18"/>
      <c r="G211" s="18"/>
      <c r="H211" s="29"/>
    </row>
    <row r="212" spans="1:8" ht="30" x14ac:dyDescent="0.25">
      <c r="A212" s="33" t="s">
        <v>293</v>
      </c>
      <c r="B212" s="28" t="s">
        <v>294</v>
      </c>
      <c r="C212" s="18"/>
      <c r="D212" s="18"/>
      <c r="E212" s="18"/>
      <c r="F212" s="18"/>
      <c r="G212" s="18"/>
      <c r="H212" s="29"/>
    </row>
    <row r="213" spans="1:8" ht="45" x14ac:dyDescent="0.25">
      <c r="A213" s="33" t="s">
        <v>295</v>
      </c>
      <c r="B213" s="28" t="s">
        <v>296</v>
      </c>
      <c r="C213" s="18"/>
      <c r="D213" s="18"/>
      <c r="E213" s="18"/>
      <c r="F213" s="18"/>
      <c r="G213" s="18"/>
      <c r="H213" s="29"/>
    </row>
    <row r="214" spans="1:8" x14ac:dyDescent="0.25">
      <c r="A214" s="33" t="s">
        <v>297</v>
      </c>
      <c r="B214" s="28" t="s">
        <v>298</v>
      </c>
      <c r="C214" s="18"/>
      <c r="D214" s="18"/>
      <c r="E214" s="18"/>
      <c r="F214" s="18"/>
      <c r="G214" s="18"/>
      <c r="H214" s="29"/>
    </row>
    <row r="215" spans="1:8" x14ac:dyDescent="0.25">
      <c r="A215" s="33" t="s">
        <v>299</v>
      </c>
      <c r="B215" s="28" t="s">
        <v>300</v>
      </c>
      <c r="C215" s="18"/>
      <c r="D215" s="18"/>
      <c r="E215" s="18"/>
      <c r="F215" s="18"/>
      <c r="G215" s="18"/>
      <c r="H215" s="29"/>
    </row>
    <row r="216" spans="1:8" x14ac:dyDescent="0.25">
      <c r="E216" s="31" t="s">
        <v>153</v>
      </c>
      <c r="F216" s="17" t="str">
        <f>IF((COUNT(C208:C215)&lt;&gt;COUNT(F208:F215)),"", ROUND(SUM(F208:F215),2))</f>
        <v/>
      </c>
      <c r="G216" s="15" t="str">
        <f>IF((COUNT(C208:C215)&lt;&gt;COUNT(F208:F215)),"Neužpildytos visų objektų kainos", "")</f>
        <v>Neužpildytos visų objektų kainos</v>
      </c>
    </row>
    <row r="217" spans="1:8" x14ac:dyDescent="0.25">
      <c r="C217" s="31" t="s">
        <v>154</v>
      </c>
      <c r="D217" s="20"/>
      <c r="E217" s="31" t="s">
        <v>155</v>
      </c>
      <c r="F217" s="17" t="str">
        <f>IF(OR(F216="",D217=""),"", ROUND(PRODUCT(D217,F216)/100,2))</f>
        <v/>
      </c>
      <c r="G217" s="15" t="str">
        <f>IF(D217="", "Nurodykite taikomą PVM dydį", "")</f>
        <v>Nurodykite taikomą PVM dydį</v>
      </c>
    </row>
    <row r="218" spans="1:8" x14ac:dyDescent="0.25">
      <c r="E218" s="31" t="s">
        <v>156</v>
      </c>
      <c r="F218" s="17">
        <f>IF(ISBLANK(F217), "", ROUND(SUM(F216:F217),2))</f>
        <v>0</v>
      </c>
    </row>
    <row r="222" spans="1:8" x14ac:dyDescent="0.25">
      <c r="A222" s="13" t="s">
        <v>301</v>
      </c>
      <c r="B222" s="13" t="s">
        <v>302</v>
      </c>
    </row>
    <row r="224" spans="1:8" x14ac:dyDescent="0.25">
      <c r="A224" s="13" t="s">
        <v>28</v>
      </c>
    </row>
    <row r="225" spans="1:8" s="12" customFormat="1" ht="75" x14ac:dyDescent="0.25">
      <c r="A225" s="27" t="s">
        <v>29</v>
      </c>
      <c r="B225" s="27" t="s">
        <v>30</v>
      </c>
      <c r="C225" s="27" t="s">
        <v>31</v>
      </c>
      <c r="D225" s="27" t="s">
        <v>32</v>
      </c>
      <c r="E225" s="27" t="s">
        <v>33</v>
      </c>
      <c r="F225" s="27" t="s">
        <v>34</v>
      </c>
      <c r="G225" s="27" t="s">
        <v>35</v>
      </c>
      <c r="H225" s="27" t="s">
        <v>36</v>
      </c>
    </row>
    <row r="226" spans="1:8" ht="30" x14ac:dyDescent="0.25">
      <c r="A226" s="17" t="s">
        <v>303</v>
      </c>
      <c r="B226" s="26" t="s">
        <v>304</v>
      </c>
      <c r="C226" s="18"/>
      <c r="D226" s="18"/>
      <c r="E226" s="18"/>
      <c r="F226" s="18"/>
      <c r="G226" s="18"/>
      <c r="H226" s="18"/>
    </row>
    <row r="227" spans="1:8" x14ac:dyDescent="0.25">
      <c r="A227" s="18" t="s">
        <v>305</v>
      </c>
      <c r="B227" s="28" t="s">
        <v>306</v>
      </c>
      <c r="C227" s="30">
        <v>30</v>
      </c>
      <c r="D227" s="30" t="s">
        <v>41</v>
      </c>
      <c r="E227" s="19"/>
      <c r="F227" s="18" t="str">
        <f>IF(ISBLANK(E227),"", PRODUCT(C227,E227))</f>
        <v/>
      </c>
      <c r="G227" s="29"/>
      <c r="H227" s="18"/>
    </row>
    <row r="228" spans="1:8" ht="75" x14ac:dyDescent="0.25">
      <c r="A228" s="18" t="s">
        <v>307</v>
      </c>
      <c r="B228" s="28" t="s">
        <v>308</v>
      </c>
      <c r="C228" s="30"/>
      <c r="D228" s="30"/>
      <c r="E228" s="18"/>
      <c r="F228" s="18"/>
      <c r="G228" s="28"/>
      <c r="H228" s="29"/>
    </row>
    <row r="229" spans="1:8" x14ac:dyDescent="0.25">
      <c r="A229" s="18" t="s">
        <v>309</v>
      </c>
      <c r="B229" s="28" t="s">
        <v>310</v>
      </c>
      <c r="C229" s="30"/>
      <c r="D229" s="30"/>
      <c r="E229" s="18"/>
      <c r="F229" s="18"/>
      <c r="G229" s="28"/>
      <c r="H229" s="29"/>
    </row>
    <row r="230" spans="1:8" x14ac:dyDescent="0.25">
      <c r="A230" s="18" t="s">
        <v>311</v>
      </c>
      <c r="B230" s="28" t="s">
        <v>312</v>
      </c>
      <c r="C230" s="30"/>
      <c r="D230" s="30"/>
      <c r="E230" s="18"/>
      <c r="F230" s="18"/>
      <c r="G230" s="28"/>
      <c r="H230" s="29"/>
    </row>
    <row r="231" spans="1:8" x14ac:dyDescent="0.25">
      <c r="A231" s="18" t="s">
        <v>313</v>
      </c>
      <c r="B231" s="28" t="s">
        <v>314</v>
      </c>
      <c r="C231" s="30">
        <v>60</v>
      </c>
      <c r="D231" s="30" t="s">
        <v>41</v>
      </c>
      <c r="E231" s="19"/>
      <c r="F231" s="18" t="str">
        <f>IF(ISBLANK(E231),"", PRODUCT(C231,E231))</f>
        <v/>
      </c>
      <c r="G231" s="29"/>
      <c r="H231" s="28"/>
    </row>
    <row r="232" spans="1:8" x14ac:dyDescent="0.25">
      <c r="A232" s="18" t="s">
        <v>315</v>
      </c>
      <c r="B232" s="28" t="s">
        <v>316</v>
      </c>
      <c r="C232" s="30"/>
      <c r="D232" s="30"/>
      <c r="E232" s="18"/>
      <c r="F232" s="18"/>
      <c r="G232" s="28"/>
      <c r="H232" s="29"/>
    </row>
    <row r="233" spans="1:8" ht="30" x14ac:dyDescent="0.25">
      <c r="A233" s="18" t="s">
        <v>317</v>
      </c>
      <c r="B233" s="28" t="s">
        <v>318</v>
      </c>
      <c r="C233" s="30"/>
      <c r="D233" s="30"/>
      <c r="E233" s="18"/>
      <c r="F233" s="18"/>
      <c r="G233" s="28"/>
      <c r="H233" s="29"/>
    </row>
    <row r="234" spans="1:8" x14ac:dyDescent="0.25">
      <c r="A234" s="18" t="s">
        <v>319</v>
      </c>
      <c r="B234" s="28" t="s">
        <v>320</v>
      </c>
      <c r="C234" s="30"/>
      <c r="D234" s="30"/>
      <c r="E234" s="18"/>
      <c r="F234" s="18"/>
      <c r="G234" s="28"/>
      <c r="H234" s="29"/>
    </row>
    <row r="235" spans="1:8" x14ac:dyDescent="0.25">
      <c r="A235" s="18" t="s">
        <v>321</v>
      </c>
      <c r="B235" s="28" t="s">
        <v>322</v>
      </c>
      <c r="C235" s="30">
        <v>40</v>
      </c>
      <c r="D235" s="30" t="s">
        <v>41</v>
      </c>
      <c r="E235" s="19"/>
      <c r="F235" s="18" t="str">
        <f>IF(ISBLANK(E235),"", PRODUCT(C235,E235))</f>
        <v/>
      </c>
      <c r="G235" s="29"/>
      <c r="H235" s="28"/>
    </row>
    <row r="236" spans="1:8" x14ac:dyDescent="0.25">
      <c r="A236" s="18" t="s">
        <v>323</v>
      </c>
      <c r="B236" s="28" t="s">
        <v>324</v>
      </c>
      <c r="C236" s="30"/>
      <c r="D236" s="30"/>
      <c r="E236" s="18"/>
      <c r="F236" s="18"/>
      <c r="G236" s="28"/>
      <c r="H236" s="29"/>
    </row>
    <row r="237" spans="1:8" ht="30" x14ac:dyDescent="0.25">
      <c r="A237" s="18" t="s">
        <v>325</v>
      </c>
      <c r="B237" s="28" t="s">
        <v>326</v>
      </c>
      <c r="C237" s="30"/>
      <c r="D237" s="30"/>
      <c r="E237" s="18"/>
      <c r="F237" s="18"/>
      <c r="G237" s="28"/>
      <c r="H237" s="29"/>
    </row>
    <row r="238" spans="1:8" x14ac:dyDescent="0.25">
      <c r="A238" s="18" t="s">
        <v>327</v>
      </c>
      <c r="B238" s="28" t="s">
        <v>320</v>
      </c>
      <c r="C238" s="30"/>
      <c r="D238" s="30"/>
      <c r="E238" s="18"/>
      <c r="F238" s="18"/>
      <c r="G238" s="28"/>
      <c r="H238" s="29"/>
    </row>
    <row r="239" spans="1:8" x14ac:dyDescent="0.25">
      <c r="A239" s="18" t="s">
        <v>328</v>
      </c>
      <c r="B239" s="28" t="s">
        <v>329</v>
      </c>
      <c r="C239" s="30">
        <v>40</v>
      </c>
      <c r="D239" s="30" t="s">
        <v>41</v>
      </c>
      <c r="E239" s="19"/>
      <c r="F239" s="18" t="str">
        <f>IF(ISBLANK(E239),"", PRODUCT(C239,E239))</f>
        <v/>
      </c>
      <c r="G239" s="29"/>
      <c r="H239" s="28"/>
    </row>
    <row r="240" spans="1:8" x14ac:dyDescent="0.25">
      <c r="A240" s="18" t="s">
        <v>330</v>
      </c>
      <c r="B240" s="28" t="s">
        <v>331</v>
      </c>
      <c r="C240" s="30"/>
      <c r="D240" s="30"/>
      <c r="E240" s="18"/>
      <c r="F240" s="18"/>
      <c r="G240" s="28"/>
      <c r="H240" s="29"/>
    </row>
    <row r="241" spans="1:8" x14ac:dyDescent="0.25">
      <c r="A241" s="18" t="s">
        <v>332</v>
      </c>
      <c r="B241" s="28" t="s">
        <v>333</v>
      </c>
      <c r="C241" s="30"/>
      <c r="D241" s="30"/>
      <c r="E241" s="18"/>
      <c r="F241" s="18"/>
      <c r="G241" s="28"/>
      <c r="H241" s="29"/>
    </row>
    <row r="242" spans="1:8" x14ac:dyDescent="0.25">
      <c r="A242" s="18" t="s">
        <v>334</v>
      </c>
      <c r="B242" s="28" t="s">
        <v>329</v>
      </c>
      <c r="C242" s="30">
        <v>40</v>
      </c>
      <c r="D242" s="30" t="s">
        <v>41</v>
      </c>
      <c r="E242" s="19"/>
      <c r="F242" s="18" t="str">
        <f>IF(ISBLANK(E242),"", PRODUCT(C242,E242))</f>
        <v/>
      </c>
      <c r="G242" s="29"/>
      <c r="H242" s="28"/>
    </row>
    <row r="243" spans="1:8" x14ac:dyDescent="0.25">
      <c r="A243" s="18" t="s">
        <v>335</v>
      </c>
      <c r="B243" s="28" t="s">
        <v>331</v>
      </c>
      <c r="C243" s="30"/>
      <c r="D243" s="30"/>
      <c r="E243" s="18"/>
      <c r="F243" s="18"/>
      <c r="G243" s="28"/>
      <c r="H243" s="29"/>
    </row>
    <row r="244" spans="1:8" x14ac:dyDescent="0.25">
      <c r="A244" s="18" t="s">
        <v>336</v>
      </c>
      <c r="B244" s="28" t="s">
        <v>337</v>
      </c>
      <c r="C244" s="30"/>
      <c r="D244" s="30"/>
      <c r="E244" s="18"/>
      <c r="F244" s="18"/>
      <c r="G244" s="28"/>
      <c r="H244" s="29"/>
    </row>
    <row r="245" spans="1:8" x14ac:dyDescent="0.25">
      <c r="A245" s="18" t="s">
        <v>338</v>
      </c>
      <c r="B245" s="28" t="s">
        <v>329</v>
      </c>
      <c r="C245" s="30">
        <v>40</v>
      </c>
      <c r="D245" s="30" t="s">
        <v>41</v>
      </c>
      <c r="E245" s="19"/>
      <c r="F245" s="18" t="str">
        <f>IF(ISBLANK(E245),"", PRODUCT(C245,E245))</f>
        <v/>
      </c>
      <c r="G245" s="29"/>
      <c r="H245" s="28"/>
    </row>
    <row r="246" spans="1:8" x14ac:dyDescent="0.25">
      <c r="A246" s="18" t="s">
        <v>339</v>
      </c>
      <c r="B246" s="28" t="s">
        <v>331</v>
      </c>
      <c r="C246" s="30"/>
      <c r="D246" s="30"/>
      <c r="E246" s="18"/>
      <c r="F246" s="18"/>
      <c r="G246" s="28"/>
      <c r="H246" s="29"/>
    </row>
    <row r="247" spans="1:8" x14ac:dyDescent="0.25">
      <c r="A247" s="18" t="s">
        <v>340</v>
      </c>
      <c r="B247" s="28" t="s">
        <v>341</v>
      </c>
      <c r="C247" s="30"/>
      <c r="D247" s="30"/>
      <c r="E247" s="18"/>
      <c r="F247" s="18"/>
      <c r="G247" s="28"/>
      <c r="H247" s="29"/>
    </row>
    <row r="248" spans="1:8" x14ac:dyDescent="0.25">
      <c r="A248" s="18" t="s">
        <v>342</v>
      </c>
      <c r="B248" s="28" t="s">
        <v>343</v>
      </c>
      <c r="C248" s="30">
        <v>40</v>
      </c>
      <c r="D248" s="30" t="s">
        <v>41</v>
      </c>
      <c r="E248" s="19"/>
      <c r="F248" s="18" t="str">
        <f>IF(ISBLANK(E248),"", PRODUCT(C248,E248))</f>
        <v/>
      </c>
      <c r="G248" s="29"/>
      <c r="H248" s="28"/>
    </row>
    <row r="249" spans="1:8" x14ac:dyDescent="0.25">
      <c r="A249" s="18" t="s">
        <v>344</v>
      </c>
      <c r="B249" s="28" t="s">
        <v>345</v>
      </c>
      <c r="C249" s="30"/>
      <c r="D249" s="30"/>
      <c r="E249" s="18"/>
      <c r="F249" s="18"/>
      <c r="G249" s="28"/>
      <c r="H249" s="29"/>
    </row>
    <row r="250" spans="1:8" x14ac:dyDescent="0.25">
      <c r="A250" s="18" t="s">
        <v>346</v>
      </c>
      <c r="B250" s="28" t="s">
        <v>347</v>
      </c>
      <c r="C250" s="30"/>
      <c r="D250" s="30"/>
      <c r="E250" s="18"/>
      <c r="F250" s="18"/>
      <c r="G250" s="28"/>
      <c r="H250" s="29"/>
    </row>
    <row r="251" spans="1:8" x14ac:dyDescent="0.25">
      <c r="A251" s="18" t="s">
        <v>348</v>
      </c>
      <c r="B251" s="28" t="s">
        <v>343</v>
      </c>
      <c r="C251" s="30">
        <v>40</v>
      </c>
      <c r="D251" s="30" t="s">
        <v>41</v>
      </c>
      <c r="E251" s="19"/>
      <c r="F251" s="18" t="str">
        <f>IF(ISBLANK(E251),"", PRODUCT(C251,E251))</f>
        <v/>
      </c>
      <c r="G251" s="29"/>
      <c r="H251" s="28"/>
    </row>
    <row r="252" spans="1:8" x14ac:dyDescent="0.25">
      <c r="A252" s="18" t="s">
        <v>349</v>
      </c>
      <c r="B252" s="28" t="s">
        <v>345</v>
      </c>
      <c r="C252" s="30"/>
      <c r="D252" s="30"/>
      <c r="E252" s="18"/>
      <c r="F252" s="18"/>
      <c r="G252" s="28"/>
      <c r="H252" s="29"/>
    </row>
    <row r="253" spans="1:8" x14ac:dyDescent="0.25">
      <c r="A253" s="18" t="s">
        <v>350</v>
      </c>
      <c r="B253" s="28" t="s">
        <v>341</v>
      </c>
      <c r="C253" s="30"/>
      <c r="D253" s="30"/>
      <c r="E253" s="18"/>
      <c r="F253" s="18"/>
      <c r="G253" s="28"/>
      <c r="H253" s="29"/>
    </row>
    <row r="254" spans="1:8" x14ac:dyDescent="0.25">
      <c r="A254" s="18" t="s">
        <v>351</v>
      </c>
      <c r="B254" s="28" t="s">
        <v>352</v>
      </c>
      <c r="C254" s="30">
        <v>40</v>
      </c>
      <c r="D254" s="30" t="s">
        <v>41</v>
      </c>
      <c r="E254" s="19"/>
      <c r="F254" s="18" t="str">
        <f>IF(ISBLANK(E254),"", PRODUCT(C254,E254))</f>
        <v/>
      </c>
      <c r="G254" s="29"/>
      <c r="H254" s="28"/>
    </row>
    <row r="255" spans="1:8" x14ac:dyDescent="0.25">
      <c r="A255" s="18" t="s">
        <v>353</v>
      </c>
      <c r="B255" s="28" t="s">
        <v>354</v>
      </c>
      <c r="C255" s="30"/>
      <c r="D255" s="30"/>
      <c r="E255" s="18"/>
      <c r="F255" s="18"/>
      <c r="G255" s="28"/>
      <c r="H255" s="29"/>
    </row>
    <row r="256" spans="1:8" x14ac:dyDescent="0.25">
      <c r="A256" s="18" t="s">
        <v>355</v>
      </c>
      <c r="B256" s="28" t="s">
        <v>333</v>
      </c>
      <c r="C256" s="30"/>
      <c r="D256" s="30"/>
      <c r="E256" s="18"/>
      <c r="F256" s="18"/>
      <c r="G256" s="28"/>
      <c r="H256" s="29"/>
    </row>
    <row r="257" spans="1:8" x14ac:dyDescent="0.25">
      <c r="A257" s="18" t="s">
        <v>356</v>
      </c>
      <c r="B257" s="28" t="s">
        <v>352</v>
      </c>
      <c r="C257" s="30">
        <v>40</v>
      </c>
      <c r="D257" s="30" t="s">
        <v>41</v>
      </c>
      <c r="E257" s="19"/>
      <c r="F257" s="18" t="str">
        <f>IF(ISBLANK(E257),"", PRODUCT(C257,E257))</f>
        <v/>
      </c>
      <c r="G257" s="29"/>
      <c r="H257" s="28"/>
    </row>
    <row r="258" spans="1:8" x14ac:dyDescent="0.25">
      <c r="A258" s="18" t="s">
        <v>357</v>
      </c>
      <c r="B258" s="28" t="s">
        <v>354</v>
      </c>
      <c r="C258" s="30"/>
      <c r="D258" s="30"/>
      <c r="E258" s="18"/>
      <c r="F258" s="18"/>
      <c r="G258" s="28"/>
      <c r="H258" s="29"/>
    </row>
    <row r="259" spans="1:8" x14ac:dyDescent="0.25">
      <c r="A259" s="18" t="s">
        <v>358</v>
      </c>
      <c r="B259" s="28" t="s">
        <v>347</v>
      </c>
      <c r="C259" s="30"/>
      <c r="D259" s="30"/>
      <c r="E259" s="18"/>
      <c r="F259" s="18"/>
      <c r="G259" s="28"/>
      <c r="H259" s="29"/>
    </row>
    <row r="260" spans="1:8" x14ac:dyDescent="0.25">
      <c r="A260" s="18" t="s">
        <v>359</v>
      </c>
      <c r="B260" s="28" t="s">
        <v>352</v>
      </c>
      <c r="C260" s="30">
        <v>40</v>
      </c>
      <c r="D260" s="30" t="s">
        <v>41</v>
      </c>
      <c r="E260" s="19"/>
      <c r="F260" s="18" t="str">
        <f>IF(ISBLANK(E260),"", PRODUCT(C260,E260))</f>
        <v/>
      </c>
      <c r="G260" s="29"/>
      <c r="H260" s="28"/>
    </row>
    <row r="261" spans="1:8" x14ac:dyDescent="0.25">
      <c r="A261" s="18" t="s">
        <v>360</v>
      </c>
      <c r="B261" s="28" t="s">
        <v>354</v>
      </c>
      <c r="C261" s="30"/>
      <c r="D261" s="30"/>
      <c r="E261" s="18"/>
      <c r="F261" s="18"/>
      <c r="G261" s="28"/>
      <c r="H261" s="29"/>
    </row>
    <row r="262" spans="1:8" x14ac:dyDescent="0.25">
      <c r="A262" s="18" t="s">
        <v>361</v>
      </c>
      <c r="B262" s="28" t="s">
        <v>341</v>
      </c>
      <c r="C262" s="30"/>
      <c r="D262" s="30"/>
      <c r="E262" s="18"/>
      <c r="F262" s="18"/>
      <c r="G262" s="28"/>
      <c r="H262" s="29"/>
    </row>
    <row r="263" spans="1:8" x14ac:dyDescent="0.25">
      <c r="A263" s="18" t="s">
        <v>362</v>
      </c>
      <c r="B263" s="28" t="s">
        <v>329</v>
      </c>
      <c r="C263" s="30">
        <v>40</v>
      </c>
      <c r="D263" s="30" t="s">
        <v>41</v>
      </c>
      <c r="E263" s="19"/>
      <c r="F263" s="18" t="str">
        <f>IF(ISBLANK(E263),"", PRODUCT(C263,E263))</f>
        <v/>
      </c>
      <c r="G263" s="29"/>
      <c r="H263" s="28"/>
    </row>
    <row r="264" spans="1:8" x14ac:dyDescent="0.25">
      <c r="A264" s="18" t="s">
        <v>363</v>
      </c>
      <c r="B264" s="28" t="s">
        <v>364</v>
      </c>
      <c r="C264" s="18"/>
      <c r="D264" s="18"/>
      <c r="E264" s="18"/>
      <c r="F264" s="18"/>
      <c r="G264" s="18"/>
      <c r="H264" s="29"/>
    </row>
    <row r="265" spans="1:8" x14ac:dyDescent="0.25">
      <c r="A265" s="18" t="s">
        <v>365</v>
      </c>
      <c r="B265" s="28" t="s">
        <v>333</v>
      </c>
      <c r="C265" s="18"/>
      <c r="D265" s="18"/>
      <c r="E265" s="18"/>
      <c r="F265" s="18"/>
      <c r="G265" s="18"/>
      <c r="H265" s="29"/>
    </row>
    <row r="266" spans="1:8" x14ac:dyDescent="0.25">
      <c r="E266" s="31" t="s">
        <v>153</v>
      </c>
      <c r="F266" s="17" t="str">
        <f>IF((COUNT(C227:C265)&lt;&gt;COUNT(F227:F265)),"", ROUND(SUM(F227:F265),2))</f>
        <v/>
      </c>
      <c r="G266" s="15" t="str">
        <f>IF((COUNT(C227:C265)&lt;&gt;COUNT(F227:F265)),"Neužpildytos visų objektų kainos", "")</f>
        <v>Neužpildytos visų objektų kainos</v>
      </c>
    </row>
    <row r="267" spans="1:8" x14ac:dyDescent="0.25">
      <c r="C267" s="31" t="s">
        <v>154</v>
      </c>
      <c r="D267" s="20"/>
      <c r="E267" s="31" t="s">
        <v>155</v>
      </c>
      <c r="F267" s="17" t="str">
        <f>IF(OR(F266="",D267=""),"", ROUND(PRODUCT(D267,F266)/100,2))</f>
        <v/>
      </c>
      <c r="G267" s="15" t="str">
        <f>IF(D267="", "Nurodykite taikomą PVM dydį", "")</f>
        <v>Nurodykite taikomą PVM dydį</v>
      </c>
    </row>
    <row r="268" spans="1:8" x14ac:dyDescent="0.25">
      <c r="E268" s="31" t="s">
        <v>156</v>
      </c>
      <c r="F268" s="17">
        <f>IF(ISBLANK(F267), "", ROUND(SUM(F266:F267),2))</f>
        <v>0</v>
      </c>
    </row>
    <row r="272" spans="1:8" x14ac:dyDescent="0.25">
      <c r="A272" s="13" t="s">
        <v>366</v>
      </c>
      <c r="B272" s="13" t="s">
        <v>367</v>
      </c>
    </row>
    <row r="274" spans="1:8" x14ac:dyDescent="0.25">
      <c r="A274" s="13" t="s">
        <v>28</v>
      </c>
    </row>
    <row r="275" spans="1:8" s="12" customFormat="1" ht="75" x14ac:dyDescent="0.25">
      <c r="A275" s="27" t="s">
        <v>29</v>
      </c>
      <c r="B275" s="27" t="s">
        <v>30</v>
      </c>
      <c r="C275" s="27" t="s">
        <v>31</v>
      </c>
      <c r="D275" s="27" t="s">
        <v>32</v>
      </c>
      <c r="E275" s="27" t="s">
        <v>33</v>
      </c>
      <c r="F275" s="27" t="s">
        <v>34</v>
      </c>
      <c r="G275" s="27" t="s">
        <v>35</v>
      </c>
      <c r="H275" s="27" t="s">
        <v>36</v>
      </c>
    </row>
    <row r="276" spans="1:8" ht="30" x14ac:dyDescent="0.25">
      <c r="A276" s="32" t="s">
        <v>368</v>
      </c>
      <c r="B276" s="26" t="s">
        <v>369</v>
      </c>
      <c r="C276" s="18"/>
      <c r="D276" s="18"/>
      <c r="E276" s="18"/>
      <c r="F276" s="18"/>
      <c r="G276" s="18"/>
      <c r="H276" s="18"/>
    </row>
    <row r="277" spans="1:8" x14ac:dyDescent="0.25">
      <c r="A277" s="33" t="s">
        <v>370</v>
      </c>
      <c r="B277" s="28" t="s">
        <v>371</v>
      </c>
      <c r="C277" s="30">
        <v>30</v>
      </c>
      <c r="D277" s="30" t="s">
        <v>41</v>
      </c>
      <c r="E277" s="19">
        <v>125</v>
      </c>
      <c r="F277" s="18">
        <f>IF(ISBLANK(E277),"", PRODUCT(C277,E277))</f>
        <v>3750</v>
      </c>
      <c r="G277" s="29" t="s">
        <v>445</v>
      </c>
      <c r="H277" s="18"/>
    </row>
    <row r="278" spans="1:8" ht="30" x14ac:dyDescent="0.25">
      <c r="A278" s="33" t="s">
        <v>372</v>
      </c>
      <c r="B278" s="28" t="s">
        <v>373</v>
      </c>
      <c r="C278" s="30"/>
      <c r="D278" s="30"/>
      <c r="E278" s="18"/>
      <c r="F278" s="18"/>
      <c r="G278" s="28"/>
      <c r="H278" s="29" t="s">
        <v>462</v>
      </c>
    </row>
    <row r="279" spans="1:8" ht="30" x14ac:dyDescent="0.25">
      <c r="A279" s="33" t="s">
        <v>374</v>
      </c>
      <c r="B279" s="28" t="s">
        <v>375</v>
      </c>
      <c r="C279" s="30"/>
      <c r="D279" s="30"/>
      <c r="E279" s="18"/>
      <c r="F279" s="18"/>
      <c r="G279" s="28"/>
      <c r="H279" s="29" t="s">
        <v>463</v>
      </c>
    </row>
    <row r="280" spans="1:8" ht="30" x14ac:dyDescent="0.25">
      <c r="A280" s="33" t="s">
        <v>376</v>
      </c>
      <c r="B280" s="28" t="s">
        <v>377</v>
      </c>
      <c r="C280" s="30"/>
      <c r="D280" s="30"/>
      <c r="E280" s="18"/>
      <c r="F280" s="18"/>
      <c r="G280" s="28"/>
      <c r="H280" s="29" t="s">
        <v>464</v>
      </c>
    </row>
    <row r="281" spans="1:8" x14ac:dyDescent="0.25">
      <c r="A281" s="33" t="s">
        <v>378</v>
      </c>
      <c r="B281" s="28" t="s">
        <v>371</v>
      </c>
      <c r="C281" s="30">
        <v>30</v>
      </c>
      <c r="D281" s="30" t="s">
        <v>41</v>
      </c>
      <c r="E281" s="19">
        <v>125</v>
      </c>
      <c r="F281" s="18">
        <f>IF(ISBLANK(E281),"", PRODUCT(C281,E281))</f>
        <v>3750</v>
      </c>
      <c r="G281" s="29" t="s">
        <v>446</v>
      </c>
      <c r="H281" s="28"/>
    </row>
    <row r="282" spans="1:8" ht="30" x14ac:dyDescent="0.25">
      <c r="A282" s="33" t="s">
        <v>379</v>
      </c>
      <c r="B282" s="28" t="s">
        <v>373</v>
      </c>
      <c r="C282" s="30"/>
      <c r="D282" s="30"/>
      <c r="E282" s="18"/>
      <c r="F282" s="18"/>
      <c r="G282" s="28"/>
      <c r="H282" s="29" t="s">
        <v>462</v>
      </c>
    </row>
    <row r="283" spans="1:8" ht="30" x14ac:dyDescent="0.25">
      <c r="A283" s="33" t="s">
        <v>380</v>
      </c>
      <c r="B283" s="28" t="s">
        <v>381</v>
      </c>
      <c r="C283" s="30"/>
      <c r="D283" s="30"/>
      <c r="E283" s="18"/>
      <c r="F283" s="18"/>
      <c r="G283" s="28"/>
      <c r="H283" s="29" t="s">
        <v>465</v>
      </c>
    </row>
    <row r="284" spans="1:8" ht="30" x14ac:dyDescent="0.25">
      <c r="A284" s="33" t="s">
        <v>382</v>
      </c>
      <c r="B284" s="28" t="s">
        <v>383</v>
      </c>
      <c r="C284" s="30"/>
      <c r="D284" s="30"/>
      <c r="E284" s="18"/>
      <c r="F284" s="18"/>
      <c r="G284" s="28"/>
      <c r="H284" s="29" t="s">
        <v>466</v>
      </c>
    </row>
    <row r="285" spans="1:8" x14ac:dyDescent="0.25">
      <c r="A285" s="33" t="s">
        <v>384</v>
      </c>
      <c r="B285" s="28" t="s">
        <v>385</v>
      </c>
      <c r="C285" s="30">
        <v>30</v>
      </c>
      <c r="D285" s="30" t="s">
        <v>41</v>
      </c>
      <c r="E285" s="19">
        <v>125</v>
      </c>
      <c r="F285" s="18">
        <f>IF(ISBLANK(E285),"", PRODUCT(C285,E285))</f>
        <v>3750</v>
      </c>
      <c r="G285" s="29" t="s">
        <v>447</v>
      </c>
      <c r="H285" s="28"/>
    </row>
    <row r="286" spans="1:8" ht="30" x14ac:dyDescent="0.25">
      <c r="A286" s="33" t="s">
        <v>386</v>
      </c>
      <c r="B286" s="28" t="s">
        <v>373</v>
      </c>
      <c r="C286" s="30"/>
      <c r="D286" s="30"/>
      <c r="E286" s="18"/>
      <c r="F286" s="18"/>
      <c r="G286" s="28"/>
      <c r="H286" s="29" t="s">
        <v>462</v>
      </c>
    </row>
    <row r="287" spans="1:8" ht="30" x14ac:dyDescent="0.25">
      <c r="A287" s="33" t="s">
        <v>387</v>
      </c>
      <c r="B287" s="28" t="s">
        <v>388</v>
      </c>
      <c r="C287" s="30"/>
      <c r="D287" s="30"/>
      <c r="E287" s="18"/>
      <c r="F287" s="18"/>
      <c r="G287" s="28"/>
      <c r="H287" s="29" t="s">
        <v>476</v>
      </c>
    </row>
    <row r="288" spans="1:8" ht="30" x14ac:dyDescent="0.25">
      <c r="A288" s="33" t="s">
        <v>389</v>
      </c>
      <c r="B288" s="28" t="s">
        <v>377</v>
      </c>
      <c r="C288" s="30"/>
      <c r="D288" s="30"/>
      <c r="E288" s="18"/>
      <c r="F288" s="18"/>
      <c r="G288" s="28"/>
      <c r="H288" s="29" t="s">
        <v>464</v>
      </c>
    </row>
    <row r="289" spans="1:8" x14ac:dyDescent="0.25">
      <c r="A289" s="33" t="s">
        <v>390</v>
      </c>
      <c r="B289" s="28" t="s">
        <v>385</v>
      </c>
      <c r="C289" s="30">
        <v>30</v>
      </c>
      <c r="D289" s="30" t="s">
        <v>41</v>
      </c>
      <c r="E289" s="19">
        <v>125</v>
      </c>
      <c r="F289" s="18">
        <f>IF(ISBLANK(E289),"", PRODUCT(C289,E289))</f>
        <v>3750</v>
      </c>
      <c r="G289" s="29" t="s">
        <v>448</v>
      </c>
      <c r="H289" s="28"/>
    </row>
    <row r="290" spans="1:8" ht="30" x14ac:dyDescent="0.25">
      <c r="A290" s="33" t="s">
        <v>391</v>
      </c>
      <c r="B290" s="28" t="s">
        <v>392</v>
      </c>
      <c r="C290" s="30"/>
      <c r="D290" s="30"/>
      <c r="E290" s="18"/>
      <c r="F290" s="18"/>
      <c r="G290" s="28"/>
      <c r="H290" s="29" t="s">
        <v>467</v>
      </c>
    </row>
    <row r="291" spans="1:8" ht="30" x14ac:dyDescent="0.25">
      <c r="A291" s="33" t="s">
        <v>393</v>
      </c>
      <c r="B291" s="28" t="s">
        <v>394</v>
      </c>
      <c r="C291" s="30"/>
      <c r="D291" s="30"/>
      <c r="E291" s="18"/>
      <c r="F291" s="18"/>
      <c r="G291" s="28"/>
      <c r="H291" s="29" t="s">
        <v>475</v>
      </c>
    </row>
    <row r="292" spans="1:8" ht="30" x14ac:dyDescent="0.25">
      <c r="A292" s="33" t="s">
        <v>395</v>
      </c>
      <c r="B292" s="28" t="s">
        <v>377</v>
      </c>
      <c r="C292" s="30"/>
      <c r="D292" s="30"/>
      <c r="E292" s="18"/>
      <c r="F292" s="18"/>
      <c r="G292" s="28"/>
      <c r="H292" s="29" t="s">
        <v>464</v>
      </c>
    </row>
    <row r="293" spans="1:8" x14ac:dyDescent="0.25">
      <c r="A293" s="33" t="s">
        <v>396</v>
      </c>
      <c r="B293" s="28" t="s">
        <v>385</v>
      </c>
      <c r="C293" s="30">
        <v>30</v>
      </c>
      <c r="D293" s="30" t="s">
        <v>41</v>
      </c>
      <c r="E293" s="19">
        <v>125</v>
      </c>
      <c r="F293" s="18">
        <f>IF(ISBLANK(E293),"", PRODUCT(C293,E293))</f>
        <v>3750</v>
      </c>
      <c r="G293" s="29" t="s">
        <v>449</v>
      </c>
      <c r="H293" s="28"/>
    </row>
    <row r="294" spans="1:8" ht="30" x14ac:dyDescent="0.25">
      <c r="A294" s="33" t="s">
        <v>397</v>
      </c>
      <c r="B294" s="28" t="s">
        <v>392</v>
      </c>
      <c r="C294" s="30"/>
      <c r="D294" s="30"/>
      <c r="E294" s="18"/>
      <c r="F294" s="18"/>
      <c r="G294" s="28"/>
      <c r="H294" s="29" t="s">
        <v>467</v>
      </c>
    </row>
    <row r="295" spans="1:8" ht="30" x14ac:dyDescent="0.25">
      <c r="A295" s="33" t="s">
        <v>398</v>
      </c>
      <c r="B295" s="28" t="s">
        <v>399</v>
      </c>
      <c r="C295" s="30"/>
      <c r="D295" s="30"/>
      <c r="E295" s="18"/>
      <c r="F295" s="18"/>
      <c r="G295" s="28"/>
      <c r="H295" s="29" t="s">
        <v>472</v>
      </c>
    </row>
    <row r="296" spans="1:8" ht="30" x14ac:dyDescent="0.25">
      <c r="A296" s="33" t="s">
        <v>400</v>
      </c>
      <c r="B296" s="28" t="s">
        <v>377</v>
      </c>
      <c r="C296" s="30"/>
      <c r="D296" s="30"/>
      <c r="E296" s="18"/>
      <c r="F296" s="18"/>
      <c r="G296" s="28"/>
      <c r="H296" s="29" t="s">
        <v>464</v>
      </c>
    </row>
    <row r="297" spans="1:8" x14ac:dyDescent="0.25">
      <c r="A297" s="33" t="s">
        <v>401</v>
      </c>
      <c r="B297" s="28" t="s">
        <v>385</v>
      </c>
      <c r="C297" s="30">
        <v>30</v>
      </c>
      <c r="D297" s="30" t="s">
        <v>41</v>
      </c>
      <c r="E297" s="19">
        <v>125</v>
      </c>
      <c r="F297" s="18">
        <f>IF(ISBLANK(E297),"", PRODUCT(C297,E297))</f>
        <v>3750</v>
      </c>
      <c r="G297" s="29" t="s">
        <v>450</v>
      </c>
      <c r="H297" s="28"/>
    </row>
    <row r="298" spans="1:8" ht="30" x14ac:dyDescent="0.25">
      <c r="A298" s="33" t="s">
        <v>402</v>
      </c>
      <c r="B298" s="28" t="s">
        <v>392</v>
      </c>
      <c r="C298" s="30"/>
      <c r="D298" s="30"/>
      <c r="E298" s="18"/>
      <c r="F298" s="18"/>
      <c r="G298" s="28"/>
      <c r="H298" s="29" t="s">
        <v>467</v>
      </c>
    </row>
    <row r="299" spans="1:8" ht="30" x14ac:dyDescent="0.25">
      <c r="A299" s="33" t="s">
        <v>403</v>
      </c>
      <c r="B299" s="28" t="s">
        <v>404</v>
      </c>
      <c r="C299" s="30"/>
      <c r="D299" s="30"/>
      <c r="E299" s="18"/>
      <c r="F299" s="18"/>
      <c r="G299" s="28"/>
      <c r="H299" s="29" t="s">
        <v>473</v>
      </c>
    </row>
    <row r="300" spans="1:8" ht="30" x14ac:dyDescent="0.25">
      <c r="A300" s="33" t="s">
        <v>405</v>
      </c>
      <c r="B300" s="28" t="s">
        <v>406</v>
      </c>
      <c r="C300" s="30"/>
      <c r="D300" s="30"/>
      <c r="E300" s="18"/>
      <c r="F300" s="18"/>
      <c r="G300" s="28"/>
      <c r="H300" s="29" t="s">
        <v>474</v>
      </c>
    </row>
    <row r="301" spans="1:8" x14ac:dyDescent="0.25">
      <c r="A301" s="33" t="s">
        <v>407</v>
      </c>
      <c r="B301" s="28" t="s">
        <v>408</v>
      </c>
      <c r="C301" s="30">
        <v>10</v>
      </c>
      <c r="D301" s="30" t="s">
        <v>41</v>
      </c>
      <c r="E301" s="19">
        <v>160</v>
      </c>
      <c r="F301" s="18">
        <f>IF(ISBLANK(E301),"", PRODUCT(C301,E301))</f>
        <v>1600</v>
      </c>
      <c r="G301" s="29" t="s">
        <v>451</v>
      </c>
      <c r="H301" s="28"/>
    </row>
    <row r="302" spans="1:8" ht="30" x14ac:dyDescent="0.25">
      <c r="A302" s="33" t="s">
        <v>409</v>
      </c>
      <c r="B302" s="28" t="s">
        <v>392</v>
      </c>
      <c r="C302" s="30"/>
      <c r="D302" s="30"/>
      <c r="E302" s="18"/>
      <c r="F302" s="18"/>
      <c r="G302" s="28"/>
      <c r="H302" s="29" t="s">
        <v>468</v>
      </c>
    </row>
    <row r="303" spans="1:8" ht="30" x14ac:dyDescent="0.25">
      <c r="A303" s="33" t="s">
        <v>410</v>
      </c>
      <c r="B303" s="28" t="s">
        <v>411</v>
      </c>
      <c r="C303" s="30"/>
      <c r="D303" s="30"/>
      <c r="E303" s="18"/>
      <c r="F303" s="18"/>
      <c r="G303" s="28"/>
      <c r="H303" s="29" t="s">
        <v>471</v>
      </c>
    </row>
    <row r="304" spans="1:8" ht="30" x14ac:dyDescent="0.25">
      <c r="A304" s="33" t="s">
        <v>412</v>
      </c>
      <c r="B304" s="28" t="s">
        <v>377</v>
      </c>
      <c r="C304" s="30"/>
      <c r="D304" s="30"/>
      <c r="E304" s="18"/>
      <c r="F304" s="18"/>
      <c r="G304" s="28"/>
      <c r="H304" s="29" t="s">
        <v>470</v>
      </c>
    </row>
    <row r="305" spans="1:8" x14ac:dyDescent="0.25">
      <c r="A305" s="33" t="s">
        <v>413</v>
      </c>
      <c r="B305" s="28" t="s">
        <v>408</v>
      </c>
      <c r="C305" s="30">
        <v>1</v>
      </c>
      <c r="D305" s="30" t="s">
        <v>41</v>
      </c>
      <c r="E305" s="19">
        <v>160</v>
      </c>
      <c r="F305" s="18">
        <f>IF(ISBLANK(E305),"", PRODUCT(C305,E305))</f>
        <v>160</v>
      </c>
      <c r="G305" s="29" t="s">
        <v>452</v>
      </c>
      <c r="H305" s="28"/>
    </row>
    <row r="306" spans="1:8" ht="30" x14ac:dyDescent="0.25">
      <c r="A306" s="33" t="s">
        <v>414</v>
      </c>
      <c r="B306" s="28" t="s">
        <v>392</v>
      </c>
      <c r="C306" s="30"/>
      <c r="D306" s="30"/>
      <c r="E306" s="18"/>
      <c r="F306" s="18"/>
      <c r="G306" s="18"/>
      <c r="H306" s="29" t="s">
        <v>468</v>
      </c>
    </row>
    <row r="307" spans="1:8" ht="30" x14ac:dyDescent="0.25">
      <c r="A307" s="33" t="s">
        <v>415</v>
      </c>
      <c r="B307" s="28" t="s">
        <v>416</v>
      </c>
      <c r="C307" s="30"/>
      <c r="D307" s="30"/>
      <c r="E307" s="18"/>
      <c r="F307" s="18"/>
      <c r="G307" s="18"/>
      <c r="H307" s="29" t="s">
        <v>469</v>
      </c>
    </row>
    <row r="308" spans="1:8" ht="30" x14ac:dyDescent="0.25">
      <c r="A308" s="33" t="s">
        <v>417</v>
      </c>
      <c r="B308" s="28" t="s">
        <v>377</v>
      </c>
      <c r="C308" s="30"/>
      <c r="D308" s="30"/>
      <c r="E308" s="18"/>
      <c r="F308" s="18"/>
      <c r="G308" s="18"/>
      <c r="H308" s="29" t="s">
        <v>470</v>
      </c>
    </row>
    <row r="309" spans="1:8" x14ac:dyDescent="0.25">
      <c r="E309" s="31" t="s">
        <v>153</v>
      </c>
      <c r="F309" s="17">
        <f>IF((COUNT(C277:C308)&lt;&gt;COUNT(F277:F308)),"", ROUND(SUM(F277:F308),2))</f>
        <v>24260</v>
      </c>
      <c r="G309" s="15" t="str">
        <f>IF((COUNT(C277:C308)&lt;&gt;COUNT(F277:F308)),"Neužpildytos visų objektų kainos", "")</f>
        <v/>
      </c>
    </row>
    <row r="310" spans="1:8" x14ac:dyDescent="0.25">
      <c r="C310" s="31" t="s">
        <v>154</v>
      </c>
      <c r="D310" s="20">
        <v>5</v>
      </c>
      <c r="E310" s="31" t="s">
        <v>155</v>
      </c>
      <c r="F310" s="17">
        <f>IF(OR(F309="",D310=""),"", ROUND(PRODUCT(D310,F309)/100,2))</f>
        <v>1213</v>
      </c>
      <c r="G310" s="15" t="str">
        <f>IF(D310="", "Nurodykite taikomą PVM dydį", "")</f>
        <v/>
      </c>
    </row>
    <row r="311" spans="1:8" x14ac:dyDescent="0.25">
      <c r="E311" s="31" t="s">
        <v>156</v>
      </c>
      <c r="F311" s="17">
        <f>IF(ISBLANK(F310), "", ROUND(SUM(F309:F310),2))</f>
        <v>25473</v>
      </c>
    </row>
  </sheetData>
  <sheetProtection algorithmName="SHA-512" hashValue="cDUXU2DrpQ1QtZmtIecVnZrAZGg/AL+YBrfbcONcgFfdzVHssyF752vwFXHl/5zrUeKzmpXu7g3Zg3zFBJ7vhg==" saltValue="CZ0MzYH7me+WknPNI0zzLA=="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9055118110236221" right="0.39370078740157483" top="0.74803149606299213" bottom="0.74803149606299213" header="0.31496062992125984" footer="0.31496062992125984"/>
  <pageSetup paperSize="9" scale="53"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G58" sqref="G5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0" t="s">
        <v>418</v>
      </c>
      <c r="B2" s="49"/>
      <c r="C2" s="49"/>
      <c r="D2" s="49"/>
      <c r="E2" s="49"/>
      <c r="F2" s="49"/>
      <c r="G2" s="49"/>
      <c r="H2" s="49"/>
      <c r="I2" s="49"/>
      <c r="J2" s="49"/>
      <c r="K2" s="49"/>
    </row>
    <row r="3" spans="1:11" x14ac:dyDescent="0.25">
      <c r="A3" s="49"/>
      <c r="B3" s="49"/>
      <c r="C3" s="49"/>
      <c r="D3" s="49"/>
      <c r="E3" s="49"/>
      <c r="F3" s="49"/>
      <c r="G3" s="49"/>
      <c r="H3" s="49"/>
      <c r="I3" s="49"/>
      <c r="J3" s="49"/>
      <c r="K3" s="49"/>
    </row>
    <row r="4" spans="1:11" ht="15.95" customHeight="1" thickBot="1" x14ac:dyDescent="0.3">
      <c r="A4" s="7"/>
      <c r="B4" s="7"/>
      <c r="C4" s="7"/>
      <c r="D4" s="7"/>
      <c r="E4" s="7"/>
      <c r="F4" s="7"/>
      <c r="G4" s="7"/>
      <c r="H4" s="7"/>
      <c r="I4" s="7"/>
      <c r="J4" s="7"/>
    </row>
    <row r="5" spans="1:11" ht="48" customHeight="1" x14ac:dyDescent="0.25">
      <c r="A5" s="72" t="s">
        <v>419</v>
      </c>
      <c r="B5" s="62"/>
      <c r="C5" s="60" t="s">
        <v>420</v>
      </c>
      <c r="D5" s="61"/>
      <c r="E5" s="62"/>
      <c r="F5" s="60" t="s">
        <v>421</v>
      </c>
      <c r="G5" s="61"/>
      <c r="H5" s="62"/>
      <c r="I5" s="60" t="s">
        <v>422</v>
      </c>
      <c r="J5" s="62"/>
      <c r="K5" s="9" t="s">
        <v>423</v>
      </c>
    </row>
    <row r="6" spans="1:11" ht="48.95" customHeight="1" x14ac:dyDescent="0.25">
      <c r="A6" s="54"/>
      <c r="B6" s="53"/>
      <c r="C6" s="55"/>
      <c r="D6" s="52"/>
      <c r="E6" s="53"/>
      <c r="F6" s="55"/>
      <c r="G6" s="52"/>
      <c r="H6" s="53"/>
      <c r="I6" s="55"/>
      <c r="J6" s="53"/>
      <c r="K6" s="21"/>
    </row>
    <row r="7" spans="1:11" ht="48.95" customHeight="1" x14ac:dyDescent="0.25">
      <c r="A7" s="54"/>
      <c r="B7" s="53"/>
      <c r="C7" s="55"/>
      <c r="D7" s="52"/>
      <c r="E7" s="53"/>
      <c r="F7" s="55"/>
      <c r="G7" s="52"/>
      <c r="H7" s="53"/>
      <c r="I7" s="55"/>
      <c r="J7" s="53"/>
      <c r="K7" s="21"/>
    </row>
    <row r="8" spans="1:11" ht="48.95" customHeight="1" x14ac:dyDescent="0.25">
      <c r="A8" s="54"/>
      <c r="B8" s="53"/>
      <c r="C8" s="55"/>
      <c r="D8" s="52"/>
      <c r="E8" s="53"/>
      <c r="F8" s="55"/>
      <c r="G8" s="52"/>
      <c r="H8" s="53"/>
      <c r="I8" s="55"/>
      <c r="J8" s="53"/>
      <c r="K8" s="21"/>
    </row>
    <row r="9" spans="1:11" ht="48.95" customHeight="1" x14ac:dyDescent="0.25">
      <c r="A9" s="54"/>
      <c r="B9" s="53"/>
      <c r="C9" s="55"/>
      <c r="D9" s="52"/>
      <c r="E9" s="53"/>
      <c r="F9" s="55"/>
      <c r="G9" s="52"/>
      <c r="H9" s="53"/>
      <c r="I9" s="55"/>
      <c r="J9" s="53"/>
      <c r="K9" s="21"/>
    </row>
    <row r="10" spans="1:11" ht="48.95" customHeight="1" x14ac:dyDescent="0.25">
      <c r="A10" s="54"/>
      <c r="B10" s="53"/>
      <c r="C10" s="55"/>
      <c r="D10" s="52"/>
      <c r="E10" s="53"/>
      <c r="F10" s="55"/>
      <c r="G10" s="52"/>
      <c r="H10" s="53"/>
      <c r="I10" s="55"/>
      <c r="J10" s="53"/>
      <c r="K10" s="21"/>
    </row>
    <row r="11" spans="1:11" ht="48.95" customHeight="1" x14ac:dyDescent="0.25">
      <c r="A11" s="54"/>
      <c r="B11" s="53"/>
      <c r="C11" s="55"/>
      <c r="D11" s="52"/>
      <c r="E11" s="53"/>
      <c r="F11" s="55"/>
      <c r="G11" s="52"/>
      <c r="H11" s="53"/>
      <c r="I11" s="55"/>
      <c r="J11" s="53"/>
      <c r="K11" s="21"/>
    </row>
    <row r="12" spans="1:11" ht="48.95" customHeight="1" x14ac:dyDescent="0.25">
      <c r="A12" s="54"/>
      <c r="B12" s="53"/>
      <c r="C12" s="55"/>
      <c r="D12" s="52"/>
      <c r="E12" s="53"/>
      <c r="F12" s="55"/>
      <c r="G12" s="52"/>
      <c r="H12" s="53"/>
      <c r="I12" s="55"/>
      <c r="J12" s="53"/>
      <c r="K12" s="21"/>
    </row>
    <row r="13" spans="1:11" ht="48.95" customHeight="1" x14ac:dyDescent="0.25">
      <c r="A13" s="54"/>
      <c r="B13" s="53"/>
      <c r="C13" s="55"/>
      <c r="D13" s="52"/>
      <c r="E13" s="53"/>
      <c r="F13" s="55"/>
      <c r="G13" s="52"/>
      <c r="H13" s="53"/>
      <c r="I13" s="55"/>
      <c r="J13" s="53"/>
      <c r="K13" s="21"/>
    </row>
    <row r="14" spans="1:11" ht="48.95" customHeight="1" x14ac:dyDescent="0.25">
      <c r="A14" s="54"/>
      <c r="B14" s="53"/>
      <c r="C14" s="55"/>
      <c r="D14" s="52"/>
      <c r="E14" s="53"/>
      <c r="F14" s="55"/>
      <c r="G14" s="52"/>
      <c r="H14" s="53"/>
      <c r="I14" s="55"/>
      <c r="J14" s="53"/>
      <c r="K14" s="21"/>
    </row>
    <row r="15" spans="1:11" ht="48" customHeight="1" thickBot="1" x14ac:dyDescent="0.3">
      <c r="A15" s="78"/>
      <c r="B15" s="66"/>
      <c r="C15" s="71"/>
      <c r="D15" s="65"/>
      <c r="E15" s="66"/>
      <c r="F15" s="71"/>
      <c r="G15" s="65"/>
      <c r="H15" s="66"/>
      <c r="I15" s="71"/>
      <c r="J15" s="66"/>
      <c r="K15" s="22"/>
    </row>
    <row r="16" spans="1:11" ht="18.95" customHeight="1" x14ac:dyDescent="0.25">
      <c r="A16" s="10"/>
      <c r="B16" s="10"/>
      <c r="C16" s="10"/>
      <c r="D16" s="10"/>
      <c r="E16" s="10"/>
      <c r="F16" s="10"/>
      <c r="G16" s="10"/>
      <c r="H16" s="10"/>
      <c r="I16" s="10"/>
      <c r="J16" s="10"/>
      <c r="K16" s="11"/>
    </row>
    <row r="17" spans="1:11" ht="48.95" customHeight="1" x14ac:dyDescent="0.25">
      <c r="A17" s="75" t="s">
        <v>424</v>
      </c>
      <c r="B17" s="49"/>
      <c r="C17" s="49"/>
      <c r="D17" s="49"/>
      <c r="E17" s="49"/>
      <c r="F17" s="49"/>
      <c r="G17" s="49"/>
      <c r="H17" s="49"/>
      <c r="I17" s="49"/>
      <c r="J17" s="49"/>
      <c r="K17" s="49"/>
    </row>
    <row r="18" spans="1:11" ht="15.95" customHeight="1" thickBot="1" x14ac:dyDescent="0.3">
      <c r="A18" s="10"/>
      <c r="B18" s="10"/>
      <c r="C18" s="10"/>
      <c r="D18" s="10"/>
      <c r="E18" s="10"/>
      <c r="F18" s="10"/>
      <c r="G18" s="10"/>
      <c r="H18" s="10"/>
      <c r="I18" s="10"/>
      <c r="J18" s="10"/>
      <c r="K18" s="11"/>
    </row>
    <row r="19" spans="1:11" ht="48.95" customHeight="1" x14ac:dyDescent="0.25">
      <c r="A19" s="72" t="s">
        <v>30</v>
      </c>
      <c r="B19" s="62"/>
      <c r="C19" s="60" t="s">
        <v>420</v>
      </c>
      <c r="D19" s="61"/>
      <c r="E19" s="62"/>
      <c r="F19" s="60" t="s">
        <v>425</v>
      </c>
      <c r="G19" s="61"/>
      <c r="H19" s="62"/>
      <c r="I19" s="76" t="s">
        <v>422</v>
      </c>
      <c r="J19" s="77"/>
      <c r="K19" s="11"/>
    </row>
    <row r="20" spans="1:11" ht="48.95" customHeight="1" x14ac:dyDescent="0.25">
      <c r="A20" s="54"/>
      <c r="B20" s="53"/>
      <c r="C20" s="55"/>
      <c r="D20" s="52"/>
      <c r="E20" s="53"/>
      <c r="F20" s="55"/>
      <c r="G20" s="52"/>
      <c r="H20" s="53"/>
      <c r="I20" s="59"/>
      <c r="J20" s="58"/>
      <c r="K20" s="11"/>
    </row>
    <row r="21" spans="1:11" ht="48.95" customHeight="1" x14ac:dyDescent="0.25">
      <c r="A21" s="54"/>
      <c r="B21" s="53"/>
      <c r="C21" s="55"/>
      <c r="D21" s="52"/>
      <c r="E21" s="53"/>
      <c r="F21" s="55"/>
      <c r="G21" s="52"/>
      <c r="H21" s="53"/>
      <c r="I21" s="59"/>
      <c r="J21" s="58"/>
      <c r="K21" s="11"/>
    </row>
    <row r="22" spans="1:11" ht="48.95" customHeight="1" x14ac:dyDescent="0.25">
      <c r="A22" s="54"/>
      <c r="B22" s="53"/>
      <c r="C22" s="55"/>
      <c r="D22" s="52"/>
      <c r="E22" s="53"/>
      <c r="F22" s="55"/>
      <c r="G22" s="52"/>
      <c r="H22" s="53"/>
      <c r="I22" s="59"/>
      <c r="J22" s="58"/>
      <c r="K22" s="11"/>
    </row>
    <row r="23" spans="1:11" ht="48.95" customHeight="1" x14ac:dyDescent="0.25">
      <c r="A23" s="54"/>
      <c r="B23" s="53"/>
      <c r="C23" s="55"/>
      <c r="D23" s="52"/>
      <c r="E23" s="53"/>
      <c r="F23" s="55"/>
      <c r="G23" s="52"/>
      <c r="H23" s="53"/>
      <c r="I23" s="59"/>
      <c r="J23" s="58"/>
      <c r="K23" s="11"/>
    </row>
    <row r="24" spans="1:11" ht="48.95" customHeight="1" x14ac:dyDescent="0.25">
      <c r="A24" s="54"/>
      <c r="B24" s="53"/>
      <c r="C24" s="55"/>
      <c r="D24" s="52"/>
      <c r="E24" s="53"/>
      <c r="F24" s="55"/>
      <c r="G24" s="52"/>
      <c r="H24" s="53"/>
      <c r="I24" s="59"/>
      <c r="J24" s="58"/>
      <c r="K24" s="11"/>
    </row>
    <row r="25" spans="1:11" ht="48.95" customHeight="1" x14ac:dyDescent="0.25">
      <c r="A25" s="54"/>
      <c r="B25" s="53"/>
      <c r="C25" s="55"/>
      <c r="D25" s="52"/>
      <c r="E25" s="53"/>
      <c r="F25" s="55"/>
      <c r="G25" s="52"/>
      <c r="H25" s="53"/>
      <c r="I25" s="59"/>
      <c r="J25" s="58"/>
      <c r="K25" s="11"/>
    </row>
    <row r="26" spans="1:11" ht="48.95" customHeight="1" x14ac:dyDescent="0.25">
      <c r="A26" s="54"/>
      <c r="B26" s="53"/>
      <c r="C26" s="55"/>
      <c r="D26" s="52"/>
      <c r="E26" s="53"/>
      <c r="F26" s="55"/>
      <c r="G26" s="52"/>
      <c r="H26" s="53"/>
      <c r="I26" s="59"/>
      <c r="J26" s="58"/>
      <c r="K26" s="11"/>
    </row>
    <row r="27" spans="1:11" ht="48.95" customHeight="1" x14ac:dyDescent="0.25">
      <c r="A27" s="54"/>
      <c r="B27" s="53"/>
      <c r="C27" s="55"/>
      <c r="D27" s="52"/>
      <c r="E27" s="53"/>
      <c r="F27" s="55"/>
      <c r="G27" s="52"/>
      <c r="H27" s="53"/>
      <c r="I27" s="59"/>
      <c r="J27" s="58"/>
      <c r="K27" s="11"/>
    </row>
    <row r="28" spans="1:11" ht="48.95" customHeight="1" x14ac:dyDescent="0.25">
      <c r="A28" s="54"/>
      <c r="B28" s="53"/>
      <c r="C28" s="55"/>
      <c r="D28" s="52"/>
      <c r="E28" s="53"/>
      <c r="F28" s="55"/>
      <c r="G28" s="52"/>
      <c r="H28" s="53"/>
      <c r="I28" s="59"/>
      <c r="J28" s="58"/>
      <c r="K28" s="11"/>
    </row>
    <row r="29" spans="1:11" ht="48.95" customHeight="1" x14ac:dyDescent="0.25">
      <c r="A29" s="54"/>
      <c r="B29" s="53"/>
      <c r="C29" s="55"/>
      <c r="D29" s="52"/>
      <c r="E29" s="53"/>
      <c r="F29" s="55"/>
      <c r="G29" s="52"/>
      <c r="H29" s="53"/>
      <c r="I29" s="59"/>
      <c r="J29" s="58"/>
      <c r="K29" s="11"/>
    </row>
    <row r="31" spans="1:11" ht="33" customHeight="1" x14ac:dyDescent="0.25">
      <c r="A31" s="63"/>
      <c r="B31" s="49"/>
      <c r="C31" s="49"/>
      <c r="D31" s="49"/>
      <c r="E31" s="49"/>
      <c r="F31" s="49"/>
      <c r="G31" s="49"/>
      <c r="H31" s="49"/>
      <c r="I31" s="49"/>
      <c r="J31" s="49"/>
    </row>
    <row r="33" spans="1:10" ht="15.95" customHeight="1" x14ac:dyDescent="0.25">
      <c r="A33" s="74" t="s">
        <v>426</v>
      </c>
      <c r="B33" s="49"/>
      <c r="C33" s="49"/>
      <c r="D33" s="49"/>
      <c r="E33" s="49"/>
      <c r="F33" s="49"/>
      <c r="G33" s="49"/>
      <c r="H33" s="49"/>
      <c r="I33" s="49"/>
      <c r="J33" s="49"/>
    </row>
    <row r="34" spans="1:10" ht="15.95" customHeight="1" thickBot="1" x14ac:dyDescent="0.3"/>
    <row r="35" spans="1:10" ht="15.95" customHeight="1" x14ac:dyDescent="0.25">
      <c r="A35" s="8" t="s">
        <v>29</v>
      </c>
      <c r="B35" s="79" t="s">
        <v>427</v>
      </c>
      <c r="C35" s="61"/>
      <c r="D35" s="61"/>
      <c r="E35" s="61"/>
      <c r="F35" s="61"/>
      <c r="G35" s="62"/>
      <c r="H35" s="80" t="s">
        <v>428</v>
      </c>
      <c r="I35" s="61"/>
      <c r="J35" s="77"/>
    </row>
    <row r="36" spans="1:10" ht="48" customHeight="1" x14ac:dyDescent="0.25">
      <c r="A36" s="23" t="s">
        <v>429</v>
      </c>
      <c r="B36" s="56" t="s">
        <v>430</v>
      </c>
      <c r="C36" s="52"/>
      <c r="D36" s="52"/>
      <c r="E36" s="52"/>
      <c r="F36" s="52"/>
      <c r="G36" s="53"/>
      <c r="H36" s="57"/>
      <c r="I36" s="52"/>
      <c r="J36" s="58"/>
    </row>
    <row r="37" spans="1:10" ht="48" customHeight="1" x14ac:dyDescent="0.25">
      <c r="A37" s="23" t="s">
        <v>431</v>
      </c>
      <c r="B37" s="56" t="s">
        <v>432</v>
      </c>
      <c r="C37" s="52"/>
      <c r="D37" s="52"/>
      <c r="E37" s="52"/>
      <c r="F37" s="52"/>
      <c r="G37" s="53"/>
      <c r="H37" s="57" t="s">
        <v>453</v>
      </c>
      <c r="I37" s="52"/>
      <c r="J37" s="58"/>
    </row>
    <row r="38" spans="1:10" ht="48" customHeight="1" x14ac:dyDescent="0.25">
      <c r="A38" s="23" t="s">
        <v>433</v>
      </c>
      <c r="B38" s="56" t="s">
        <v>434</v>
      </c>
      <c r="C38" s="52"/>
      <c r="D38" s="52"/>
      <c r="E38" s="52"/>
      <c r="F38" s="52"/>
      <c r="G38" s="53"/>
      <c r="H38" s="57"/>
      <c r="I38" s="52"/>
      <c r="J38" s="58"/>
    </row>
    <row r="39" spans="1:10" ht="48" customHeight="1" x14ac:dyDescent="0.25">
      <c r="A39" s="23" t="s">
        <v>435</v>
      </c>
      <c r="B39" s="56" t="s">
        <v>436</v>
      </c>
      <c r="C39" s="52"/>
      <c r="D39" s="52"/>
      <c r="E39" s="52"/>
      <c r="F39" s="52"/>
      <c r="G39" s="53"/>
      <c r="H39" s="57" t="s">
        <v>453</v>
      </c>
      <c r="I39" s="52"/>
      <c r="J39" s="58"/>
    </row>
    <row r="40" spans="1:10" ht="48" customHeight="1" x14ac:dyDescent="0.25">
      <c r="A40" s="24"/>
      <c r="B40" s="51"/>
      <c r="C40" s="52"/>
      <c r="D40" s="52"/>
      <c r="E40" s="52"/>
      <c r="F40" s="52"/>
      <c r="G40" s="53"/>
      <c r="H40" s="57"/>
      <c r="I40" s="52"/>
      <c r="J40" s="58"/>
    </row>
    <row r="41" spans="1:10" ht="48" customHeight="1" x14ac:dyDescent="0.25">
      <c r="A41" s="24"/>
      <c r="B41" s="51"/>
      <c r="C41" s="52"/>
      <c r="D41" s="52"/>
      <c r="E41" s="52"/>
      <c r="F41" s="52"/>
      <c r="G41" s="53"/>
      <c r="H41" s="57"/>
      <c r="I41" s="52"/>
      <c r="J41" s="58"/>
    </row>
    <row r="42" spans="1:10" ht="48" customHeight="1" x14ac:dyDescent="0.25">
      <c r="A42" s="24"/>
      <c r="B42" s="51"/>
      <c r="C42" s="52"/>
      <c r="D42" s="52"/>
      <c r="E42" s="52"/>
      <c r="F42" s="52"/>
      <c r="G42" s="53"/>
      <c r="H42" s="57"/>
      <c r="I42" s="52"/>
      <c r="J42" s="58"/>
    </row>
    <row r="43" spans="1:10" ht="48" customHeight="1" x14ac:dyDescent="0.25">
      <c r="A43" s="24"/>
      <c r="B43" s="51"/>
      <c r="C43" s="52"/>
      <c r="D43" s="52"/>
      <c r="E43" s="52"/>
      <c r="F43" s="52"/>
      <c r="G43" s="53"/>
      <c r="H43" s="57"/>
      <c r="I43" s="52"/>
      <c r="J43" s="58"/>
    </row>
    <row r="44" spans="1:10" ht="48" customHeight="1" x14ac:dyDescent="0.25">
      <c r="A44" s="24"/>
      <c r="B44" s="51"/>
      <c r="C44" s="52"/>
      <c r="D44" s="52"/>
      <c r="E44" s="52"/>
      <c r="F44" s="52"/>
      <c r="G44" s="53"/>
      <c r="H44" s="57"/>
      <c r="I44" s="52"/>
      <c r="J44" s="58"/>
    </row>
    <row r="45" spans="1:10" ht="48" customHeight="1" x14ac:dyDescent="0.25">
      <c r="A45" s="24"/>
      <c r="B45" s="51"/>
      <c r="C45" s="52"/>
      <c r="D45" s="52"/>
      <c r="E45" s="52"/>
      <c r="F45" s="52"/>
      <c r="G45" s="53"/>
      <c r="H45" s="57"/>
      <c r="I45" s="52"/>
      <c r="J45" s="58"/>
    </row>
    <row r="46" spans="1:10" ht="48.95" customHeight="1" thickBot="1" x14ac:dyDescent="0.3">
      <c r="A46" s="25"/>
      <c r="B46" s="64"/>
      <c r="C46" s="65"/>
      <c r="D46" s="65"/>
      <c r="E46" s="65"/>
      <c r="F46" s="65"/>
      <c r="G46" s="66"/>
      <c r="H46" s="67"/>
      <c r="I46" s="68"/>
      <c r="J46" s="69"/>
    </row>
    <row r="48" spans="1:10" ht="102" customHeight="1" x14ac:dyDescent="0.25">
      <c r="A48" s="63" t="s">
        <v>437</v>
      </c>
      <c r="B48" s="49"/>
      <c r="C48" s="49"/>
      <c r="D48" s="49"/>
      <c r="E48" s="49"/>
      <c r="F48" s="49"/>
      <c r="G48" s="49"/>
      <c r="H48" s="49"/>
      <c r="I48" s="49"/>
      <c r="J48" s="49"/>
    </row>
    <row r="51" spans="1:10" x14ac:dyDescent="0.25">
      <c r="A51" s="70" t="s">
        <v>438</v>
      </c>
      <c r="B51" s="49"/>
      <c r="C51" s="49"/>
      <c r="D51" s="49"/>
      <c r="E51" s="73" t="s">
        <v>454</v>
      </c>
      <c r="F51" s="49"/>
      <c r="G51" s="49"/>
      <c r="H51" s="49"/>
      <c r="I51" s="49"/>
      <c r="J51" s="49"/>
    </row>
    <row r="53" spans="1:10" x14ac:dyDescent="0.25">
      <c r="A53" s="70" t="s">
        <v>439</v>
      </c>
      <c r="B53" s="49"/>
      <c r="C53" s="49"/>
      <c r="D53" s="49"/>
      <c r="E53" s="73" t="s">
        <v>455</v>
      </c>
      <c r="F53" s="49"/>
      <c r="G53" s="49"/>
      <c r="H53" s="49"/>
      <c r="I53" s="49"/>
      <c r="J53" s="49"/>
    </row>
    <row r="100" spans="1:1" ht="15.75" x14ac:dyDescent="0.25">
      <c r="A100" t="s">
        <v>440</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Ausra Principalmed</cp:lastModifiedBy>
  <cp:lastPrinted>2025-03-26T10:40:37Z</cp:lastPrinted>
  <dcterms:created xsi:type="dcterms:W3CDTF">2023-04-04T12:16:45Z</dcterms:created>
  <dcterms:modified xsi:type="dcterms:W3CDTF">2025-04-23T12:09:09Z</dcterms:modified>
</cp:coreProperties>
</file>