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F24D9111-9E53-4F7F-B76F-D1B90CD9865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F70" i="1"/>
  <c r="F72" i="1" s="1"/>
  <c r="F73" i="1" s="1"/>
  <c r="F74" i="1" s="1"/>
  <c r="G61" i="1"/>
  <c r="F54" i="1"/>
  <c r="G60" i="1" s="1"/>
  <c r="G45" i="1"/>
  <c r="F39" i="1"/>
  <c r="G44" i="1" s="1"/>
  <c r="G21" i="1"/>
  <c r="G72" i="1" l="1"/>
  <c r="F60" i="1"/>
  <c r="F61" i="1" s="1"/>
  <c r="F62" i="1" s="1"/>
  <c r="F44" i="1"/>
  <c r="F45" i="1" s="1"/>
  <c r="F46" i="1" s="1"/>
</calcChain>
</file>

<file path=xl/sharedStrings.xml><?xml version="1.0" encoding="utf-8"?>
<sst xmlns="http://schemas.openxmlformats.org/spreadsheetml/2006/main" count="171" uniqueCount="124">
  <si>
    <t>PIRKIMO SĄLYGŲ PRIEDAS "PASIŪLYMO FORMA"</t>
  </si>
  <si>
    <t>VIENKARTINĖS MEDICININĖS PRIEMONĖS</t>
  </si>
  <si>
    <t>Kam:</t>
  </si>
  <si>
    <t>VšĮ LSMU Kauno ligoninė</t>
  </si>
  <si>
    <t>Data:</t>
  </si>
  <si>
    <t>Nr.:</t>
  </si>
  <si>
    <t>25-133</t>
  </si>
  <si>
    <t>Vieta:</t>
  </si>
  <si>
    <t>Vilnius</t>
  </si>
  <si>
    <t>Tiekėjo pavadinimas / Ūkio subjektų grupės nariai:</t>
  </si>
  <si>
    <t>UAB Mediq Lietuva</t>
  </si>
  <si>
    <t>Tiekėjo kodas (-ai):</t>
  </si>
  <si>
    <t>Tiekėjo adresas (-ai):</t>
  </si>
  <si>
    <t>Kolektyvo g. 15-20, 08314 Vilnius</t>
  </si>
  <si>
    <t>Tiekėjo PVM mokėtojo kodas(-ai):</t>
  </si>
  <si>
    <t>Tiekėjo / Ūkio subjektų grupės atsakingo partnerio sąskaitos numeris, banko pavadinimas ir banko kodas (-ai):</t>
  </si>
  <si>
    <t>a/s LT87 7300 0101 5958 2025, AB Swedbank, banko kodas 73000           a/s LT29 7044 0901 0430 1880, AB SEB, banko kodas 70440</t>
  </si>
  <si>
    <t>Asmens atsakingo už pasiūlymą vardas, pavardė:</t>
  </si>
  <si>
    <t>Inga Rinkevičienė</t>
  </si>
  <si>
    <t>Asmens atsakingo už pasiūlymą telefono numeris, el. pašto adresas:</t>
  </si>
  <si>
    <t>(+370 5) 268 8445, inga.rinkeviciene@mediq.com</t>
  </si>
  <si>
    <t>Tiekėjo / Ūkio subjektų grupės, laimėjimo atveju, pasirašančio sutartį asmens vardas, pavardė, pareigos:</t>
  </si>
  <si>
    <t>Vilius Grikšas, vykdantysis direktorius</t>
  </si>
  <si>
    <t>Tiekėjo / Ūkio subjektų grupės, laimėjimo atveju, už sutarties vykdymą atsakingo asmens vardas, pavardė, telefono numeris, elektroninio pašto adresas:</t>
  </si>
  <si>
    <t>užsakymų vadybininkė Loreta Mickevičienė, tel. +370 5 268 8451, loreta.mickeviciene@mediq.com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</si>
  <si>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</si>
  <si>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Mart Eigi, Priit Paiste, Thorbjorn Hjarndal</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</si>
  <si>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</si>
  <si>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</si>
  <si>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</si>
  <si>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</si>
  <si>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</si>
  <si>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</si>
  <si>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</si>
  <si>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</si>
  <si>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Pasiūlymų formoje būtina palikti tik siūlomas pirkimo dalis. Nepasiūlytas pirkimo dalis būtina IŠTRINTI.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</si>
  <si>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</si>
  <si>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</si>
  <si>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</si>
  <si>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</si>
  <si>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</si>
  <si>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</si>
  <si>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</si>
  <si>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</si>
  <si>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</si>
  <si>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</si>
  <si>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Sterilus</t>
  </si>
  <si>
    <t>Suma be PVM</t>
  </si>
  <si>
    <t>Taikomas PVM dydis (%)</t>
  </si>
  <si>
    <t>PVM suma</t>
  </si>
  <si>
    <t>Suma su PVM</t>
  </si>
  <si>
    <t>10. DALIS</t>
  </si>
  <si>
    <t>APKLOTAS OPERACINIO LAUKO</t>
  </si>
  <si>
    <t>10.</t>
  </si>
  <si>
    <t>Apklotas operacinio lauko</t>
  </si>
  <si>
    <t>10.1.</t>
  </si>
  <si>
    <t>Lohmann-Rauscher Raucodrape ref.33013, Katalogas p.d.10</t>
  </si>
  <si>
    <t>10.1.1.</t>
  </si>
  <si>
    <t>10.1.2.</t>
  </si>
  <si>
    <t>Lipniu kraštu</t>
  </si>
  <si>
    <t>10.1.3.</t>
  </si>
  <si>
    <t>Dydis 75cm x 90cm (±4cm).</t>
  </si>
  <si>
    <t>10.1.4.</t>
  </si>
  <si>
    <t>Ne mažiau 2 sluoksnių.</t>
  </si>
  <si>
    <t>Dydis 75cm x 90cm .</t>
  </si>
  <si>
    <t xml:space="preserve"> 2 sluoksnių.</t>
  </si>
  <si>
    <t>83. DALIS</t>
  </si>
  <si>
    <t>AUSŲ KAMŠTELIAI</t>
  </si>
  <si>
    <t>83.</t>
  </si>
  <si>
    <t>Ausų kamšteliai</t>
  </si>
  <si>
    <t>83.1.</t>
  </si>
  <si>
    <t>Ausų kamštukai, 3M, 1100</t>
  </si>
  <si>
    <t>83 pd. Brošiūra</t>
  </si>
  <si>
    <t>83.1.1.</t>
  </si>
  <si>
    <t>Ausų kamšteliai, vienkartiniai, apsaugantys nuo triukšmo.</t>
  </si>
  <si>
    <t>83.1.2.</t>
  </si>
  <si>
    <t>Pagaminta iš poliuretano putos arba lygiavertės medžiagos, minkšti</t>
  </si>
  <si>
    <t>Pagaminta iš poliuretano putos, minkšti</t>
  </si>
  <si>
    <t>83.1.3.</t>
  </si>
  <si>
    <t>Dydis: 6-12mm (± 1mm)</t>
  </si>
  <si>
    <t>83.1.4.</t>
  </si>
  <si>
    <t>Sumažina triukšmo lygį 30-35dB</t>
  </si>
  <si>
    <t>Sumažina triukšmo lygį 35dB</t>
  </si>
  <si>
    <t>83.1.5.</t>
  </si>
  <si>
    <t>Individualioje dėžutėje arba pakuotėje po 2 vnt.</t>
  </si>
  <si>
    <t>Individualioje pakuotėje po 2 vnt., dėžutėje 200 porų</t>
  </si>
  <si>
    <t>LUBRIKANTAS (GELIS) STERILUS</t>
  </si>
  <si>
    <t>Lubrikantas (gelis) sterilus</t>
  </si>
  <si>
    <t>93. DALIS</t>
  </si>
  <si>
    <t>93.</t>
  </si>
  <si>
    <t>93.1.</t>
  </si>
  <si>
    <t>OptiLube gelis, Optimum Medical, 1121</t>
  </si>
  <si>
    <t>93.1.1.</t>
  </si>
  <si>
    <t>Lubrikantas (gelis) sterilus, 42g (±1g)</t>
  </si>
  <si>
    <t>gelis 42gr sterilus. Dok. Optilube brošiūra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</si>
  <si>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</si>
  <si>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</si>
  <si>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</si>
  <si>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</si>
  <si>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</si>
  <si>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</si>
  <si>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nepasitelkiami</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</si>
  <si>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</si>
  <si>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</si>
  <si>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</si>
  <si>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</si>
  <si>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</si>
  <si>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</si>
  <si>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</si>
  <si>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x</t>
  </si>
  <si>
    <t>2</t>
  </si>
  <si>
    <t>Europos bendrasis viešųjų pirkimų dokumentas</t>
  </si>
  <si>
    <t>ne</t>
  </si>
  <si>
    <t>3</t>
  </si>
  <si>
    <t>Subtiekimo sutartis, ketinimų protokolas, preliminarios sutartys ar kiti dokumentai, patvirtinantys, kad laimėjus pirkimą tiekėjui bus prieinami kitų ūkio subjektų ištekliai (jei pasitelkiami kvalifikacijos atitikimui)</t>
  </si>
  <si>
    <t>Tiekėjo deklaracija</t>
  </si>
  <si>
    <t>Deklaracija dėl tiekėjo atsakingų asmenų</t>
  </si>
  <si>
    <t>Gamintojų dokumentai</t>
  </si>
  <si>
    <t>Įgaliojimas MI2024-006</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</si>
  <si>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</si>
  <si>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</si>
  <si>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konkursų ruošimo vadybininkė</t>
  </si>
  <si>
    <t>Pasirašančio asmens vardas ir pavardė:</t>
  </si>
  <si>
    <t>9275-2 2025-03-28 11:54:47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</si>
</sst>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rgb="FF212529"/>
      <name val="Segoe UI"/>
      <family val="2"/>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1" xfId="0" applyFont="1" applyFill="1" applyBorder="1"/>
    <xf numFmtId="0" fontId="1" fillId="4" borderId="21"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4" borderId="0" xfId="0" applyFont="1" applyFill="1" applyAlignment="1">
      <alignment wrapText="1"/>
    </xf>
    <xf numFmtId="0" fontId="1" fillId="5" borderId="21" xfId="0" applyFont="1" applyFill="1" applyBorder="1" applyAlignment="1" applyProtection="1">
      <alignment wrapText="1"/>
      <protection locked="0"/>
    </xf>
    <xf numFmtId="0" fontId="1" fillId="6" borderId="0" xfId="0" applyFont="1" applyFill="1"/>
    <xf numFmtId="0" fontId="1" fillId="7" borderId="0" xfId="0" applyFont="1" applyFill="1" applyAlignment="1">
      <alignment wrapText="1"/>
    </xf>
    <xf numFmtId="0" fontId="1" fillId="5" borderId="1" xfId="0" applyFont="1" applyFill="1" applyBorder="1" applyAlignment="1" applyProtection="1">
      <alignment wrapText="1"/>
      <protection locked="0"/>
    </xf>
    <xf numFmtId="0" fontId="1" fillId="5" borderId="0" xfId="0" applyFont="1" applyFill="1" applyProtection="1">
      <protection locked="0"/>
    </xf>
    <xf numFmtId="0" fontId="1" fillId="5" borderId="21" xfId="0" applyFont="1" applyFill="1" applyBorder="1" applyProtection="1">
      <protection locked="0"/>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14" fontId="1" fillId="5" borderId="1" xfId="0" applyNumberFormat="1" applyFont="1" applyFill="1" applyBorder="1" applyAlignment="1" applyProtection="1">
      <alignment wrapText="1"/>
      <protection locked="0"/>
    </xf>
    <xf numFmtId="0" fontId="5" fillId="0" borderId="0" xfId="0" applyFont="1"/>
    <xf numFmtId="0" fontId="1" fillId="0" borderId="21" xfId="0" applyFont="1" applyBorder="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4" xfId="0" applyBorder="1"/>
    <xf numFmtId="0" fontId="1" fillId="4" borderId="1"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3" borderId="8"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2" borderId="0" xfId="0" applyFont="1" applyFill="1" applyAlignment="1">
      <alignment horizontal="right"/>
    </xf>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4"/>
  <sheetViews>
    <sheetView tabSelected="1" topLeftCell="A16" zoomScale="85" zoomScaleNormal="85" workbookViewId="0">
      <selection activeCell="I54" sqref="I54"/>
    </sheetView>
  </sheetViews>
  <sheetFormatPr defaultColWidth="10.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75" style="1" customWidth="1"/>
    <col min="17" max="16384" width="10.75" style="1"/>
  </cols>
  <sheetData>
    <row r="2" spans="1:6" x14ac:dyDescent="0.25">
      <c r="A2" s="12" t="s">
        <v>0</v>
      </c>
      <c r="B2" s="18"/>
    </row>
    <row r="3" spans="1:6" x14ac:dyDescent="0.25">
      <c r="B3" s="19"/>
    </row>
    <row r="4" spans="1:6" x14ac:dyDescent="0.25">
      <c r="A4" s="12" t="s">
        <v>1</v>
      </c>
      <c r="B4" s="18"/>
    </row>
    <row r="5" spans="1:6" x14ac:dyDescent="0.25">
      <c r="A5" s="2"/>
      <c r="B5" s="18"/>
    </row>
    <row r="6" spans="1:6" x14ac:dyDescent="0.25">
      <c r="A6" s="1" t="s">
        <v>2</v>
      </c>
      <c r="B6" s="20" t="s">
        <v>3</v>
      </c>
    </row>
    <row r="7" spans="1:6" x14ac:dyDescent="0.25">
      <c r="B7" s="18"/>
    </row>
    <row r="8" spans="1:6" x14ac:dyDescent="0.25">
      <c r="A8" s="3" t="s">
        <v>4</v>
      </c>
      <c r="B8" s="32">
        <v>45782</v>
      </c>
    </row>
    <row r="9" spans="1:6" x14ac:dyDescent="0.25">
      <c r="A9" s="3" t="s">
        <v>5</v>
      </c>
      <c r="B9" s="27" t="s">
        <v>6</v>
      </c>
    </row>
    <row r="10" spans="1:6" x14ac:dyDescent="0.25">
      <c r="A10" s="3" t="s">
        <v>7</v>
      </c>
      <c r="B10" s="27" t="s">
        <v>8</v>
      </c>
    </row>
    <row r="12" spans="1:6" ht="15.75" x14ac:dyDescent="0.25">
      <c r="A12" s="42" t="s">
        <v>9</v>
      </c>
      <c r="B12" s="43"/>
      <c r="C12" s="36" t="s">
        <v>10</v>
      </c>
      <c r="D12" s="37"/>
      <c r="E12" s="37"/>
      <c r="F12" s="38"/>
    </row>
    <row r="13" spans="1:6" ht="16.149999999999999" customHeight="1" x14ac:dyDescent="0.25">
      <c r="A13" s="47" t="s">
        <v>11</v>
      </c>
      <c r="B13" s="40"/>
      <c r="C13" s="36">
        <v>302513086</v>
      </c>
      <c r="D13" s="37"/>
      <c r="E13" s="37"/>
      <c r="F13" s="38"/>
    </row>
    <row r="14" spans="1:6" ht="16.149999999999999" customHeight="1" x14ac:dyDescent="0.25">
      <c r="A14" s="47" t="s">
        <v>12</v>
      </c>
      <c r="B14" s="40"/>
      <c r="C14" s="36" t="s">
        <v>13</v>
      </c>
      <c r="D14" s="37"/>
      <c r="E14" s="37"/>
      <c r="F14" s="38"/>
    </row>
    <row r="15" spans="1:6" ht="16.149999999999999" customHeight="1" x14ac:dyDescent="0.25">
      <c r="A15" s="42" t="s">
        <v>14</v>
      </c>
      <c r="B15" s="43"/>
      <c r="C15" s="36">
        <v>302513086</v>
      </c>
      <c r="D15" s="37"/>
      <c r="E15" s="37"/>
      <c r="F15" s="38"/>
    </row>
    <row r="16" spans="1:6" ht="63" customHeight="1" x14ac:dyDescent="0.25">
      <c r="A16" s="39" t="s">
        <v>15</v>
      </c>
      <c r="B16" s="40"/>
      <c r="C16" s="36" t="s">
        <v>16</v>
      </c>
      <c r="D16" s="37"/>
      <c r="E16" s="37"/>
      <c r="F16" s="38"/>
    </row>
    <row r="17" spans="1:7" ht="16.149999999999999" customHeight="1" x14ac:dyDescent="0.25">
      <c r="A17" s="42" t="s">
        <v>17</v>
      </c>
      <c r="B17" s="43"/>
      <c r="C17" s="36" t="s">
        <v>18</v>
      </c>
      <c r="D17" s="37"/>
      <c r="E17" s="37"/>
      <c r="F17" s="38"/>
    </row>
    <row r="18" spans="1:7" ht="16.149999999999999" customHeight="1" x14ac:dyDescent="0.25">
      <c r="A18" s="42" t="s">
        <v>19</v>
      </c>
      <c r="B18" s="43"/>
      <c r="C18" s="36" t="s">
        <v>20</v>
      </c>
      <c r="D18" s="37"/>
      <c r="E18" s="37"/>
      <c r="F18" s="38"/>
    </row>
    <row r="19" spans="1:7" ht="48" customHeight="1" x14ac:dyDescent="0.25">
      <c r="A19" s="42" t="s">
        <v>21</v>
      </c>
      <c r="B19" s="43"/>
      <c r="C19" s="36" t="s">
        <v>22</v>
      </c>
      <c r="D19" s="37"/>
      <c r="E19" s="37"/>
      <c r="F19" s="38"/>
    </row>
    <row r="20" spans="1:7" ht="55.15" customHeight="1" x14ac:dyDescent="0.25">
      <c r="A20" s="42" t="s">
        <v>23</v>
      </c>
      <c r="B20" s="43"/>
      <c r="C20" s="36" t="s">
        <v>24</v>
      </c>
      <c r="D20" s="37"/>
      <c r="E20" s="37"/>
      <c r="F20" s="38"/>
    </row>
    <row r="21" spans="1:7" ht="71.099999999999994" customHeight="1" x14ac:dyDescent="0.25">
      <c r="A21" s="44" t="s">
        <v>25</v>
      </c>
      <c r="B21" s="45"/>
      <c r="C21" s="48" t="s">
        <v>26</v>
      </c>
      <c r="D21" s="49"/>
      <c r="E21" s="49"/>
      <c r="F21" s="49"/>
      <c r="G21" s="23" t="str">
        <f>IF((SUMPRODUCT(--(C21=""))&gt;0), "Privaloma užpildyti, kai taikomi pašalinimo pagrindai", "")</f>
        <v/>
      </c>
    </row>
    <row r="22" spans="1:7" ht="18" customHeight="1" x14ac:dyDescent="0.25">
      <c r="A22" s="4"/>
      <c r="B22" s="4"/>
      <c r="C22" s="5"/>
      <c r="D22" s="5"/>
      <c r="E22" s="5"/>
      <c r="F22" s="5"/>
    </row>
    <row r="23" spans="1:7" x14ac:dyDescent="0.25">
      <c r="A23" s="41" t="s">
        <v>27</v>
      </c>
      <c r="B23" s="35"/>
      <c r="C23" s="35"/>
      <c r="D23" s="35"/>
      <c r="E23" s="35"/>
      <c r="F23" s="35"/>
    </row>
    <row r="24" spans="1:7" x14ac:dyDescent="0.25">
      <c r="A24" s="35" t="s">
        <v>28</v>
      </c>
      <c r="B24" s="35"/>
      <c r="C24" s="35"/>
      <c r="D24" s="35"/>
      <c r="E24" s="35"/>
      <c r="F24" s="35"/>
    </row>
    <row r="25" spans="1:7" x14ac:dyDescent="0.25">
      <c r="A25" s="35" t="s">
        <v>29</v>
      </c>
      <c r="B25" s="35"/>
      <c r="C25" s="35"/>
      <c r="D25" s="35"/>
      <c r="E25" s="35"/>
      <c r="F25" s="35"/>
    </row>
    <row r="26" spans="1:7" x14ac:dyDescent="0.25">
      <c r="A26" s="35" t="s">
        <v>30</v>
      </c>
      <c r="B26" s="35"/>
      <c r="C26" s="35"/>
      <c r="D26" s="35"/>
      <c r="E26" s="35"/>
      <c r="F26" s="35"/>
    </row>
    <row r="27" spans="1:7" x14ac:dyDescent="0.25">
      <c r="A27" s="35" t="s">
        <v>31</v>
      </c>
      <c r="B27" s="35"/>
      <c r="C27" s="35"/>
      <c r="D27" s="35"/>
      <c r="E27" s="35"/>
      <c r="F27" s="35"/>
    </row>
    <row r="28" spans="1:7" ht="32.1" customHeight="1" x14ac:dyDescent="0.25">
      <c r="A28" s="46" t="s">
        <v>32</v>
      </c>
      <c r="B28" s="35"/>
      <c r="C28" s="35"/>
      <c r="D28" s="35"/>
      <c r="E28" s="35"/>
      <c r="F28" s="35"/>
    </row>
    <row r="29" spans="1:7" x14ac:dyDescent="0.25">
      <c r="A29" s="35" t="s">
        <v>33</v>
      </c>
      <c r="B29" s="35"/>
      <c r="C29" s="35"/>
      <c r="D29" s="35"/>
      <c r="E29" s="35"/>
      <c r="F29" s="35"/>
    </row>
    <row r="30" spans="1:7" x14ac:dyDescent="0.25">
      <c r="A30" s="13" t="s">
        <v>34</v>
      </c>
      <c r="D30" s="28"/>
    </row>
    <row r="31" spans="1:7" x14ac:dyDescent="0.25">
      <c r="A31" s="25" t="s">
        <v>35</v>
      </c>
      <c r="B31" s="26"/>
    </row>
    <row r="32" spans="1:7" x14ac:dyDescent="0.25">
      <c r="A32" s="13"/>
    </row>
    <row r="34" spans="1:8" x14ac:dyDescent="0.25">
      <c r="A34" s="12" t="s">
        <v>51</v>
      </c>
      <c r="B34" s="20" t="s">
        <v>52</v>
      </c>
    </row>
    <row r="36" spans="1:8" x14ac:dyDescent="0.25">
      <c r="A36" s="12" t="s">
        <v>36</v>
      </c>
    </row>
    <row r="37" spans="1:8" ht="30" x14ac:dyDescent="0.25">
      <c r="A37" s="14" t="s">
        <v>37</v>
      </c>
      <c r="B37" s="21" t="s">
        <v>38</v>
      </c>
      <c r="C37" s="14" t="s">
        <v>39</v>
      </c>
      <c r="D37" s="14" t="s">
        <v>40</v>
      </c>
      <c r="E37" s="21" t="s">
        <v>41</v>
      </c>
      <c r="F37" s="14" t="s">
        <v>42</v>
      </c>
      <c r="G37" s="21" t="s">
        <v>43</v>
      </c>
      <c r="H37" s="21" t="s">
        <v>44</v>
      </c>
    </row>
    <row r="38" spans="1:8" x14ac:dyDescent="0.25">
      <c r="A38" s="14" t="s">
        <v>53</v>
      </c>
      <c r="B38" s="21" t="s">
        <v>54</v>
      </c>
      <c r="C38" s="15"/>
      <c r="D38" s="15"/>
      <c r="E38" s="22"/>
      <c r="F38" s="15"/>
      <c r="G38" s="22"/>
      <c r="H38" s="22"/>
    </row>
    <row r="39" spans="1:8" ht="30" x14ac:dyDescent="0.25">
      <c r="A39" s="15" t="s">
        <v>55</v>
      </c>
      <c r="B39" s="22" t="s">
        <v>54</v>
      </c>
      <c r="C39" s="15">
        <v>10000</v>
      </c>
      <c r="D39" s="15" t="s">
        <v>45</v>
      </c>
      <c r="E39" s="24">
        <v>0.46750000000000003</v>
      </c>
      <c r="F39" s="15">
        <f>IF(ISBLANK(E39),"", PRODUCT(C39,E39))</f>
        <v>4675</v>
      </c>
      <c r="G39" s="24" t="s">
        <v>56</v>
      </c>
      <c r="H39" s="22"/>
    </row>
    <row r="40" spans="1:8" x14ac:dyDescent="0.25">
      <c r="A40" s="15" t="s">
        <v>57</v>
      </c>
      <c r="B40" s="22" t="s">
        <v>46</v>
      </c>
      <c r="C40" s="15"/>
      <c r="D40" s="15"/>
      <c r="E40" s="22"/>
      <c r="F40" s="15"/>
      <c r="G40" s="22"/>
      <c r="H40" s="22" t="s">
        <v>54</v>
      </c>
    </row>
    <row r="41" spans="1:8" x14ac:dyDescent="0.25">
      <c r="A41" s="15" t="s">
        <v>58</v>
      </c>
      <c r="B41" s="22" t="s">
        <v>59</v>
      </c>
      <c r="C41" s="15"/>
      <c r="D41" s="15"/>
      <c r="E41" s="22"/>
      <c r="F41" s="15"/>
      <c r="G41" s="22"/>
      <c r="H41" s="22" t="s">
        <v>46</v>
      </c>
    </row>
    <row r="42" spans="1:8" x14ac:dyDescent="0.25">
      <c r="A42" s="15" t="s">
        <v>60</v>
      </c>
      <c r="B42" s="22" t="s">
        <v>61</v>
      </c>
      <c r="C42" s="15"/>
      <c r="D42" s="15"/>
      <c r="E42" s="22"/>
      <c r="F42" s="15"/>
      <c r="G42" s="22"/>
      <c r="H42" s="22" t="s">
        <v>59</v>
      </c>
    </row>
    <row r="43" spans="1:8" x14ac:dyDescent="0.25">
      <c r="A43" s="15" t="s">
        <v>62</v>
      </c>
      <c r="B43" s="22" t="s">
        <v>63</v>
      </c>
      <c r="C43" s="15"/>
      <c r="D43" s="15"/>
      <c r="E43" s="22"/>
      <c r="F43" s="15"/>
      <c r="G43" s="22"/>
      <c r="H43" s="22" t="s">
        <v>64</v>
      </c>
    </row>
    <row r="44" spans="1:8" x14ac:dyDescent="0.25">
      <c r="E44" s="21" t="s">
        <v>47</v>
      </c>
      <c r="F44" s="14">
        <f>IF((COUNT(C39:C43)&lt;&gt;COUNT(F39:F43)),"", ROUND(SUM(F39:F43),2))</f>
        <v>4675</v>
      </c>
      <c r="G44" s="23" t="str">
        <f>IF((COUNT(C39:C43)&lt;&gt;COUNT(F39:F43)),"Neužpildytos visų objektų kainos", "")</f>
        <v/>
      </c>
      <c r="H44" s="22" t="s">
        <v>65</v>
      </c>
    </row>
    <row r="45" spans="1:8" x14ac:dyDescent="0.25">
      <c r="C45" s="14" t="s">
        <v>48</v>
      </c>
      <c r="D45" s="29">
        <v>5</v>
      </c>
      <c r="E45" s="21" t="s">
        <v>49</v>
      </c>
      <c r="F45" s="14">
        <f>IF(OR(F44="",D45=""),"", ROUND(PRODUCT(D45,F44)/100,2))</f>
        <v>233.75</v>
      </c>
      <c r="G45" s="23" t="str">
        <f>IF(D45="", "Nurodykite taikomą PVM dydį", "")</f>
        <v/>
      </c>
    </row>
    <row r="46" spans="1:8" x14ac:dyDescent="0.25">
      <c r="E46" s="21" t="s">
        <v>50</v>
      </c>
      <c r="F46" s="14">
        <f>IF(ISBLANK(F45), "", ROUND(SUM(F44:F45),2))</f>
        <v>4908.75</v>
      </c>
    </row>
    <row r="49" spans="1:8" x14ac:dyDescent="0.25">
      <c r="A49" s="12" t="s">
        <v>66</v>
      </c>
      <c r="B49" s="20" t="s">
        <v>67</v>
      </c>
    </row>
    <row r="51" spans="1:8" x14ac:dyDescent="0.25">
      <c r="A51" s="12" t="s">
        <v>36</v>
      </c>
    </row>
    <row r="52" spans="1:8" ht="30" x14ac:dyDescent="0.25">
      <c r="A52" s="14" t="s">
        <v>37</v>
      </c>
      <c r="B52" s="21" t="s">
        <v>38</v>
      </c>
      <c r="C52" s="14" t="s">
        <v>39</v>
      </c>
      <c r="D52" s="14" t="s">
        <v>40</v>
      </c>
      <c r="E52" s="21" t="s">
        <v>41</v>
      </c>
      <c r="F52" s="14" t="s">
        <v>42</v>
      </c>
      <c r="G52" s="21" t="s">
        <v>43</v>
      </c>
      <c r="H52" s="21" t="s">
        <v>44</v>
      </c>
    </row>
    <row r="53" spans="1:8" x14ac:dyDescent="0.25">
      <c r="A53" s="14" t="s">
        <v>68</v>
      </c>
      <c r="B53" s="21" t="s">
        <v>69</v>
      </c>
      <c r="C53" s="15"/>
      <c r="D53" s="15"/>
      <c r="E53" s="22"/>
      <c r="F53" s="15"/>
      <c r="G53" s="22"/>
      <c r="H53" s="22"/>
    </row>
    <row r="54" spans="1:8" x14ac:dyDescent="0.25">
      <c r="A54" s="15" t="s">
        <v>70</v>
      </c>
      <c r="B54" s="22" t="s">
        <v>69</v>
      </c>
      <c r="C54" s="15">
        <v>10000</v>
      </c>
      <c r="D54" s="15" t="s">
        <v>45</v>
      </c>
      <c r="E54" s="24">
        <v>6.0999999999999999E-2</v>
      </c>
      <c r="F54" s="15">
        <f>IF(ISBLANK(E54),"", PRODUCT(C54,E54))</f>
        <v>610</v>
      </c>
      <c r="G54" s="29" t="s">
        <v>71</v>
      </c>
      <c r="H54" s="22" t="s">
        <v>72</v>
      </c>
    </row>
    <row r="55" spans="1:8" ht="30" x14ac:dyDescent="0.25">
      <c r="A55" s="15" t="s">
        <v>73</v>
      </c>
      <c r="B55" s="22" t="s">
        <v>74</v>
      </c>
      <c r="C55" s="15"/>
      <c r="D55" s="15"/>
      <c r="E55" s="22"/>
      <c r="F55" s="15"/>
      <c r="G55" s="22"/>
      <c r="H55" s="34" t="s">
        <v>74</v>
      </c>
    </row>
    <row r="56" spans="1:8" x14ac:dyDescent="0.25">
      <c r="A56" s="15" t="s">
        <v>75</v>
      </c>
      <c r="B56" s="22" t="s">
        <v>76</v>
      </c>
      <c r="C56" s="15"/>
      <c r="D56" s="15"/>
      <c r="E56" s="22"/>
      <c r="F56" s="15"/>
      <c r="G56" s="22"/>
      <c r="H56" s="34" t="s">
        <v>77</v>
      </c>
    </row>
    <row r="57" spans="1:8" x14ac:dyDescent="0.25">
      <c r="A57" s="15" t="s">
        <v>78</v>
      </c>
      <c r="B57" s="22" t="s">
        <v>79</v>
      </c>
      <c r="C57" s="15"/>
      <c r="D57" s="15"/>
      <c r="E57" s="22"/>
      <c r="F57" s="15"/>
      <c r="G57" s="22"/>
      <c r="H57" s="34" t="s">
        <v>79</v>
      </c>
    </row>
    <row r="58" spans="1:8" x14ac:dyDescent="0.25">
      <c r="A58" s="15" t="s">
        <v>80</v>
      </c>
      <c r="B58" s="22" t="s">
        <v>81</v>
      </c>
      <c r="C58" s="15"/>
      <c r="D58" s="15"/>
      <c r="E58" s="22"/>
      <c r="F58" s="15"/>
      <c r="G58" s="22"/>
      <c r="H58" s="34" t="s">
        <v>82</v>
      </c>
    </row>
    <row r="59" spans="1:8" x14ac:dyDescent="0.25">
      <c r="A59" s="15" t="s">
        <v>83</v>
      </c>
      <c r="B59" s="22" t="s">
        <v>84</v>
      </c>
      <c r="C59" s="15"/>
      <c r="D59" s="15"/>
      <c r="E59" s="22"/>
      <c r="F59" s="15"/>
      <c r="G59" s="22"/>
      <c r="H59" s="34" t="s">
        <v>85</v>
      </c>
    </row>
    <row r="60" spans="1:8" x14ac:dyDescent="0.25">
      <c r="E60" s="21" t="s">
        <v>47</v>
      </c>
      <c r="F60" s="14">
        <f>IF((COUNT(C54:C59)&lt;&gt;COUNT(F54:F59)),"", ROUND(SUM(F54:F59),2))</f>
        <v>610</v>
      </c>
      <c r="G60" s="23" t="str">
        <f>IF((COUNT(C54:C59)&lt;&gt;COUNT(F54:F59)),"Neužpildytos visų objektų kainos", "")</f>
        <v/>
      </c>
    </row>
    <row r="61" spans="1:8" x14ac:dyDescent="0.25">
      <c r="C61" s="14" t="s">
        <v>48</v>
      </c>
      <c r="D61" s="29">
        <v>21</v>
      </c>
      <c r="E61" s="21" t="s">
        <v>49</v>
      </c>
      <c r="F61" s="14">
        <f>IF(OR(F60="",D61=""),"", ROUND(PRODUCT(D61,F60)/100,2))</f>
        <v>128.1</v>
      </c>
      <c r="G61" s="23" t="str">
        <f>IF(D61="", "Nurodykite taikomą PVM dydį", "")</f>
        <v/>
      </c>
    </row>
    <row r="62" spans="1:8" x14ac:dyDescent="0.25">
      <c r="E62" s="21" t="s">
        <v>50</v>
      </c>
      <c r="F62" s="14">
        <f>IF(ISBLANK(F61), "", ROUND(SUM(F60:F61),2))</f>
        <v>738.1</v>
      </c>
    </row>
    <row r="65" spans="1:8" x14ac:dyDescent="0.25">
      <c r="A65" s="12" t="s">
        <v>88</v>
      </c>
      <c r="B65" s="20" t="s">
        <v>86</v>
      </c>
    </row>
    <row r="67" spans="1:8" x14ac:dyDescent="0.25">
      <c r="A67" s="12" t="s">
        <v>36</v>
      </c>
    </row>
    <row r="68" spans="1:8" ht="30" x14ac:dyDescent="0.25">
      <c r="A68" s="14" t="s">
        <v>37</v>
      </c>
      <c r="B68" s="21" t="s">
        <v>38</v>
      </c>
      <c r="C68" s="14" t="s">
        <v>39</v>
      </c>
      <c r="D68" s="14" t="s">
        <v>40</v>
      </c>
      <c r="E68" s="21" t="s">
        <v>41</v>
      </c>
      <c r="F68" s="14" t="s">
        <v>42</v>
      </c>
      <c r="G68" s="21" t="s">
        <v>43</v>
      </c>
      <c r="H68" s="21" t="s">
        <v>44</v>
      </c>
    </row>
    <row r="69" spans="1:8" x14ac:dyDescent="0.25">
      <c r="A69" s="14" t="s">
        <v>89</v>
      </c>
      <c r="B69" s="21" t="s">
        <v>87</v>
      </c>
      <c r="C69" s="15"/>
      <c r="D69" s="15"/>
      <c r="E69" s="22"/>
      <c r="F69" s="15"/>
      <c r="G69" s="22"/>
      <c r="H69" s="22"/>
    </row>
    <row r="70" spans="1:8" x14ac:dyDescent="0.25">
      <c r="A70" s="15" t="s">
        <v>90</v>
      </c>
      <c r="B70" s="22" t="s">
        <v>87</v>
      </c>
      <c r="C70" s="15">
        <v>1000</v>
      </c>
      <c r="D70" s="15" t="s">
        <v>45</v>
      </c>
      <c r="E70" s="24">
        <v>1.04</v>
      </c>
      <c r="F70" s="15">
        <f>IF(ISBLANK(E70),"", PRODUCT(C70,E70))</f>
        <v>1040</v>
      </c>
      <c r="G70" s="33" t="s">
        <v>91</v>
      </c>
      <c r="H70" s="22"/>
    </row>
    <row r="71" spans="1:8" x14ac:dyDescent="0.25">
      <c r="A71" s="15" t="s">
        <v>92</v>
      </c>
      <c r="B71" s="22" t="s">
        <v>93</v>
      </c>
      <c r="C71" s="15"/>
      <c r="D71" s="15"/>
      <c r="E71" s="22"/>
      <c r="F71" s="15"/>
      <c r="G71" s="22"/>
      <c r="H71" s="33" t="s">
        <v>94</v>
      </c>
    </row>
    <row r="72" spans="1:8" x14ac:dyDescent="0.25">
      <c r="E72" s="21" t="s">
        <v>47</v>
      </c>
      <c r="F72" s="14">
        <f>IF((COUNT(C70:C71)&lt;&gt;COUNT(F70:F71)),"", ROUND(SUM(F70:F71),2))</f>
        <v>1040</v>
      </c>
      <c r="G72" s="23" t="str">
        <f>IF((COUNT(C70:C71)&lt;&gt;COUNT(F70:F71)),"Neužpildytos visų objektų kainos", "")</f>
        <v/>
      </c>
    </row>
    <row r="73" spans="1:8" x14ac:dyDescent="0.25">
      <c r="C73" s="14" t="s">
        <v>48</v>
      </c>
      <c r="D73" s="29">
        <v>5</v>
      </c>
      <c r="E73" s="21" t="s">
        <v>49</v>
      </c>
      <c r="F73" s="14">
        <f>IF(OR(F72="",D73=""),"", ROUND(PRODUCT(D73,F72)/100,2))</f>
        <v>52</v>
      </c>
      <c r="G73" s="23" t="str">
        <f>IF(D73="", "Nurodykite taikomą PVM dydį", "")</f>
        <v/>
      </c>
    </row>
    <row r="74" spans="1:8" x14ac:dyDescent="0.25">
      <c r="E74" s="21" t="s">
        <v>50</v>
      </c>
      <c r="F74" s="14">
        <f>IF(ISBLANK(F73), "", ROUND(SUM(F72:F73),2))</f>
        <v>1092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5" workbookViewId="0">
      <selection activeCell="H29" sqref="H29:J29"/>
    </sheetView>
  </sheetViews>
  <sheetFormatPr defaultColWidth="10.75" defaultRowHeight="15" x14ac:dyDescent="0.25"/>
  <cols>
    <col min="1" max="1" width="13.75" style="1" customWidth="1"/>
    <col min="2" max="2" width="10.75" style="1" customWidth="1"/>
    <col min="3" max="16384" width="10.75" style="1"/>
  </cols>
  <sheetData>
    <row r="2" spans="1:11" x14ac:dyDescent="0.25">
      <c r="A2" s="76" t="s">
        <v>95</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6"/>
      <c r="B4" s="6"/>
      <c r="C4" s="6"/>
      <c r="D4" s="6"/>
      <c r="E4" s="6"/>
      <c r="F4" s="6"/>
      <c r="G4" s="6"/>
      <c r="H4" s="6"/>
      <c r="I4" s="6"/>
      <c r="J4" s="6"/>
    </row>
    <row r="5" spans="1:11" ht="48" customHeight="1" x14ac:dyDescent="0.25">
      <c r="A5" s="56" t="s">
        <v>96</v>
      </c>
      <c r="B5" s="55"/>
      <c r="C5" s="53" t="s">
        <v>97</v>
      </c>
      <c r="D5" s="54"/>
      <c r="E5" s="55"/>
      <c r="F5" s="53" t="s">
        <v>98</v>
      </c>
      <c r="G5" s="54"/>
      <c r="H5" s="55"/>
      <c r="I5" s="53" t="s">
        <v>99</v>
      </c>
      <c r="J5" s="55"/>
      <c r="K5" s="8" t="s">
        <v>100</v>
      </c>
    </row>
    <row r="6" spans="1:11" ht="49.15" customHeight="1" x14ac:dyDescent="0.25">
      <c r="A6" s="65" t="s">
        <v>101</v>
      </c>
      <c r="B6" s="43"/>
      <c r="C6" s="50"/>
      <c r="D6" s="51"/>
      <c r="E6" s="43"/>
      <c r="F6" s="50"/>
      <c r="G6" s="51"/>
      <c r="H6" s="43"/>
      <c r="I6" s="50"/>
      <c r="J6" s="43"/>
      <c r="K6" s="16"/>
    </row>
    <row r="7" spans="1:11" ht="49.15" customHeight="1" x14ac:dyDescent="0.25">
      <c r="A7" s="65"/>
      <c r="B7" s="43"/>
      <c r="C7" s="50"/>
      <c r="D7" s="51"/>
      <c r="E7" s="43"/>
      <c r="F7" s="50"/>
      <c r="G7" s="51"/>
      <c r="H7" s="43"/>
      <c r="I7" s="50"/>
      <c r="J7" s="43"/>
      <c r="K7" s="16"/>
    </row>
    <row r="8" spans="1:11" ht="49.15" customHeight="1" x14ac:dyDescent="0.25">
      <c r="A8" s="65"/>
      <c r="B8" s="43"/>
      <c r="C8" s="50"/>
      <c r="D8" s="51"/>
      <c r="E8" s="43"/>
      <c r="F8" s="50"/>
      <c r="G8" s="51"/>
      <c r="H8" s="43"/>
      <c r="I8" s="50"/>
      <c r="J8" s="43"/>
      <c r="K8" s="16"/>
    </row>
    <row r="9" spans="1:11" ht="19.149999999999999" customHeight="1" x14ac:dyDescent="0.25">
      <c r="A9" s="9"/>
      <c r="B9" s="9"/>
      <c r="C9" s="9"/>
      <c r="D9" s="9"/>
      <c r="E9" s="9"/>
      <c r="F9" s="9"/>
      <c r="G9" s="9"/>
      <c r="H9" s="9"/>
      <c r="I9" s="9"/>
      <c r="J9" s="9"/>
      <c r="K9" s="10"/>
    </row>
    <row r="10" spans="1:11" ht="49.15" customHeight="1" x14ac:dyDescent="0.25">
      <c r="A10" s="77" t="s">
        <v>102</v>
      </c>
      <c r="B10" s="35"/>
      <c r="C10" s="35"/>
      <c r="D10" s="35"/>
      <c r="E10" s="35"/>
      <c r="F10" s="35"/>
      <c r="G10" s="35"/>
      <c r="H10" s="35"/>
      <c r="I10" s="35"/>
      <c r="J10" s="35"/>
      <c r="K10" s="35"/>
    </row>
    <row r="11" spans="1:11" ht="16.149999999999999" customHeight="1" thickBot="1" x14ac:dyDescent="0.3">
      <c r="A11" s="9"/>
      <c r="B11" s="9"/>
      <c r="C11" s="9"/>
      <c r="D11" s="9"/>
      <c r="E11" s="9"/>
      <c r="F11" s="9"/>
      <c r="G11" s="9"/>
      <c r="H11" s="9"/>
      <c r="I11" s="9"/>
      <c r="J11" s="9"/>
      <c r="K11" s="10"/>
    </row>
    <row r="12" spans="1:11" ht="49.15" customHeight="1" x14ac:dyDescent="0.25">
      <c r="A12" s="56" t="s">
        <v>38</v>
      </c>
      <c r="B12" s="55"/>
      <c r="C12" s="53" t="s">
        <v>97</v>
      </c>
      <c r="D12" s="54"/>
      <c r="E12" s="55"/>
      <c r="F12" s="53" t="s">
        <v>103</v>
      </c>
      <c r="G12" s="54"/>
      <c r="H12" s="55"/>
      <c r="I12" s="59" t="s">
        <v>99</v>
      </c>
      <c r="J12" s="60"/>
      <c r="K12" s="10"/>
    </row>
    <row r="13" spans="1:11" ht="49.15" customHeight="1" x14ac:dyDescent="0.25">
      <c r="A13" s="65" t="s">
        <v>101</v>
      </c>
      <c r="B13" s="43"/>
      <c r="C13" s="50"/>
      <c r="D13" s="51"/>
      <c r="E13" s="43"/>
      <c r="F13" s="50"/>
      <c r="G13" s="51"/>
      <c r="H13" s="43"/>
      <c r="I13" s="70"/>
      <c r="J13" s="62"/>
      <c r="K13" s="10"/>
    </row>
    <row r="14" spans="1:11" ht="49.15" customHeight="1" x14ac:dyDescent="0.25">
      <c r="A14" s="65"/>
      <c r="B14" s="43"/>
      <c r="C14" s="50"/>
      <c r="D14" s="51"/>
      <c r="E14" s="43"/>
      <c r="F14" s="50"/>
      <c r="G14" s="51"/>
      <c r="H14" s="43"/>
      <c r="I14" s="70"/>
      <c r="J14" s="62"/>
      <c r="K14" s="10"/>
    </row>
    <row r="15" spans="1:11" ht="49.15" customHeight="1" x14ac:dyDescent="0.25">
      <c r="A15" s="65"/>
      <c r="B15" s="43"/>
      <c r="C15" s="50"/>
      <c r="D15" s="51"/>
      <c r="E15" s="43"/>
      <c r="F15" s="50"/>
      <c r="G15" s="51"/>
      <c r="H15" s="43"/>
      <c r="I15" s="70"/>
      <c r="J15" s="62"/>
      <c r="K15" s="10"/>
    </row>
    <row r="17" spans="1:10" ht="33" customHeight="1" x14ac:dyDescent="0.25">
      <c r="A17" s="66"/>
      <c r="B17" s="35"/>
      <c r="C17" s="35"/>
      <c r="D17" s="35"/>
      <c r="E17" s="35"/>
      <c r="F17" s="35"/>
      <c r="G17" s="35"/>
      <c r="H17" s="35"/>
      <c r="I17" s="35"/>
      <c r="J17" s="35"/>
    </row>
    <row r="19" spans="1:10" ht="16.149999999999999" customHeight="1" x14ac:dyDescent="0.25">
      <c r="A19" s="75" t="s">
        <v>104</v>
      </c>
      <c r="B19" s="35"/>
      <c r="C19" s="35"/>
      <c r="D19" s="35"/>
      <c r="E19" s="35"/>
      <c r="F19" s="35"/>
      <c r="G19" s="35"/>
      <c r="H19" s="35"/>
      <c r="I19" s="35"/>
      <c r="J19" s="35"/>
    </row>
    <row r="20" spans="1:10" ht="16.149999999999999" customHeight="1" thickBot="1" x14ac:dyDescent="0.3"/>
    <row r="21" spans="1:10" ht="16.149999999999999" customHeight="1" x14ac:dyDescent="0.25">
      <c r="A21" s="7" t="s">
        <v>37</v>
      </c>
      <c r="B21" s="63" t="s">
        <v>105</v>
      </c>
      <c r="C21" s="54"/>
      <c r="D21" s="54"/>
      <c r="E21" s="54"/>
      <c r="F21" s="54"/>
      <c r="G21" s="55"/>
      <c r="H21" s="64" t="s">
        <v>106</v>
      </c>
      <c r="I21" s="54"/>
      <c r="J21" s="60"/>
    </row>
    <row r="22" spans="1:10" ht="48" customHeight="1" x14ac:dyDescent="0.25">
      <c r="A22" s="17" t="s">
        <v>107</v>
      </c>
      <c r="B22" s="52" t="s">
        <v>108</v>
      </c>
      <c r="C22" s="51"/>
      <c r="D22" s="51"/>
      <c r="E22" s="51"/>
      <c r="F22" s="51"/>
      <c r="G22" s="43"/>
      <c r="H22" s="61" t="s">
        <v>109</v>
      </c>
      <c r="I22" s="51"/>
      <c r="J22" s="62"/>
    </row>
    <row r="23" spans="1:10" ht="48" customHeight="1" x14ac:dyDescent="0.25">
      <c r="A23" s="17" t="s">
        <v>110</v>
      </c>
      <c r="B23" s="52" t="s">
        <v>111</v>
      </c>
      <c r="C23" s="51"/>
      <c r="D23" s="51"/>
      <c r="E23" s="51"/>
      <c r="F23" s="51"/>
      <c r="G23" s="43"/>
      <c r="H23" s="61" t="s">
        <v>112</v>
      </c>
      <c r="I23" s="51"/>
      <c r="J23" s="62"/>
    </row>
    <row r="24" spans="1:10" ht="48" customHeight="1" x14ac:dyDescent="0.25">
      <c r="A24" s="17" t="s">
        <v>113</v>
      </c>
      <c r="B24" s="52" t="s">
        <v>114</v>
      </c>
      <c r="C24" s="51"/>
      <c r="D24" s="51"/>
      <c r="E24" s="51"/>
      <c r="F24" s="51"/>
      <c r="G24" s="43"/>
      <c r="H24" s="61" t="s">
        <v>109</v>
      </c>
      <c r="I24" s="51"/>
      <c r="J24" s="62"/>
    </row>
    <row r="25" spans="1:10" ht="48" customHeight="1" x14ac:dyDescent="0.25">
      <c r="A25" s="30">
        <v>4</v>
      </c>
      <c r="B25" s="58" t="s">
        <v>115</v>
      </c>
      <c r="C25" s="51"/>
      <c r="D25" s="51"/>
      <c r="E25" s="51"/>
      <c r="F25" s="51"/>
      <c r="G25" s="43"/>
      <c r="H25" s="61" t="s">
        <v>112</v>
      </c>
      <c r="I25" s="51"/>
      <c r="J25" s="62"/>
    </row>
    <row r="26" spans="1:10" ht="48" customHeight="1" x14ac:dyDescent="0.25">
      <c r="A26" s="30">
        <v>5</v>
      </c>
      <c r="B26" s="58" t="s">
        <v>116</v>
      </c>
      <c r="C26" s="51"/>
      <c r="D26" s="51"/>
      <c r="E26" s="51"/>
      <c r="F26" s="51"/>
      <c r="G26" s="43"/>
      <c r="H26" s="61" t="s">
        <v>112</v>
      </c>
      <c r="I26" s="51"/>
      <c r="J26" s="62"/>
    </row>
    <row r="27" spans="1:10" ht="48" customHeight="1" x14ac:dyDescent="0.25">
      <c r="A27" s="30">
        <v>6</v>
      </c>
      <c r="B27" s="58" t="s">
        <v>117</v>
      </c>
      <c r="C27" s="51"/>
      <c r="D27" s="51"/>
      <c r="E27" s="51"/>
      <c r="F27" s="51"/>
      <c r="G27" s="43"/>
      <c r="H27" s="61" t="s">
        <v>112</v>
      </c>
      <c r="I27" s="51"/>
      <c r="J27" s="62"/>
    </row>
    <row r="28" spans="1:10" ht="48" customHeight="1" x14ac:dyDescent="0.25">
      <c r="A28" s="30">
        <v>7</v>
      </c>
      <c r="B28" s="58" t="s">
        <v>118</v>
      </c>
      <c r="C28" s="51"/>
      <c r="D28" s="51"/>
      <c r="E28" s="51"/>
      <c r="F28" s="51"/>
      <c r="G28" s="43"/>
      <c r="H28" s="61" t="s">
        <v>112</v>
      </c>
      <c r="I28" s="51"/>
      <c r="J28" s="62"/>
    </row>
    <row r="29" spans="1:10" ht="48" customHeight="1" x14ac:dyDescent="0.25">
      <c r="A29" s="30"/>
      <c r="B29" s="58"/>
      <c r="C29" s="51"/>
      <c r="D29" s="51"/>
      <c r="E29" s="51"/>
      <c r="F29" s="51"/>
      <c r="G29" s="43"/>
      <c r="H29" s="61"/>
      <c r="I29" s="51"/>
      <c r="J29" s="62"/>
    </row>
    <row r="30" spans="1:10" ht="48" customHeight="1" x14ac:dyDescent="0.25">
      <c r="A30" s="30"/>
      <c r="B30" s="58"/>
      <c r="C30" s="51"/>
      <c r="D30" s="51"/>
      <c r="E30" s="51"/>
      <c r="F30" s="51"/>
      <c r="G30" s="43"/>
      <c r="H30" s="61"/>
      <c r="I30" s="51"/>
      <c r="J30" s="62"/>
    </row>
    <row r="31" spans="1:10" ht="48" customHeight="1" x14ac:dyDescent="0.25">
      <c r="A31" s="30"/>
      <c r="B31" s="58"/>
      <c r="C31" s="51"/>
      <c r="D31" s="51"/>
      <c r="E31" s="51"/>
      <c r="F31" s="51"/>
      <c r="G31" s="43"/>
      <c r="H31" s="61"/>
      <c r="I31" s="51"/>
      <c r="J31" s="62"/>
    </row>
    <row r="32" spans="1:10" ht="49.15" customHeight="1" thickBot="1" x14ac:dyDescent="0.3">
      <c r="A32" s="31"/>
      <c r="B32" s="71"/>
      <c r="C32" s="72"/>
      <c r="D32" s="72"/>
      <c r="E32" s="72"/>
      <c r="F32" s="72"/>
      <c r="G32" s="73"/>
      <c r="H32" s="67"/>
      <c r="I32" s="68"/>
      <c r="J32" s="69"/>
    </row>
    <row r="34" spans="1:10" ht="102" customHeight="1" x14ac:dyDescent="0.25">
      <c r="A34" s="66" t="s">
        <v>119</v>
      </c>
      <c r="B34" s="35"/>
      <c r="C34" s="35"/>
      <c r="D34" s="35"/>
      <c r="E34" s="35"/>
      <c r="F34" s="35"/>
      <c r="G34" s="35"/>
      <c r="H34" s="35"/>
      <c r="I34" s="35"/>
      <c r="J34" s="35"/>
    </row>
    <row r="37" spans="1:10" x14ac:dyDescent="0.25">
      <c r="A37" s="74" t="s">
        <v>120</v>
      </c>
      <c r="B37" s="35"/>
      <c r="C37" s="35"/>
      <c r="D37" s="35"/>
      <c r="E37" s="57" t="s">
        <v>121</v>
      </c>
      <c r="F37" s="35"/>
      <c r="G37" s="35"/>
      <c r="H37" s="35"/>
      <c r="I37" s="35"/>
      <c r="J37" s="35"/>
    </row>
    <row r="39" spans="1:10" x14ac:dyDescent="0.25">
      <c r="A39" s="74" t="s">
        <v>122</v>
      </c>
      <c r="B39" s="35"/>
      <c r="C39" s="35"/>
      <c r="D39" s="35"/>
      <c r="E39" s="57" t="s">
        <v>18</v>
      </c>
      <c r="F39" s="35"/>
      <c r="G39" s="35"/>
      <c r="H39" s="35"/>
      <c r="I39" s="35"/>
      <c r="J39" s="35"/>
    </row>
    <row r="86" spans="1:1" ht="15.75" x14ac:dyDescent="0.25">
      <c r="A86" t="s">
        <v>123</v>
      </c>
    </row>
  </sheetData>
  <sheetProtection algorithmName="SHA-512" hashValue="Bl0D0TqPOSpNzAM4MEMrt2O0jb0NRtjYyZyY05b7gS5CwenF2cEHk9IYW+dD4hY69T3KXIOXNFFjXrQgkYl+Sg==" saltValue="rVXsmiaIwee+hQwsRV2DLg==" spinCount="100000" sheet="1"/>
  <mergeCells count="65">
    <mergeCell ref="A2:K3"/>
    <mergeCell ref="B30:G30"/>
    <mergeCell ref="A6:B6"/>
    <mergeCell ref="B23:G23"/>
    <mergeCell ref="H23:J23"/>
    <mergeCell ref="C8:E8"/>
    <mergeCell ref="I15:J15"/>
    <mergeCell ref="C12:E12"/>
    <mergeCell ref="I5:J5"/>
    <mergeCell ref="H29:J29"/>
    <mergeCell ref="A13:B13"/>
    <mergeCell ref="F12:H12"/>
    <mergeCell ref="I6:J6"/>
    <mergeCell ref="A5:B5"/>
    <mergeCell ref="B22:G22"/>
    <mergeCell ref="A10:K10"/>
    <mergeCell ref="I13:J13"/>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H27:J27"/>
    <mergeCell ref="H32:J32"/>
    <mergeCell ref="H31:J31"/>
    <mergeCell ref="F14:H14"/>
    <mergeCell ref="A15:B15"/>
    <mergeCell ref="B26:G26"/>
    <mergeCell ref="I14:J14"/>
    <mergeCell ref="A14:B14"/>
    <mergeCell ref="B32:G32"/>
    <mergeCell ref="E37:J37"/>
    <mergeCell ref="C13:E13"/>
    <mergeCell ref="B25:G25"/>
    <mergeCell ref="I12:J12"/>
    <mergeCell ref="I7:J7"/>
    <mergeCell ref="H28:J28"/>
    <mergeCell ref="B27:G27"/>
    <mergeCell ref="B21:G21"/>
    <mergeCell ref="H21:J21"/>
    <mergeCell ref="I8:J8"/>
    <mergeCell ref="A8:B8"/>
    <mergeCell ref="C7:E7"/>
    <mergeCell ref="A34:J34"/>
    <mergeCell ref="C14:E14"/>
    <mergeCell ref="F15:H15"/>
    <mergeCell ref="A7:B7"/>
    <mergeCell ref="F8:H8"/>
    <mergeCell ref="B24:G24"/>
    <mergeCell ref="C6:E6"/>
    <mergeCell ref="F6:H6"/>
    <mergeCell ref="C5:E5"/>
    <mergeCell ref="F7:H7"/>
    <mergeCell ref="F5:H5"/>
    <mergeCell ref="A12:B12"/>
    <mergeCell ref="F13:H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D0A0C58E-8AC2-48DA-8D89-FED497F44090}">
  <ds:schemaRefs>
    <ds:schemaRef ds:uri="http://schemas.microsoft.com/sharepoint/v3/contenttype/forms"/>
  </ds:schemaRefs>
</ds:datastoreItem>
</file>

<file path=customXml/itemProps2.xml><?xml version="1.0" encoding="utf-8"?>
<ds:datastoreItem xmlns:ds="http://schemas.openxmlformats.org/officeDocument/2006/customXml" ds:itemID="{B7213D3A-954C-4F3F-A002-BD92E3609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B703E9-4BE8-4D6F-B7E2-3E27BF89F700}">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Rasa Bužinskienė</cp:lastModifiedBy>
  <cp:revision/>
  <dcterms:created xsi:type="dcterms:W3CDTF">2023-04-04T12:16:45Z</dcterms:created>
  <dcterms:modified xsi:type="dcterms:W3CDTF">2025-08-28T12:50:57Z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