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rasbuz\Documents\VIENKARTINĖS MEDICININĖS PRIEMONĖS 2 dalis ID1776101 2025-05-05\"/>
    </mc:Choice>
  </mc:AlternateContent>
  <xr:revisionPtr revIDLastSave="0" documentId="13_ncr:1_{B56E70A4-1A7F-44C8-9D33-59124F371148}" xr6:coauthVersionLast="47" xr6:coauthVersionMax="47" xr10:uidLastSave="{00000000-0000-0000-0000-000000000000}"/>
  <bookViews>
    <workbookView xWindow="-108" yWindow="-108" windowWidth="23256" windowHeight="1257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7" i="1" l="1"/>
  <c r="F163" i="1"/>
  <c r="F166" i="1" s="1"/>
  <c r="F167" i="1" s="1"/>
  <c r="F168" i="1" s="1"/>
  <c r="G153" i="1"/>
  <c r="F143" i="1"/>
  <c r="F152" i="1" s="1"/>
  <c r="F153" i="1" s="1"/>
  <c r="F154" i="1" s="1"/>
  <c r="G134" i="1"/>
  <c r="F128" i="1"/>
  <c r="G133" i="1" s="1"/>
  <c r="G117" i="1"/>
  <c r="F106" i="1"/>
  <c r="F116" i="1" s="1"/>
  <c r="F117" i="1" s="1"/>
  <c r="F118" i="1" s="1"/>
  <c r="G95" i="1"/>
  <c r="F90" i="1"/>
  <c r="F94" i="1" s="1"/>
  <c r="F95" i="1" s="1"/>
  <c r="F96" i="1" s="1"/>
  <c r="G79" i="1"/>
  <c r="F71" i="1"/>
  <c r="G78" i="1" s="1"/>
  <c r="G60" i="1"/>
  <c r="F55" i="1"/>
  <c r="G59" i="1" s="1"/>
  <c r="G45" i="1"/>
  <c r="F39" i="1"/>
  <c r="F44" i="1" s="1"/>
  <c r="F45" i="1" s="1"/>
  <c r="F46" i="1" s="1"/>
  <c r="G21" i="1"/>
  <c r="G166" i="1" l="1"/>
  <c r="G152" i="1"/>
  <c r="G116" i="1"/>
  <c r="G94" i="1"/>
  <c r="G44" i="1"/>
  <c r="F59" i="1"/>
  <c r="F60" i="1" s="1"/>
  <c r="F61" i="1" s="1"/>
  <c r="F78" i="1"/>
  <c r="F79" i="1" s="1"/>
  <c r="F80" i="1" s="1"/>
  <c r="F133" i="1"/>
  <c r="F134" i="1" s="1"/>
  <c r="F135" i="1" s="1"/>
</calcChain>
</file>

<file path=xl/sharedStrings.xml><?xml version="1.0" encoding="utf-8"?>
<sst xmlns="http://schemas.openxmlformats.org/spreadsheetml/2006/main" count="360" uniqueCount="225">
  <si>
    <t>PIRKIMO SĄLYGŲ PRIEDAS "PASIŪLYMO FORMA"</t>
  </si>
  <si>
    <t>VIENKARTINĖS MEDICININĖS PRIEMONĖS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</si>
  <si>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</si>
  <si>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</si>
  <si>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</si>
  <si>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</si>
  <si>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</si>
  <si>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</si>
  <si>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</si>
  <si>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</si>
  <si>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</si>
  <si>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</si>
  <si>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</si>
  <si>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</si>
  <si>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</si>
  <si>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</si>
  <si>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</si>
  <si>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</si>
  <si>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</si>
  <si>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</si>
  <si>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</si>
  <si>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</si>
  <si>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</si>
  <si>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</si>
  <si>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</si>
  <si>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</si>
  <si>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</si>
  <si>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</si>
  <si>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</si>
  <si>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</si>
  <si>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</si>
  <si>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</si>
  <si>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Siūlomos prekės pavadinimas, gamintojas, kodas</t>
  </si>
  <si>
    <t>Tiekėjo siūlomi parametrai ir parametrą pagrindžiantys dokumentai (puslapio Nr.)</t>
  </si>
  <si>
    <t>vnt</t>
  </si>
  <si>
    <t>Suma be PVM</t>
  </si>
  <si>
    <t>Taikomas PVM dydis (%)</t>
  </si>
  <si>
    <t>PVM suma</t>
  </si>
  <si>
    <t>Suma su PVM</t>
  </si>
  <si>
    <t>APKLOTAI SU LIPNIA ANGA</t>
  </si>
  <si>
    <t>Apklotai su lipnia anga</t>
  </si>
  <si>
    <t>Sterilus</t>
  </si>
  <si>
    <t>Vienkartinio naudojimo</t>
  </si>
  <si>
    <t>3. DALIS</t>
  </si>
  <si>
    <t>3.</t>
  </si>
  <si>
    <t>3.1.</t>
  </si>
  <si>
    <t>3.1.1.</t>
  </si>
  <si>
    <t>Apklotas ne mažiau  45-50cm x 60 cm (± 1cm)</t>
  </si>
  <si>
    <t>3.1.2.</t>
  </si>
  <si>
    <t>Lipni anga 6 cm x 8 cm (± 1cm)</t>
  </si>
  <si>
    <t>3.1.3.</t>
  </si>
  <si>
    <t>3.1.4.</t>
  </si>
  <si>
    <t>4. DALIS</t>
  </si>
  <si>
    <t xml:space="preserve">APKLOTAS OPERACINIO LAUKO </t>
  </si>
  <si>
    <t>4.</t>
  </si>
  <si>
    <t xml:space="preserve">Apklotas operacinio lauko </t>
  </si>
  <si>
    <t>4.1.</t>
  </si>
  <si>
    <t>4.1.1.</t>
  </si>
  <si>
    <t>Apklotas sudarytas iš ne mažiau kaip dviejų sluoksnių: viršutinis iš neaustinės medžiagos – sugeriantis skysčius, apatinis - iš polietileno, nepralaidus.</t>
  </si>
  <si>
    <t>4.1.2.</t>
  </si>
  <si>
    <t>Dydis 45x75cm (±2cm), su lipnia 6x8cm (±1cm) anga</t>
  </si>
  <si>
    <t>4.1.3.</t>
  </si>
  <si>
    <t>Apklotas įpakuotas steriliame įpakavime ir privalo turėti trijų lygių pakuotę su sterilumo kontrolės lipdukais</t>
  </si>
  <si>
    <t>8. DALIS</t>
  </si>
  <si>
    <t>APKLOTAS MAYO INSTRUMENTŲ STALIUKUI SUSTIPRINTAS</t>
  </si>
  <si>
    <t>8.</t>
  </si>
  <si>
    <t>Apklotas Mayo instrumentų staliukui sustiprintas</t>
  </si>
  <si>
    <t>8.1.</t>
  </si>
  <si>
    <t>8.1.1.</t>
  </si>
  <si>
    <t>Dydis 80x145cm (±5cm)</t>
  </si>
  <si>
    <t>8.1.2.</t>
  </si>
  <si>
    <t xml:space="preserve">Pagamintas iš PE arba lygiavertės medžiagos, ne plonenės kaip 60 μm. </t>
  </si>
  <si>
    <t>8.1.3.</t>
  </si>
  <si>
    <t>Papildomas absorbuojantis sluoksnis ne mažesnis kaip 60cm x 80cm, pagamintas iš hidrofilinės neaustinės arba lygiavertės medžiagos ne plonesnės kaip 30 g/m²</t>
  </si>
  <si>
    <t>8.1.4.</t>
  </si>
  <si>
    <t>Sterili pakuotė turi atplėšimo vietos žymėjimą su laisvu nepriklijuotu kraštu</t>
  </si>
  <si>
    <t>8.1.5.</t>
  </si>
  <si>
    <t>Pakuotė turi turėti ne mažiau 4 nuklijuojamus lipdukus su sterilumo ir gamybos kontrolės duomenimis registracijai.</t>
  </si>
  <si>
    <t>8.1.6.</t>
  </si>
  <si>
    <t>Trijų lygių pakuotė: pirminė – sterili, antrinė – kartoninė skirta prekių gabenimui į opercinę, tretinė – skirta transportavimui</t>
  </si>
  <si>
    <t>APKLOTAS OPERACINIO LAUKO</t>
  </si>
  <si>
    <t>Apklotas operacinio lauko</t>
  </si>
  <si>
    <t>Dydis 75cm x 90cm (±4cm).</t>
  </si>
  <si>
    <t>Ne mažiau 2 sluoksnių.</t>
  </si>
  <si>
    <t>11. DALIS</t>
  </si>
  <si>
    <t>11.</t>
  </si>
  <si>
    <t>11.1.</t>
  </si>
  <si>
    <t>11.1.1.</t>
  </si>
  <si>
    <t>11.1.2.</t>
  </si>
  <si>
    <t>11.1.3.</t>
  </si>
  <si>
    <t>Medžiaga vienkartinio naudojimo, sterili</t>
  </si>
  <si>
    <t>Sudėtyje nėra latekso</t>
  </si>
  <si>
    <t>15. DALIS</t>
  </si>
  <si>
    <t>PAKLOTŲ RINKINYS OPERACINIAM STALUI</t>
  </si>
  <si>
    <t>15.</t>
  </si>
  <si>
    <t>Paklotų rinkinys operaciniam stalui</t>
  </si>
  <si>
    <t>15.1.</t>
  </si>
  <si>
    <t>15.1.1.</t>
  </si>
  <si>
    <t>15.1.2.</t>
  </si>
  <si>
    <t>Nesterilus</t>
  </si>
  <si>
    <t>15.1.3.</t>
  </si>
  <si>
    <t>Tiesiamas po pacientu</t>
  </si>
  <si>
    <t>15.1.4.</t>
  </si>
  <si>
    <t>Pakloto dydis ne mažiau 100 x 230 cm,nepralaidus skysčiams su skysčius sugeriančia medžiaga</t>
  </si>
  <si>
    <t>15.1.5.</t>
  </si>
  <si>
    <t>Pagamintas iš ne mažiau 4 sluoksnių: neaustinės medžiagos, popieriaus, superabsorbuojančių polimerų, purios celiuliozės masės, popieriaus ir polietileno</t>
  </si>
  <si>
    <t>15.1.6.</t>
  </si>
  <si>
    <t>Paklodė paciento perkėlimui ne mažiau kaip 100 cm x 150 cm, pagaminta iš poliesterio, paklodės kėlimo galia ne mažiau 220 kg</t>
  </si>
  <si>
    <t>15.1.7.</t>
  </si>
  <si>
    <t xml:space="preserve">Rankų atramų dangalai 75 cm x 35 cm (± 3 cm) </t>
  </si>
  <si>
    <t>15.1.8.</t>
  </si>
  <si>
    <t>Velcro laikiklių 2vnt. 5 cm x 85 cm (± 2 cm)</t>
  </si>
  <si>
    <t>15.1.9.</t>
  </si>
  <si>
    <t>Pakloto kraštai užlydyti, nepraleidžia skysčių</t>
  </si>
  <si>
    <t>26. DALIS</t>
  </si>
  <si>
    <t xml:space="preserve">UŽVALKALAI ČIUŽINIAMS </t>
  </si>
  <si>
    <t>26.</t>
  </si>
  <si>
    <t xml:space="preserve">Užvalkalai čiužiniams </t>
  </si>
  <si>
    <t>26.1.</t>
  </si>
  <si>
    <t>26.1.1.</t>
  </si>
  <si>
    <t>Vienkartiniai</t>
  </si>
  <si>
    <t>26.1.2.</t>
  </si>
  <si>
    <t>Polietileniniai ar lygiavertės medžiagos, nepralaidžios skysčiams medžiagos</t>
  </si>
  <si>
    <t>26.1.3.</t>
  </si>
  <si>
    <t>Su guma</t>
  </si>
  <si>
    <t>26.1.4.</t>
  </si>
  <si>
    <t>25cm (± 5cm) x 90 cm-100cm x 210 cm (± 5cm)</t>
  </si>
  <si>
    <t>68. DALIS</t>
  </si>
  <si>
    <t xml:space="preserve">DANGALAS RENTGENO APARATUI </t>
  </si>
  <si>
    <t>68.</t>
  </si>
  <si>
    <t xml:space="preserve">Dangalas rentgeno aparatui </t>
  </si>
  <si>
    <t>68.1.</t>
  </si>
  <si>
    <t>68.1.1.</t>
  </si>
  <si>
    <t>68.1.2.</t>
  </si>
  <si>
    <t>68.1.3.</t>
  </si>
  <si>
    <t>68.1.4.</t>
  </si>
  <si>
    <t>Pagaminta iš ne plonesnės kaip 35μ polietileno plėvelės</t>
  </si>
  <si>
    <t>68.1.5.</t>
  </si>
  <si>
    <t>Su elastingu apsiuvu aplinkui</t>
  </si>
  <si>
    <t>68.1.6.</t>
  </si>
  <si>
    <t>Maišas 90 cm ( ±5 cm) skersmens.</t>
  </si>
  <si>
    <t>68.1.7.</t>
  </si>
  <si>
    <t>Ne mažiau 2 lygių pakuotė su sterilumo kontrolės sistema t.y. ne mažiau 2 lipdukų su pakuotės sterilumo ir gamybos duomenimis</t>
  </si>
  <si>
    <t>68.1.8.</t>
  </si>
  <si>
    <t>Privaloma transportavimo pakuotė</t>
  </si>
  <si>
    <t>85. DALIS</t>
  </si>
  <si>
    <t>DANGALAS DAVIKLIAMS STERILUS</t>
  </si>
  <si>
    <t>85.</t>
  </si>
  <si>
    <t>Dangalas davikliams sterilus</t>
  </si>
  <si>
    <t>85.1.</t>
  </si>
  <si>
    <t>85.1.1.</t>
  </si>
  <si>
    <t>Matmenys 10 cm x 122 cm ( ±1cm)</t>
  </si>
  <si>
    <t>85.1.2.</t>
  </si>
  <si>
    <t>Kartu pakuotėje yra sterilus gelis ne mažiau 20g pakuotėje ir tvirtinimo detalės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</si>
  <si>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</si>
  <si>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</si>
  <si>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</si>
  <si>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</si>
  <si>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</si>
  <si>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</si>
  <si>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</si>
  <si>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</si>
  <si>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</si>
  <si>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</si>
  <si>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</si>
  <si>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</si>
  <si>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</si>
  <si>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</si>
  <si>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</si>
  <si>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</si>
  <si>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</si>
  <si>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</si>
  <si>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</si>
  <si>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</si>
  <si>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9275-2 2025-03-28 11:54:47</t>
  </si>
  <si>
    <t>6.  Pasiūlymų formoje būtina palikti tik siūlomas pirkimo dalis. Nepasiūlytas pirkimo dalis būtina IŠTRINTI.</t>
  </si>
  <si>
    <t>Vilnius</t>
  </si>
  <si>
    <t>BM25R-074</t>
  </si>
  <si>
    <t>UAB "Barameda"</t>
  </si>
  <si>
    <t>Perkūnkiemio 3, 12127, Vilnius</t>
  </si>
  <si>
    <t>LT60 7044 0600 0795 8838, SEB bankas</t>
  </si>
  <si>
    <t>SEB</t>
  </si>
  <si>
    <t>Jekaterina Baratinskienė</t>
  </si>
  <si>
    <t>8 684 80614, info@barameda.com</t>
  </si>
  <si>
    <t>Jekaterina Baratinskienė, direktorė</t>
  </si>
  <si>
    <t>Jekaterina Baratinskienė, direktorė 8 684 80614, info@barameda.com</t>
  </si>
  <si>
    <t>Direktorė</t>
  </si>
  <si>
    <t>Dokumentai X</t>
  </si>
  <si>
    <t>Sertifikatai X</t>
  </si>
  <si>
    <t>Tiekėjo deklaracija TD1</t>
  </si>
  <si>
    <t>Tiekėjo deklaracija TD2</t>
  </si>
  <si>
    <t>Sertifikatai DOC X</t>
  </si>
  <si>
    <t>Taip</t>
  </si>
  <si>
    <t>Ne</t>
  </si>
  <si>
    <t>Adhesive aperture drape, Excellent, REF.EA5060C</t>
  </si>
  <si>
    <t xml:space="preserve">Lipni anga 6 cm x 8 cm </t>
  </si>
  <si>
    <t>Apklotas 50cm x 60 cm</t>
  </si>
  <si>
    <t>Adhesive aperture drape, Excellent, REF.EA4575C</t>
  </si>
  <si>
    <t>Apklotas sudarytas iš dviejų sluoksnių: viršutinis iš neaustinės medžiagos – sugeriantis skysčius, apatinis - iš polietileno, nepralaidus.</t>
  </si>
  <si>
    <t>Dydis 45x75cm, su lipnia 7cm anga</t>
  </si>
  <si>
    <t>Apklotas įpakuotas steriliame įpakavime ir turi trijų lygių pakuotę su sterilumo kontrolės lipdukais</t>
  </si>
  <si>
    <t>Reinforced Mayo table drape, Excellent, REF.MTC-80140+</t>
  </si>
  <si>
    <t xml:space="preserve">Pagamintas iš PE medžiagos, 65 μm. </t>
  </si>
  <si>
    <t>Papildomas absorbuojantis sluoksnis 65cm x 145cm, pagamintas iš hidrofilinės neaustinės medžiagos 50g/m²</t>
  </si>
  <si>
    <t>Pakuotė turi 4 nuklijuojamus lipdukus su sterilumo ir gamybos kontrolės duomenimis registracijai.</t>
  </si>
  <si>
    <t>2 sluoksnių.</t>
  </si>
  <si>
    <t>Surgical drape, Excellent, REF.E7590C</t>
  </si>
  <si>
    <t xml:space="preserve">Dydis 75cm x 90cm  </t>
  </si>
  <si>
    <t xml:space="preserve">Table cover set, Greetmed, REF. GTTCS </t>
  </si>
  <si>
    <t>Pakloto dydis 102 x 230 cm,nepralaidus skysčiams su skysčius sugeriančia medžiaga</t>
  </si>
  <si>
    <t>Pagamintas iš 5 sluoksnių: neaustinės medžiagos, popieriaus, superabsorbuojančių polimerų, purios celiuliozės masės, popieriaus ir polietileno</t>
  </si>
  <si>
    <t>Paklodė paciento perkėlimui 100 cm x 150 cm, pagaminta iš poliesterio, paklodės kėlimo galia ne mažiau 220 kg</t>
  </si>
  <si>
    <t>Rankų atramų dangalai 72 cm x 33,5 cm</t>
  </si>
  <si>
    <t xml:space="preserve">Velcro laikiklių 2vnt. 5 cm x 86 cm </t>
  </si>
  <si>
    <t>Bed cover, Greetmed, REF. GTBC21090B</t>
  </si>
  <si>
    <t>Polietileniniai, nepralaidžios skysčiams medžiagos</t>
  </si>
  <si>
    <t xml:space="preserve">20cm x 90 cm x 210 cm </t>
  </si>
  <si>
    <t>Pagaminta iš 35μ polietileno plėvelės</t>
  </si>
  <si>
    <t>Maišas 90 cm skersmens.</t>
  </si>
  <si>
    <t>2 lygių pakuotė su sterilumo kontrolės sistema t.y. 4 lipdukai su pakuotės sterilumo ir gamybos duomenimis</t>
  </si>
  <si>
    <t>Yra transportavimo pakuotė</t>
  </si>
  <si>
    <t>Equipment cover, Excellent, REF.ETEC90</t>
  </si>
  <si>
    <t>Probe covers set, Excellent, REF.2804.1022</t>
  </si>
  <si>
    <t xml:space="preserve">Matmenys 10 cm x 122 cm </t>
  </si>
  <si>
    <t>Kartu pakuotėje yra sterilus gelis 20g pakuotėje ir tvirtinimo detalės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</si>
</sst>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5" tint="-0.249977111117893"/>
        <bgColor rgb="FFBFBFBF"/>
      </patternFill>
    </fill>
    <fill>
      <patternFill patternType="solid">
        <fgColor theme="5"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5" borderId="0" xfId="0" applyFont="1" applyFill="1" applyProtection="1">
      <protection locked="0"/>
    </xf>
    <xf numFmtId="0" fontId="2" fillId="4" borderId="21" xfId="0" applyFont="1" applyFill="1" applyBorder="1"/>
    <xf numFmtId="0" fontId="1" fillId="4" borderId="21" xfId="0" applyFont="1" applyFill="1" applyBorder="1"/>
    <xf numFmtId="0" fontId="1" fillId="5" borderId="21"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6"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1" xfId="0" applyFont="1" applyFill="1" applyBorder="1" applyAlignment="1">
      <alignment wrapText="1"/>
    </xf>
    <xf numFmtId="0" fontId="1" fillId="4" borderId="21" xfId="0" applyFont="1" applyFill="1" applyBorder="1" applyAlignment="1">
      <alignment wrapText="1"/>
    </xf>
    <xf numFmtId="0" fontId="1" fillId="5" borderId="21" xfId="0" applyFont="1" applyFill="1" applyBorder="1" applyAlignment="1" applyProtection="1">
      <alignment wrapText="1"/>
      <protection locked="0"/>
    </xf>
    <xf numFmtId="0" fontId="1" fillId="4" borderId="0" xfId="0" applyFont="1" applyFill="1" applyAlignment="1">
      <alignment wrapText="1"/>
    </xf>
    <xf numFmtId="0" fontId="1" fillId="6" borderId="21" xfId="0" applyFont="1" applyFill="1" applyBorder="1" applyAlignment="1" applyProtection="1">
      <alignment wrapText="1"/>
      <protection locked="0"/>
    </xf>
    <xf numFmtId="0" fontId="1" fillId="7" borderId="0" xfId="0" applyFont="1" applyFill="1"/>
    <xf numFmtId="0" fontId="1" fillId="8" borderId="0" xfId="0" applyFont="1" applyFill="1" applyAlignment="1">
      <alignment wrapText="1"/>
    </xf>
    <xf numFmtId="14" fontId="1" fillId="5" borderId="1" xfId="0" applyNumberFormat="1" applyFont="1" applyFill="1" applyBorder="1" applyAlignment="1" applyProtection="1">
      <alignment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4" xfId="0" applyBorder="1" applyProtection="1">
      <protection locked="0"/>
    </xf>
    <xf numFmtId="0" fontId="0" fillId="0" borderId="13" xfId="0" applyBorder="1" applyProtection="1">
      <protection locked="0"/>
    </xf>
    <xf numFmtId="49" fontId="3" fillId="2" borderId="2" xfId="0" applyNumberFormat="1" applyFont="1" applyFill="1" applyBorder="1" applyAlignment="1">
      <alignment horizontal="left" vertical="center" wrapText="1"/>
    </xf>
    <xf numFmtId="0" fontId="0" fillId="0" borderId="20" xfId="0" applyBorder="1"/>
    <xf numFmtId="0" fontId="2" fillId="2" borderId="0" xfId="0" applyFont="1" applyFill="1"/>
    <xf numFmtId="0" fontId="1" fillId="2" borderId="1" xfId="0" applyFont="1" applyFill="1" applyBorder="1" applyAlignment="1">
      <alignment vertical="center" wrapText="1"/>
    </xf>
    <xf numFmtId="0" fontId="0" fillId="0" borderId="13" xfId="0" applyBorder="1"/>
    <xf numFmtId="0" fontId="1" fillId="4" borderId="21" xfId="0" applyFont="1" applyFill="1" applyBorder="1" applyAlignment="1">
      <alignment vertical="center" wrapText="1"/>
    </xf>
    <xf numFmtId="0" fontId="0" fillId="0" borderId="21"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1" xfId="0" applyFont="1" applyFill="1" applyBorder="1" applyAlignment="1" applyProtection="1">
      <alignment horizontal="center" vertical="center" wrapText="1"/>
      <protection locked="0"/>
    </xf>
    <xf numFmtId="0" fontId="0" fillId="0" borderId="21" xfId="0" applyBorder="1" applyProtection="1">
      <protection locked="0"/>
    </xf>
    <xf numFmtId="0" fontId="1" fillId="3" borderId="1" xfId="0" applyFont="1" applyFill="1" applyBorder="1" applyAlignment="1" applyProtection="1">
      <alignment horizontal="center" vertical="center" wrapText="1"/>
      <protection locked="0"/>
    </xf>
    <xf numFmtId="0" fontId="0" fillId="0" borderId="14" xfId="0" applyBorder="1"/>
    <xf numFmtId="0" fontId="1" fillId="2" borderId="5" xfId="0" applyFont="1" applyFill="1" applyBorder="1" applyAlignment="1">
      <alignment horizontal="center" vertical="center" wrapText="1"/>
    </xf>
    <xf numFmtId="0" fontId="0" fillId="0" borderId="11" xfId="0" applyBorder="1"/>
    <xf numFmtId="0" fontId="0" fillId="0" borderId="10" xfId="0" applyBorder="1"/>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2" xfId="0" applyBorder="1"/>
    <xf numFmtId="0" fontId="1" fillId="5" borderId="15" xfId="0" applyFont="1" applyFill="1" applyBorder="1" applyAlignment="1" applyProtection="1">
      <alignment horizontal="center" vertical="center" wrapText="1"/>
      <protection locked="0"/>
    </xf>
    <xf numFmtId="0" fontId="0" fillId="0" borderId="15" xfId="0" applyBorder="1"/>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5" borderId="9" xfId="0" applyFont="1" applyFill="1" applyBorder="1" applyAlignment="1" applyProtection="1">
      <alignment horizontal="left" vertical="center" wrapText="1"/>
      <protection locked="0"/>
    </xf>
    <xf numFmtId="0" fontId="0" fillId="0" borderId="17" xfId="0" applyBorder="1"/>
    <xf numFmtId="0" fontId="0" fillId="0" borderId="18" xfId="0" applyBorder="1"/>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3" borderId="8"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168"/>
  <sheetViews>
    <sheetView tabSelected="1" topLeftCell="A146" workbookViewId="0">
      <selection activeCell="F174" sqref="F174"/>
    </sheetView>
  </sheetViews>
  <sheetFormatPr defaultColWidth="10.8984375" defaultRowHeight="14.4" x14ac:dyDescent="0.3"/>
  <cols>
    <col min="1" max="1" width="9.09765625" style="1" customWidth="1"/>
    <col min="2" max="2" width="61.59765625" style="11" customWidth="1"/>
    <col min="3" max="3" width="12.19921875" style="1" customWidth="1"/>
    <col min="4" max="4" width="14.09765625" style="1" customWidth="1"/>
    <col min="5" max="5" width="15" style="11" customWidth="1"/>
    <col min="6" max="6" width="16.09765625" style="1" customWidth="1"/>
    <col min="7" max="7" width="24.59765625" style="11" customWidth="1"/>
    <col min="8" max="8" width="45.69921875" style="11" customWidth="1"/>
    <col min="9" max="15" width="25" style="1" customWidth="1"/>
    <col min="16" max="16" width="10.8984375" style="1" customWidth="1"/>
    <col min="17" max="16384" width="10.8984375" style="1"/>
  </cols>
  <sheetData>
    <row r="2" spans="1:6" x14ac:dyDescent="0.3">
      <c r="A2" s="12" t="s">
        <v>0</v>
      </c>
      <c r="B2" s="22"/>
    </row>
    <row r="3" spans="1:6" x14ac:dyDescent="0.3">
      <c r="B3" s="23"/>
    </row>
    <row r="4" spans="1:6" x14ac:dyDescent="0.3">
      <c r="A4" s="12" t="s">
        <v>1</v>
      </c>
      <c r="B4" s="22"/>
    </row>
    <row r="5" spans="1:6" x14ac:dyDescent="0.3">
      <c r="A5" s="2"/>
      <c r="B5" s="22"/>
    </row>
    <row r="6" spans="1:6" x14ac:dyDescent="0.3">
      <c r="A6" s="1" t="s">
        <v>2</v>
      </c>
      <c r="B6" s="24" t="s">
        <v>3</v>
      </c>
    </row>
    <row r="7" spans="1:6" x14ac:dyDescent="0.3">
      <c r="B7" s="22"/>
    </row>
    <row r="8" spans="1:6" x14ac:dyDescent="0.3">
      <c r="A8" s="3" t="s">
        <v>4</v>
      </c>
      <c r="B8" s="33">
        <v>45791</v>
      </c>
    </row>
    <row r="9" spans="1:6" x14ac:dyDescent="0.3">
      <c r="A9" s="3" t="s">
        <v>5</v>
      </c>
      <c r="B9" s="25" t="s">
        <v>177</v>
      </c>
    </row>
    <row r="10" spans="1:6" x14ac:dyDescent="0.3">
      <c r="A10" s="3" t="s">
        <v>6</v>
      </c>
      <c r="B10" s="25" t="s">
        <v>176</v>
      </c>
    </row>
    <row r="12" spans="1:6" ht="15.6" x14ac:dyDescent="0.3">
      <c r="A12" s="41" t="s">
        <v>7</v>
      </c>
      <c r="B12" s="42"/>
      <c r="C12" s="35" t="s">
        <v>178</v>
      </c>
      <c r="D12" s="36"/>
      <c r="E12" s="36"/>
      <c r="F12" s="37"/>
    </row>
    <row r="13" spans="1:6" ht="15.9" customHeight="1" x14ac:dyDescent="0.3">
      <c r="A13" s="46" t="s">
        <v>8</v>
      </c>
      <c r="B13" s="39"/>
      <c r="C13" s="35">
        <v>303304004</v>
      </c>
      <c r="D13" s="36"/>
      <c r="E13" s="36"/>
      <c r="F13" s="37"/>
    </row>
    <row r="14" spans="1:6" ht="15.9" customHeight="1" x14ac:dyDescent="0.3">
      <c r="A14" s="46" t="s">
        <v>9</v>
      </c>
      <c r="B14" s="39"/>
      <c r="C14" s="35" t="s">
        <v>179</v>
      </c>
      <c r="D14" s="36"/>
      <c r="E14" s="36"/>
      <c r="F14" s="37"/>
    </row>
    <row r="15" spans="1:6" ht="15.9" customHeight="1" x14ac:dyDescent="0.3">
      <c r="A15" s="41" t="s">
        <v>10</v>
      </c>
      <c r="B15" s="42"/>
      <c r="C15" s="35" t="s">
        <v>180</v>
      </c>
      <c r="D15" s="36"/>
      <c r="E15" s="36"/>
      <c r="F15" s="37"/>
    </row>
    <row r="16" spans="1:6" ht="63" customHeight="1" x14ac:dyDescent="0.3">
      <c r="A16" s="38" t="s">
        <v>11</v>
      </c>
      <c r="B16" s="39"/>
      <c r="C16" s="35" t="s">
        <v>181</v>
      </c>
      <c r="D16" s="36"/>
      <c r="E16" s="36"/>
      <c r="F16" s="37"/>
    </row>
    <row r="17" spans="1:7" ht="15.9" customHeight="1" x14ac:dyDescent="0.3">
      <c r="A17" s="41" t="s">
        <v>12</v>
      </c>
      <c r="B17" s="42"/>
      <c r="C17" s="35" t="s">
        <v>182</v>
      </c>
      <c r="D17" s="36"/>
      <c r="E17" s="36"/>
      <c r="F17" s="37"/>
    </row>
    <row r="18" spans="1:7" ht="15.9" customHeight="1" x14ac:dyDescent="0.3">
      <c r="A18" s="41" t="s">
        <v>13</v>
      </c>
      <c r="B18" s="42"/>
      <c r="C18" s="35" t="s">
        <v>183</v>
      </c>
      <c r="D18" s="36"/>
      <c r="E18" s="36"/>
      <c r="F18" s="37"/>
    </row>
    <row r="19" spans="1:7" ht="48" customHeight="1" x14ac:dyDescent="0.3">
      <c r="A19" s="41" t="s">
        <v>14</v>
      </c>
      <c r="B19" s="42"/>
      <c r="C19" s="35" t="s">
        <v>184</v>
      </c>
      <c r="D19" s="36"/>
      <c r="E19" s="36"/>
      <c r="F19" s="37"/>
    </row>
    <row r="20" spans="1:7" ht="54.9" customHeight="1" x14ac:dyDescent="0.3">
      <c r="A20" s="41" t="s">
        <v>15</v>
      </c>
      <c r="B20" s="42"/>
      <c r="C20" s="35" t="s">
        <v>185</v>
      </c>
      <c r="D20" s="36"/>
      <c r="E20" s="36"/>
      <c r="F20" s="37"/>
    </row>
    <row r="21" spans="1:7" ht="71.099999999999994" customHeight="1" x14ac:dyDescent="0.3">
      <c r="A21" s="43" t="s">
        <v>16</v>
      </c>
      <c r="B21" s="44"/>
      <c r="C21" s="47"/>
      <c r="D21" s="48"/>
      <c r="E21" s="48"/>
      <c r="F21" s="48"/>
      <c r="G21" s="29" t="str">
        <f>IF((SUMPRODUCT(--(C21=""))&gt;0), "Privaloma užpildyti, kai taikomi pašalinimo pagrindai", "")</f>
        <v>Privaloma užpildyti, kai taikomi pašalinimo pagrindai</v>
      </c>
    </row>
    <row r="22" spans="1:7" ht="18" customHeight="1" x14ac:dyDescent="0.3">
      <c r="A22" s="4"/>
      <c r="B22" s="4"/>
      <c r="C22" s="5"/>
      <c r="D22" s="5"/>
      <c r="E22" s="5"/>
      <c r="F22" s="5"/>
    </row>
    <row r="23" spans="1:7" x14ac:dyDescent="0.3">
      <c r="A23" s="40" t="s">
        <v>17</v>
      </c>
      <c r="B23" s="34"/>
      <c r="C23" s="34"/>
      <c r="D23" s="34"/>
      <c r="E23" s="34"/>
      <c r="F23" s="34"/>
    </row>
    <row r="24" spans="1:7" x14ac:dyDescent="0.3">
      <c r="A24" s="34" t="s">
        <v>18</v>
      </c>
      <c r="B24" s="34"/>
      <c r="C24" s="34"/>
      <c r="D24" s="34"/>
      <c r="E24" s="34"/>
      <c r="F24" s="34"/>
    </row>
    <row r="25" spans="1:7" x14ac:dyDescent="0.3">
      <c r="A25" s="34" t="s">
        <v>19</v>
      </c>
      <c r="B25" s="34"/>
      <c r="C25" s="34"/>
      <c r="D25" s="34"/>
      <c r="E25" s="34"/>
      <c r="F25" s="34"/>
    </row>
    <row r="26" spans="1:7" x14ac:dyDescent="0.3">
      <c r="A26" s="34" t="s">
        <v>20</v>
      </c>
      <c r="B26" s="34"/>
      <c r="C26" s="34"/>
      <c r="D26" s="34"/>
      <c r="E26" s="34"/>
      <c r="F26" s="34"/>
    </row>
    <row r="27" spans="1:7" x14ac:dyDescent="0.3">
      <c r="A27" s="34" t="s">
        <v>21</v>
      </c>
      <c r="B27" s="34"/>
      <c r="C27" s="34"/>
      <c r="D27" s="34"/>
      <c r="E27" s="34"/>
      <c r="F27" s="34"/>
    </row>
    <row r="28" spans="1:7" ht="32.1" customHeight="1" x14ac:dyDescent="0.3">
      <c r="A28" s="45" t="s">
        <v>22</v>
      </c>
      <c r="B28" s="34"/>
      <c r="C28" s="34"/>
      <c r="D28" s="34"/>
      <c r="E28" s="34"/>
      <c r="F28" s="34"/>
    </row>
    <row r="29" spans="1:7" x14ac:dyDescent="0.3">
      <c r="A29" s="34" t="s">
        <v>23</v>
      </c>
      <c r="B29" s="34"/>
      <c r="C29" s="34"/>
      <c r="D29" s="34"/>
      <c r="E29" s="34"/>
      <c r="F29" s="34"/>
    </row>
    <row r="30" spans="1:7" x14ac:dyDescent="0.3">
      <c r="A30" s="13" t="s">
        <v>24</v>
      </c>
      <c r="D30" s="14"/>
    </row>
    <row r="31" spans="1:7" x14ac:dyDescent="0.3">
      <c r="A31" s="31" t="s">
        <v>175</v>
      </c>
      <c r="B31" s="32"/>
    </row>
    <row r="32" spans="1:7" x14ac:dyDescent="0.3">
      <c r="A32" s="13"/>
    </row>
    <row r="34" spans="1:8" x14ac:dyDescent="0.3">
      <c r="A34" s="12" t="s">
        <v>43</v>
      </c>
      <c r="B34" s="24" t="s">
        <v>39</v>
      </c>
    </row>
    <row r="36" spans="1:8" x14ac:dyDescent="0.3">
      <c r="A36" s="12" t="s">
        <v>25</v>
      </c>
    </row>
    <row r="37" spans="1:8" ht="28.8" x14ac:dyDescent="0.3">
      <c r="A37" s="15" t="s">
        <v>26</v>
      </c>
      <c r="B37" s="26" t="s">
        <v>27</v>
      </c>
      <c r="C37" s="15" t="s">
        <v>28</v>
      </c>
      <c r="D37" s="15" t="s">
        <v>29</v>
      </c>
      <c r="E37" s="26" t="s">
        <v>30</v>
      </c>
      <c r="F37" s="15" t="s">
        <v>31</v>
      </c>
      <c r="G37" s="26" t="s">
        <v>32</v>
      </c>
      <c r="H37" s="26" t="s">
        <v>33</v>
      </c>
    </row>
    <row r="38" spans="1:8" x14ac:dyDescent="0.3">
      <c r="A38" s="15" t="s">
        <v>44</v>
      </c>
      <c r="B38" s="26" t="s">
        <v>40</v>
      </c>
      <c r="C38" s="16"/>
      <c r="D38" s="16"/>
      <c r="E38" s="27"/>
      <c r="F38" s="16"/>
      <c r="G38" s="27"/>
      <c r="H38" s="27"/>
    </row>
    <row r="39" spans="1:8" ht="28.8" x14ac:dyDescent="0.3">
      <c r="A39" s="16" t="s">
        <v>45</v>
      </c>
      <c r="B39" s="27" t="s">
        <v>40</v>
      </c>
      <c r="C39" s="16">
        <v>8000</v>
      </c>
      <c r="D39" s="16" t="s">
        <v>34</v>
      </c>
      <c r="E39" s="30">
        <v>0.28999999999999998</v>
      </c>
      <c r="F39" s="16">
        <f>IF(ISBLANK(E39),"", PRODUCT(C39,E39))</f>
        <v>2320</v>
      </c>
      <c r="G39" s="28" t="s">
        <v>194</v>
      </c>
      <c r="H39" s="27"/>
    </row>
    <row r="40" spans="1:8" x14ac:dyDescent="0.3">
      <c r="A40" s="16" t="s">
        <v>46</v>
      </c>
      <c r="B40" s="27" t="s">
        <v>47</v>
      </c>
      <c r="C40" s="16"/>
      <c r="D40" s="16"/>
      <c r="E40" s="27"/>
      <c r="F40" s="16"/>
      <c r="G40" s="27"/>
      <c r="H40" s="28" t="s">
        <v>196</v>
      </c>
    </row>
    <row r="41" spans="1:8" x14ac:dyDescent="0.3">
      <c r="A41" s="16" t="s">
        <v>48</v>
      </c>
      <c r="B41" s="27" t="s">
        <v>49</v>
      </c>
      <c r="C41" s="16"/>
      <c r="D41" s="16"/>
      <c r="E41" s="27"/>
      <c r="F41" s="16"/>
      <c r="G41" s="27"/>
      <c r="H41" s="28" t="s">
        <v>195</v>
      </c>
    </row>
    <row r="42" spans="1:8" x14ac:dyDescent="0.3">
      <c r="A42" s="16" t="s">
        <v>50</v>
      </c>
      <c r="B42" s="27" t="s">
        <v>41</v>
      </c>
      <c r="C42" s="16"/>
      <c r="D42" s="16"/>
      <c r="E42" s="27"/>
      <c r="F42" s="16"/>
      <c r="G42" s="27"/>
      <c r="H42" s="28" t="s">
        <v>41</v>
      </c>
    </row>
    <row r="43" spans="1:8" x14ac:dyDescent="0.3">
      <c r="A43" s="16" t="s">
        <v>51</v>
      </c>
      <c r="B43" s="27" t="s">
        <v>42</v>
      </c>
      <c r="C43" s="16"/>
      <c r="D43" s="16"/>
      <c r="E43" s="27"/>
      <c r="F43" s="16"/>
      <c r="G43" s="27"/>
      <c r="H43" s="28" t="s">
        <v>42</v>
      </c>
    </row>
    <row r="44" spans="1:8" x14ac:dyDescent="0.3">
      <c r="E44" s="26" t="s">
        <v>35</v>
      </c>
      <c r="F44" s="15">
        <f>IF((COUNT(C39:C43)&lt;&gt;COUNT(F39:F43)),"", ROUND(SUM(F39:F43),2))</f>
        <v>2320</v>
      </c>
      <c r="G44" s="29" t="str">
        <f>IF((COUNT(C39:C43)&lt;&gt;COUNT(F39:F43)),"Neužpildytos visų objektų kainos", "")</f>
        <v/>
      </c>
    </row>
    <row r="45" spans="1:8" x14ac:dyDescent="0.3">
      <c r="C45" s="15" t="s">
        <v>36</v>
      </c>
      <c r="D45" s="17">
        <v>5</v>
      </c>
      <c r="E45" s="26" t="s">
        <v>37</v>
      </c>
      <c r="F45" s="15">
        <f>IF(OR(F44="",D45=""),"", ROUND(PRODUCT(D45,F44)/100,2))</f>
        <v>116</v>
      </c>
      <c r="G45" s="29" t="str">
        <f>IF(D45="", "Nurodykite taikomą PVM dydį", "")</f>
        <v/>
      </c>
    </row>
    <row r="46" spans="1:8" x14ac:dyDescent="0.3">
      <c r="E46" s="26" t="s">
        <v>38</v>
      </c>
      <c r="F46" s="15">
        <f>IF(ISBLANK(F45), "", ROUND(SUM(F44:F45),2))</f>
        <v>2436</v>
      </c>
    </row>
    <row r="50" spans="1:8" x14ac:dyDescent="0.3">
      <c r="A50" s="12" t="s">
        <v>52</v>
      </c>
      <c r="B50" s="24" t="s">
        <v>53</v>
      </c>
    </row>
    <row r="52" spans="1:8" x14ac:dyDescent="0.3">
      <c r="A52" s="12" t="s">
        <v>25</v>
      </c>
    </row>
    <row r="53" spans="1:8" ht="28.8" x14ac:dyDescent="0.3">
      <c r="A53" s="15" t="s">
        <v>26</v>
      </c>
      <c r="B53" s="26" t="s">
        <v>27</v>
      </c>
      <c r="C53" s="15" t="s">
        <v>28</v>
      </c>
      <c r="D53" s="15" t="s">
        <v>29</v>
      </c>
      <c r="E53" s="26" t="s">
        <v>30</v>
      </c>
      <c r="F53" s="15" t="s">
        <v>31</v>
      </c>
      <c r="G53" s="26" t="s">
        <v>32</v>
      </c>
      <c r="H53" s="26" t="s">
        <v>33</v>
      </c>
    </row>
    <row r="54" spans="1:8" x14ac:dyDescent="0.3">
      <c r="A54" s="15" t="s">
        <v>54</v>
      </c>
      <c r="B54" s="26" t="s">
        <v>55</v>
      </c>
      <c r="C54" s="16"/>
      <c r="D54" s="16"/>
      <c r="E54" s="27"/>
      <c r="F54" s="16"/>
      <c r="G54" s="27"/>
      <c r="H54" s="27"/>
    </row>
    <row r="55" spans="1:8" ht="28.8" x14ac:dyDescent="0.3">
      <c r="A55" s="16" t="s">
        <v>56</v>
      </c>
      <c r="B55" s="27" t="s">
        <v>55</v>
      </c>
      <c r="C55" s="16">
        <v>6000</v>
      </c>
      <c r="D55" s="16" t="s">
        <v>34</v>
      </c>
      <c r="E55" s="30">
        <v>0.32</v>
      </c>
      <c r="F55" s="16">
        <f>IF(ISBLANK(E55),"", PRODUCT(C55,E55))</f>
        <v>1920</v>
      </c>
      <c r="G55" s="28" t="s">
        <v>197</v>
      </c>
      <c r="H55" s="27"/>
    </row>
    <row r="56" spans="1:8" ht="43.2" x14ac:dyDescent="0.3">
      <c r="A56" s="16" t="s">
        <v>57</v>
      </c>
      <c r="B56" s="27" t="s">
        <v>58</v>
      </c>
      <c r="C56" s="16"/>
      <c r="D56" s="16"/>
      <c r="E56" s="27"/>
      <c r="F56" s="16"/>
      <c r="G56" s="27"/>
      <c r="H56" s="28" t="s">
        <v>198</v>
      </c>
    </row>
    <row r="57" spans="1:8" x14ac:dyDescent="0.3">
      <c r="A57" s="16" t="s">
        <v>59</v>
      </c>
      <c r="B57" s="27" t="s">
        <v>60</v>
      </c>
      <c r="C57" s="16"/>
      <c r="D57" s="16"/>
      <c r="E57" s="27"/>
      <c r="F57" s="16"/>
      <c r="G57" s="27"/>
      <c r="H57" s="28" t="s">
        <v>199</v>
      </c>
    </row>
    <row r="58" spans="1:8" ht="28.8" x14ac:dyDescent="0.3">
      <c r="A58" s="16" t="s">
        <v>61</v>
      </c>
      <c r="B58" s="27" t="s">
        <v>62</v>
      </c>
      <c r="C58" s="16"/>
      <c r="D58" s="16"/>
      <c r="E58" s="27"/>
      <c r="F58" s="16"/>
      <c r="G58" s="27"/>
      <c r="H58" s="28" t="s">
        <v>200</v>
      </c>
    </row>
    <row r="59" spans="1:8" x14ac:dyDescent="0.3">
      <c r="E59" s="26" t="s">
        <v>35</v>
      </c>
      <c r="F59" s="15">
        <f>IF((COUNT(C55:C58)&lt;&gt;COUNT(F55:F58)),"", ROUND(SUM(F55:F58),2))</f>
        <v>1920</v>
      </c>
      <c r="G59" s="29" t="str">
        <f>IF((COUNT(C55:C58)&lt;&gt;COUNT(F55:F58)),"Neužpildytos visų objektų kainos", "")</f>
        <v/>
      </c>
    </row>
    <row r="60" spans="1:8" x14ac:dyDescent="0.3">
      <c r="C60" s="15" t="s">
        <v>36</v>
      </c>
      <c r="D60" s="17">
        <v>5</v>
      </c>
      <c r="E60" s="26" t="s">
        <v>37</v>
      </c>
      <c r="F60" s="15">
        <f>IF(OR(F59="",D60=""),"", ROUND(PRODUCT(D60,F59)/100,2))</f>
        <v>96</v>
      </c>
      <c r="G60" s="29" t="str">
        <f>IF(D60="", "Nurodykite taikomą PVM dydį", "")</f>
        <v/>
      </c>
    </row>
    <row r="61" spans="1:8" x14ac:dyDescent="0.3">
      <c r="E61" s="26" t="s">
        <v>38</v>
      </c>
      <c r="F61" s="15">
        <f>IF(ISBLANK(F60), "", ROUND(SUM(F59:F60),2))</f>
        <v>2016</v>
      </c>
    </row>
    <row r="66" spans="1:8" x14ac:dyDescent="0.3">
      <c r="A66" s="12" t="s">
        <v>63</v>
      </c>
      <c r="B66" s="24" t="s">
        <v>64</v>
      </c>
    </row>
    <row r="68" spans="1:8" x14ac:dyDescent="0.3">
      <c r="A68" s="12" t="s">
        <v>25</v>
      </c>
    </row>
    <row r="69" spans="1:8" ht="28.8" x14ac:dyDescent="0.3">
      <c r="A69" s="15" t="s">
        <v>26</v>
      </c>
      <c r="B69" s="26" t="s">
        <v>27</v>
      </c>
      <c r="C69" s="15" t="s">
        <v>28</v>
      </c>
      <c r="D69" s="15" t="s">
        <v>29</v>
      </c>
      <c r="E69" s="26" t="s">
        <v>30</v>
      </c>
      <c r="F69" s="15" t="s">
        <v>31</v>
      </c>
      <c r="G69" s="26" t="s">
        <v>32</v>
      </c>
      <c r="H69" s="26" t="s">
        <v>33</v>
      </c>
    </row>
    <row r="70" spans="1:8" x14ac:dyDescent="0.3">
      <c r="A70" s="15" t="s">
        <v>65</v>
      </c>
      <c r="B70" s="26" t="s">
        <v>66</v>
      </c>
      <c r="C70" s="16"/>
      <c r="D70" s="16"/>
      <c r="E70" s="27"/>
      <c r="F70" s="16"/>
      <c r="G70" s="27"/>
      <c r="H70" s="27"/>
    </row>
    <row r="71" spans="1:8" ht="28.8" x14ac:dyDescent="0.3">
      <c r="A71" s="16" t="s">
        <v>67</v>
      </c>
      <c r="B71" s="27" t="s">
        <v>66</v>
      </c>
      <c r="C71" s="16">
        <v>600</v>
      </c>
      <c r="D71" s="16" t="s">
        <v>34</v>
      </c>
      <c r="E71" s="30">
        <v>1.0900000000000001</v>
      </c>
      <c r="F71" s="16">
        <f>IF(ISBLANK(E71),"", PRODUCT(C71,E71))</f>
        <v>654</v>
      </c>
      <c r="G71" s="28" t="s">
        <v>201</v>
      </c>
      <c r="H71" s="27"/>
    </row>
    <row r="72" spans="1:8" x14ac:dyDescent="0.3">
      <c r="A72" s="16" t="s">
        <v>68</v>
      </c>
      <c r="B72" s="27" t="s">
        <v>69</v>
      </c>
      <c r="C72" s="16"/>
      <c r="D72" s="16"/>
      <c r="E72" s="27"/>
      <c r="F72" s="16"/>
      <c r="G72" s="27"/>
      <c r="H72" s="28" t="s">
        <v>202</v>
      </c>
    </row>
    <row r="73" spans="1:8" ht="28.8" x14ac:dyDescent="0.3">
      <c r="A73" s="16" t="s">
        <v>70</v>
      </c>
      <c r="B73" s="27" t="s">
        <v>71</v>
      </c>
      <c r="C73" s="16"/>
      <c r="D73" s="16"/>
      <c r="E73" s="27"/>
      <c r="F73" s="16"/>
      <c r="G73" s="27"/>
      <c r="H73" s="28" t="s">
        <v>203</v>
      </c>
    </row>
    <row r="74" spans="1:8" ht="28.8" x14ac:dyDescent="0.3">
      <c r="A74" s="16" t="s">
        <v>72</v>
      </c>
      <c r="B74" s="27" t="s">
        <v>73</v>
      </c>
      <c r="C74" s="16"/>
      <c r="D74" s="16"/>
      <c r="E74" s="27"/>
      <c r="F74" s="16"/>
      <c r="G74" s="27"/>
      <c r="H74" s="28" t="s">
        <v>75</v>
      </c>
    </row>
    <row r="75" spans="1:8" ht="28.8" x14ac:dyDescent="0.3">
      <c r="A75" s="16" t="s">
        <v>74</v>
      </c>
      <c r="B75" s="27" t="s">
        <v>75</v>
      </c>
      <c r="C75" s="16"/>
      <c r="D75" s="16"/>
      <c r="E75" s="27"/>
      <c r="F75" s="16"/>
      <c r="G75" s="27"/>
      <c r="H75" s="28" t="s">
        <v>204</v>
      </c>
    </row>
    <row r="76" spans="1:8" ht="43.2" x14ac:dyDescent="0.3">
      <c r="A76" s="16" t="s">
        <v>76</v>
      </c>
      <c r="B76" s="27" t="s">
        <v>77</v>
      </c>
      <c r="C76" s="16"/>
      <c r="D76" s="16"/>
      <c r="E76" s="27"/>
      <c r="F76" s="16"/>
      <c r="G76" s="27"/>
      <c r="H76" s="28" t="s">
        <v>79</v>
      </c>
    </row>
    <row r="77" spans="1:8" ht="28.8" x14ac:dyDescent="0.3">
      <c r="A77" s="16" t="s">
        <v>78</v>
      </c>
      <c r="B77" s="27" t="s">
        <v>79</v>
      </c>
      <c r="C77" s="16"/>
      <c r="D77" s="16"/>
      <c r="E77" s="27"/>
      <c r="F77" s="16"/>
      <c r="G77" s="27"/>
      <c r="H77" s="28"/>
    </row>
    <row r="78" spans="1:8" x14ac:dyDescent="0.3">
      <c r="E78" s="26" t="s">
        <v>35</v>
      </c>
      <c r="F78" s="15">
        <f>IF((COUNT(C71:C77)&lt;&gt;COUNT(F71:F77)),"", ROUND(SUM(F71:F77),2))</f>
        <v>654</v>
      </c>
      <c r="G78" s="29" t="str">
        <f>IF((COUNT(C71:C77)&lt;&gt;COUNT(F71:F77)),"Neužpildytos visų objektų kainos", "")</f>
        <v/>
      </c>
    </row>
    <row r="79" spans="1:8" x14ac:dyDescent="0.3">
      <c r="C79" s="15" t="s">
        <v>36</v>
      </c>
      <c r="D79" s="17">
        <v>5</v>
      </c>
      <c r="E79" s="26" t="s">
        <v>37</v>
      </c>
      <c r="F79" s="15">
        <f>IF(OR(F78="",D79=""),"", ROUND(PRODUCT(D79,F78)/100,2))</f>
        <v>32.700000000000003</v>
      </c>
      <c r="G79" s="29" t="str">
        <f>IF(D79="", "Nurodykite taikomą PVM dydį", "")</f>
        <v/>
      </c>
    </row>
    <row r="80" spans="1:8" x14ac:dyDescent="0.3">
      <c r="E80" s="26" t="s">
        <v>38</v>
      </c>
      <c r="F80" s="15">
        <f>IF(ISBLANK(F79), "", ROUND(SUM(F78:F79),2))</f>
        <v>686.7</v>
      </c>
    </row>
    <row r="85" spans="1:8" x14ac:dyDescent="0.3">
      <c r="A85" s="12" t="s">
        <v>84</v>
      </c>
      <c r="B85" s="24" t="s">
        <v>80</v>
      </c>
    </row>
    <row r="87" spans="1:8" x14ac:dyDescent="0.3">
      <c r="A87" s="12" t="s">
        <v>25</v>
      </c>
    </row>
    <row r="88" spans="1:8" ht="28.8" x14ac:dyDescent="0.3">
      <c r="A88" s="15" t="s">
        <v>26</v>
      </c>
      <c r="B88" s="26" t="s">
        <v>27</v>
      </c>
      <c r="C88" s="15" t="s">
        <v>28</v>
      </c>
      <c r="D88" s="15" t="s">
        <v>29</v>
      </c>
      <c r="E88" s="26" t="s">
        <v>30</v>
      </c>
      <c r="F88" s="15" t="s">
        <v>31</v>
      </c>
      <c r="G88" s="26" t="s">
        <v>32</v>
      </c>
      <c r="H88" s="26" t="s">
        <v>33</v>
      </c>
    </row>
    <row r="89" spans="1:8" x14ac:dyDescent="0.3">
      <c r="A89" s="15" t="s">
        <v>85</v>
      </c>
      <c r="B89" s="26" t="s">
        <v>81</v>
      </c>
      <c r="C89" s="16"/>
      <c r="D89" s="16"/>
      <c r="E89" s="27"/>
      <c r="F89" s="16"/>
      <c r="G89" s="27"/>
      <c r="H89" s="27"/>
    </row>
    <row r="90" spans="1:8" ht="28.8" x14ac:dyDescent="0.3">
      <c r="A90" s="16" t="s">
        <v>86</v>
      </c>
      <c r="B90" s="27" t="s">
        <v>81</v>
      </c>
      <c r="C90" s="16">
        <v>9000</v>
      </c>
      <c r="D90" s="16" t="s">
        <v>34</v>
      </c>
      <c r="E90" s="30">
        <v>0.31</v>
      </c>
      <c r="F90" s="16">
        <f>IF(ISBLANK(E90),"", PRODUCT(C90,E90))</f>
        <v>2790</v>
      </c>
      <c r="G90" s="28" t="s">
        <v>206</v>
      </c>
      <c r="H90" s="27"/>
    </row>
    <row r="91" spans="1:8" x14ac:dyDescent="0.3">
      <c r="A91" s="16" t="s">
        <v>87</v>
      </c>
      <c r="B91" s="27" t="s">
        <v>41</v>
      </c>
      <c r="C91" s="16"/>
      <c r="D91" s="16"/>
      <c r="E91" s="27"/>
      <c r="F91" s="16"/>
      <c r="G91" s="27"/>
      <c r="H91" s="28" t="s">
        <v>41</v>
      </c>
    </row>
    <row r="92" spans="1:8" x14ac:dyDescent="0.3">
      <c r="A92" s="16" t="s">
        <v>88</v>
      </c>
      <c r="B92" s="27" t="s">
        <v>82</v>
      </c>
      <c r="C92" s="16"/>
      <c r="D92" s="16"/>
      <c r="E92" s="27"/>
      <c r="F92" s="16"/>
      <c r="G92" s="27"/>
      <c r="H92" s="28" t="s">
        <v>207</v>
      </c>
    </row>
    <row r="93" spans="1:8" x14ac:dyDescent="0.3">
      <c r="A93" s="16" t="s">
        <v>89</v>
      </c>
      <c r="B93" s="27" t="s">
        <v>83</v>
      </c>
      <c r="C93" s="16"/>
      <c r="D93" s="16"/>
      <c r="E93" s="27"/>
      <c r="F93" s="16"/>
      <c r="G93" s="27"/>
      <c r="H93" s="28" t="s">
        <v>205</v>
      </c>
    </row>
    <row r="94" spans="1:8" x14ac:dyDescent="0.3">
      <c r="E94" s="26" t="s">
        <v>35</v>
      </c>
      <c r="F94" s="15">
        <f>IF((COUNT(C90:C93)&lt;&gt;COUNT(F90:F93)),"", ROUND(SUM(F90:F93),2))</f>
        <v>2790</v>
      </c>
      <c r="G94" s="29" t="str">
        <f>IF((COUNT(C90:C93)&lt;&gt;COUNT(F90:F93)),"Neužpildytos visų objektų kainos", "")</f>
        <v/>
      </c>
    </row>
    <row r="95" spans="1:8" x14ac:dyDescent="0.3">
      <c r="C95" s="15" t="s">
        <v>36</v>
      </c>
      <c r="D95" s="17">
        <v>5</v>
      </c>
      <c r="E95" s="26" t="s">
        <v>37</v>
      </c>
      <c r="F95" s="15">
        <f>IF(OR(F94="",D95=""),"", ROUND(PRODUCT(D95,F94)/100,2))</f>
        <v>139.5</v>
      </c>
      <c r="G95" s="29" t="str">
        <f>IF(D95="", "Nurodykite taikomą PVM dydį", "")</f>
        <v/>
      </c>
    </row>
    <row r="96" spans="1:8" x14ac:dyDescent="0.3">
      <c r="E96" s="26" t="s">
        <v>38</v>
      </c>
      <c r="F96" s="15">
        <f>IF(ISBLANK(F95), "", ROUND(SUM(F94:F95),2))</f>
        <v>2929.5</v>
      </c>
    </row>
    <row r="101" spans="1:8" x14ac:dyDescent="0.3">
      <c r="A101" s="12" t="s">
        <v>92</v>
      </c>
      <c r="B101" s="24" t="s">
        <v>93</v>
      </c>
    </row>
    <row r="103" spans="1:8" x14ac:dyDescent="0.3">
      <c r="A103" s="12" t="s">
        <v>25</v>
      </c>
    </row>
    <row r="104" spans="1:8" ht="28.8" x14ac:dyDescent="0.3">
      <c r="A104" s="15" t="s">
        <v>26</v>
      </c>
      <c r="B104" s="26" t="s">
        <v>27</v>
      </c>
      <c r="C104" s="15" t="s">
        <v>28</v>
      </c>
      <c r="D104" s="15" t="s">
        <v>29</v>
      </c>
      <c r="E104" s="26" t="s">
        <v>30</v>
      </c>
      <c r="F104" s="15" t="s">
        <v>31</v>
      </c>
      <c r="G104" s="26" t="s">
        <v>32</v>
      </c>
      <c r="H104" s="26" t="s">
        <v>33</v>
      </c>
    </row>
    <row r="105" spans="1:8" x14ac:dyDescent="0.3">
      <c r="A105" s="15" t="s">
        <v>94</v>
      </c>
      <c r="B105" s="26" t="s">
        <v>95</v>
      </c>
      <c r="C105" s="16"/>
      <c r="D105" s="16"/>
      <c r="E105" s="27"/>
      <c r="F105" s="16"/>
      <c r="G105" s="27"/>
      <c r="H105" s="27"/>
    </row>
    <row r="106" spans="1:8" ht="28.8" x14ac:dyDescent="0.3">
      <c r="A106" s="16" t="s">
        <v>96</v>
      </c>
      <c r="B106" s="27" t="s">
        <v>95</v>
      </c>
      <c r="C106" s="16">
        <v>4000</v>
      </c>
      <c r="D106" s="16" t="s">
        <v>34</v>
      </c>
      <c r="E106" s="30">
        <v>3.8</v>
      </c>
      <c r="F106" s="16">
        <f>IF(ISBLANK(E106),"", PRODUCT(C106,E106))</f>
        <v>15200</v>
      </c>
      <c r="G106" s="28" t="s">
        <v>208</v>
      </c>
      <c r="H106" s="27"/>
    </row>
    <row r="107" spans="1:8" x14ac:dyDescent="0.3">
      <c r="A107" s="16" t="s">
        <v>97</v>
      </c>
      <c r="B107" s="27" t="s">
        <v>42</v>
      </c>
      <c r="C107" s="16"/>
      <c r="D107" s="16"/>
      <c r="E107" s="27"/>
      <c r="F107" s="16"/>
      <c r="G107" s="27"/>
      <c r="H107" s="28" t="s">
        <v>42</v>
      </c>
    </row>
    <row r="108" spans="1:8" x14ac:dyDescent="0.3">
      <c r="A108" s="16" t="s">
        <v>98</v>
      </c>
      <c r="B108" s="27" t="s">
        <v>99</v>
      </c>
      <c r="C108" s="16"/>
      <c r="D108" s="16"/>
      <c r="E108" s="27"/>
      <c r="F108" s="16"/>
      <c r="G108" s="27"/>
      <c r="H108" s="28" t="s">
        <v>99</v>
      </c>
    </row>
    <row r="109" spans="1:8" x14ac:dyDescent="0.3">
      <c r="A109" s="16" t="s">
        <v>100</v>
      </c>
      <c r="B109" s="27" t="s">
        <v>101</v>
      </c>
      <c r="C109" s="16"/>
      <c r="D109" s="16"/>
      <c r="E109" s="27"/>
      <c r="F109" s="16"/>
      <c r="G109" s="27"/>
      <c r="H109" s="28" t="s">
        <v>101</v>
      </c>
    </row>
    <row r="110" spans="1:8" ht="28.8" x14ac:dyDescent="0.3">
      <c r="A110" s="16" t="s">
        <v>102</v>
      </c>
      <c r="B110" s="27" t="s">
        <v>103</v>
      </c>
      <c r="C110" s="16"/>
      <c r="D110" s="16"/>
      <c r="E110" s="27"/>
      <c r="F110" s="16"/>
      <c r="G110" s="27"/>
      <c r="H110" s="28" t="s">
        <v>209</v>
      </c>
    </row>
    <row r="111" spans="1:8" ht="43.2" x14ac:dyDescent="0.3">
      <c r="A111" s="16" t="s">
        <v>104</v>
      </c>
      <c r="B111" s="27" t="s">
        <v>105</v>
      </c>
      <c r="C111" s="16"/>
      <c r="D111" s="16"/>
      <c r="E111" s="27"/>
      <c r="F111" s="16"/>
      <c r="G111" s="27"/>
      <c r="H111" s="28" t="s">
        <v>210</v>
      </c>
    </row>
    <row r="112" spans="1:8" ht="28.8" x14ac:dyDescent="0.3">
      <c r="A112" s="16" t="s">
        <v>106</v>
      </c>
      <c r="B112" s="27" t="s">
        <v>107</v>
      </c>
      <c r="C112" s="16"/>
      <c r="D112" s="16"/>
      <c r="E112" s="27"/>
      <c r="F112" s="16"/>
      <c r="G112" s="27"/>
      <c r="H112" s="28" t="s">
        <v>211</v>
      </c>
    </row>
    <row r="113" spans="1:8" x14ac:dyDescent="0.3">
      <c r="A113" s="16" t="s">
        <v>108</v>
      </c>
      <c r="B113" s="27" t="s">
        <v>109</v>
      </c>
      <c r="C113" s="16"/>
      <c r="D113" s="16"/>
      <c r="E113" s="27"/>
      <c r="F113" s="16"/>
      <c r="G113" s="27"/>
      <c r="H113" s="28" t="s">
        <v>212</v>
      </c>
    </row>
    <row r="114" spans="1:8" x14ac:dyDescent="0.3">
      <c r="A114" s="16" t="s">
        <v>110</v>
      </c>
      <c r="B114" s="27" t="s">
        <v>111</v>
      </c>
      <c r="C114" s="16"/>
      <c r="D114" s="16"/>
      <c r="E114" s="27"/>
      <c r="F114" s="16"/>
      <c r="G114" s="27"/>
      <c r="H114" s="28" t="s">
        <v>213</v>
      </c>
    </row>
    <row r="115" spans="1:8" x14ac:dyDescent="0.3">
      <c r="A115" s="16" t="s">
        <v>112</v>
      </c>
      <c r="B115" s="27" t="s">
        <v>113</v>
      </c>
      <c r="C115" s="16"/>
      <c r="D115" s="16"/>
      <c r="E115" s="27"/>
      <c r="F115" s="16"/>
      <c r="G115" s="27"/>
      <c r="H115" s="28" t="s">
        <v>113</v>
      </c>
    </row>
    <row r="116" spans="1:8" x14ac:dyDescent="0.3">
      <c r="E116" s="26" t="s">
        <v>35</v>
      </c>
      <c r="F116" s="15">
        <f>IF((COUNT(C106:C115)&lt;&gt;COUNT(F106:F115)),"", ROUND(SUM(F106:F115),2))</f>
        <v>15200</v>
      </c>
      <c r="G116" s="29" t="str">
        <f>IF((COUNT(C106:C115)&lt;&gt;COUNT(F106:F115)),"Neužpildytos visų objektų kainos", "")</f>
        <v/>
      </c>
    </row>
    <row r="117" spans="1:8" x14ac:dyDescent="0.3">
      <c r="C117" s="15" t="s">
        <v>36</v>
      </c>
      <c r="D117" s="17">
        <v>5</v>
      </c>
      <c r="E117" s="26" t="s">
        <v>37</v>
      </c>
      <c r="F117" s="15">
        <f>IF(OR(F116="",D117=""),"", ROUND(PRODUCT(D117,F116)/100,2))</f>
        <v>760</v>
      </c>
      <c r="G117" s="29" t="str">
        <f>IF(D117="", "Nurodykite taikomą PVM dydį", "")</f>
        <v/>
      </c>
    </row>
    <row r="118" spans="1:8" x14ac:dyDescent="0.3">
      <c r="E118" s="26" t="s">
        <v>38</v>
      </c>
      <c r="F118" s="15">
        <f>IF(ISBLANK(F117), "", ROUND(SUM(F116:F117),2))</f>
        <v>15960</v>
      </c>
    </row>
    <row r="123" spans="1:8" x14ac:dyDescent="0.3">
      <c r="A123" s="12" t="s">
        <v>114</v>
      </c>
      <c r="B123" s="24" t="s">
        <v>115</v>
      </c>
    </row>
    <row r="125" spans="1:8" x14ac:dyDescent="0.3">
      <c r="A125" s="12" t="s">
        <v>25</v>
      </c>
    </row>
    <row r="126" spans="1:8" ht="28.8" x14ac:dyDescent="0.3">
      <c r="A126" s="15" t="s">
        <v>26</v>
      </c>
      <c r="B126" s="26" t="s">
        <v>27</v>
      </c>
      <c r="C126" s="15" t="s">
        <v>28</v>
      </c>
      <c r="D126" s="15" t="s">
        <v>29</v>
      </c>
      <c r="E126" s="26" t="s">
        <v>30</v>
      </c>
      <c r="F126" s="15" t="s">
        <v>31</v>
      </c>
      <c r="G126" s="26" t="s">
        <v>32</v>
      </c>
      <c r="H126" s="26" t="s">
        <v>33</v>
      </c>
    </row>
    <row r="127" spans="1:8" x14ac:dyDescent="0.3">
      <c r="A127" s="15" t="s">
        <v>116</v>
      </c>
      <c r="B127" s="26" t="s">
        <v>117</v>
      </c>
      <c r="C127" s="16"/>
      <c r="D127" s="16"/>
      <c r="E127" s="27"/>
      <c r="F127" s="16"/>
      <c r="G127" s="27"/>
      <c r="H127" s="27"/>
    </row>
    <row r="128" spans="1:8" ht="28.8" x14ac:dyDescent="0.3">
      <c r="A128" s="16" t="s">
        <v>118</v>
      </c>
      <c r="B128" s="27" t="s">
        <v>117</v>
      </c>
      <c r="C128" s="16">
        <v>30700</v>
      </c>
      <c r="D128" s="16" t="s">
        <v>34</v>
      </c>
      <c r="E128" s="30">
        <v>0.36</v>
      </c>
      <c r="F128" s="16">
        <f>IF(ISBLANK(E128),"", PRODUCT(C128,E128))</f>
        <v>11052</v>
      </c>
      <c r="G128" s="28" t="s">
        <v>214</v>
      </c>
      <c r="H128" s="27"/>
    </row>
    <row r="129" spans="1:8" x14ac:dyDescent="0.3">
      <c r="A129" s="16" t="s">
        <v>119</v>
      </c>
      <c r="B129" s="27" t="s">
        <v>120</v>
      </c>
      <c r="C129" s="16"/>
      <c r="D129" s="16"/>
      <c r="E129" s="27"/>
      <c r="F129" s="16"/>
      <c r="G129" s="27"/>
      <c r="H129" s="28" t="s">
        <v>120</v>
      </c>
    </row>
    <row r="130" spans="1:8" x14ac:dyDescent="0.3">
      <c r="A130" s="16" t="s">
        <v>121</v>
      </c>
      <c r="B130" s="27" t="s">
        <v>122</v>
      </c>
      <c r="C130" s="16"/>
      <c r="D130" s="16"/>
      <c r="E130" s="27"/>
      <c r="F130" s="16"/>
      <c r="G130" s="27"/>
      <c r="H130" s="28" t="s">
        <v>215</v>
      </c>
    </row>
    <row r="131" spans="1:8" x14ac:dyDescent="0.3">
      <c r="A131" s="16" t="s">
        <v>123</v>
      </c>
      <c r="B131" s="27" t="s">
        <v>124</v>
      </c>
      <c r="C131" s="16"/>
      <c r="D131" s="16"/>
      <c r="E131" s="27"/>
      <c r="F131" s="16"/>
      <c r="G131" s="27"/>
      <c r="H131" s="28" t="s">
        <v>124</v>
      </c>
    </row>
    <row r="132" spans="1:8" x14ac:dyDescent="0.3">
      <c r="A132" s="16" t="s">
        <v>125</v>
      </c>
      <c r="B132" s="27" t="s">
        <v>126</v>
      </c>
      <c r="C132" s="16"/>
      <c r="D132" s="16"/>
      <c r="E132" s="27"/>
      <c r="F132" s="16"/>
      <c r="G132" s="27"/>
      <c r="H132" s="28" t="s">
        <v>216</v>
      </c>
    </row>
    <row r="133" spans="1:8" x14ac:dyDescent="0.3">
      <c r="E133" s="26" t="s">
        <v>35</v>
      </c>
      <c r="F133" s="15">
        <f>IF((COUNT(C128:C132)&lt;&gt;COUNT(F128:F132)),"", ROUND(SUM(F128:F132),2))</f>
        <v>11052</v>
      </c>
      <c r="G133" s="29" t="str">
        <f>IF((COUNT(C128:C132)&lt;&gt;COUNT(F128:F132)),"Neužpildytos visų objektų kainos", "")</f>
        <v/>
      </c>
    </row>
    <row r="134" spans="1:8" x14ac:dyDescent="0.3">
      <c r="C134" s="15" t="s">
        <v>36</v>
      </c>
      <c r="D134" s="17">
        <v>5</v>
      </c>
      <c r="E134" s="26" t="s">
        <v>37</v>
      </c>
      <c r="F134" s="15">
        <f>IF(OR(F133="",D134=""),"", ROUND(PRODUCT(D134,F133)/100,2))</f>
        <v>552.6</v>
      </c>
      <c r="G134" s="29" t="str">
        <f>IF(D134="", "Nurodykite taikomą PVM dydį", "")</f>
        <v/>
      </c>
    </row>
    <row r="135" spans="1:8" x14ac:dyDescent="0.3">
      <c r="E135" s="26" t="s">
        <v>38</v>
      </c>
      <c r="F135" s="15">
        <f>IF(ISBLANK(F134), "", ROUND(SUM(F133:F134),2))</f>
        <v>11604.6</v>
      </c>
    </row>
    <row r="138" spans="1:8" x14ac:dyDescent="0.3">
      <c r="A138" s="12" t="s">
        <v>127</v>
      </c>
      <c r="B138" s="24" t="s">
        <v>128</v>
      </c>
    </row>
    <row r="140" spans="1:8" x14ac:dyDescent="0.3">
      <c r="A140" s="12" t="s">
        <v>25</v>
      </c>
    </row>
    <row r="141" spans="1:8" ht="28.8" x14ac:dyDescent="0.3">
      <c r="A141" s="15" t="s">
        <v>26</v>
      </c>
      <c r="B141" s="26" t="s">
        <v>27</v>
      </c>
      <c r="C141" s="15" t="s">
        <v>28</v>
      </c>
      <c r="D141" s="15" t="s">
        <v>29</v>
      </c>
      <c r="E141" s="26" t="s">
        <v>30</v>
      </c>
      <c r="F141" s="15" t="s">
        <v>31</v>
      </c>
      <c r="G141" s="26" t="s">
        <v>32</v>
      </c>
      <c r="H141" s="26" t="s">
        <v>33</v>
      </c>
    </row>
    <row r="142" spans="1:8" x14ac:dyDescent="0.3">
      <c r="A142" s="15" t="s">
        <v>129</v>
      </c>
      <c r="B142" s="26" t="s">
        <v>130</v>
      </c>
      <c r="C142" s="16"/>
      <c r="D142" s="16"/>
      <c r="E142" s="27"/>
      <c r="F142" s="16"/>
      <c r="G142" s="27"/>
      <c r="H142" s="27"/>
    </row>
    <row r="143" spans="1:8" ht="28.8" x14ac:dyDescent="0.3">
      <c r="A143" s="16" t="s">
        <v>131</v>
      </c>
      <c r="B143" s="27" t="s">
        <v>130</v>
      </c>
      <c r="C143" s="16">
        <v>600</v>
      </c>
      <c r="D143" s="16" t="s">
        <v>34</v>
      </c>
      <c r="E143" s="30">
        <v>0.62</v>
      </c>
      <c r="F143" s="16">
        <f>IF(ISBLANK(E143),"", PRODUCT(C143,E143))</f>
        <v>372</v>
      </c>
      <c r="G143" s="28" t="s">
        <v>221</v>
      </c>
      <c r="H143" s="27"/>
    </row>
    <row r="144" spans="1:8" x14ac:dyDescent="0.3">
      <c r="A144" s="16" t="s">
        <v>132</v>
      </c>
      <c r="B144" s="27" t="s">
        <v>130</v>
      </c>
      <c r="C144" s="16"/>
      <c r="D144" s="16"/>
      <c r="E144" s="27"/>
      <c r="F144" s="16"/>
      <c r="G144" s="27"/>
      <c r="H144" s="28" t="s">
        <v>130</v>
      </c>
    </row>
    <row r="145" spans="1:8" x14ac:dyDescent="0.3">
      <c r="A145" s="16" t="s">
        <v>133</v>
      </c>
      <c r="B145" s="27" t="s">
        <v>90</v>
      </c>
      <c r="C145" s="16"/>
      <c r="D145" s="16"/>
      <c r="E145" s="27"/>
      <c r="F145" s="16"/>
      <c r="G145" s="27"/>
      <c r="H145" s="28" t="s">
        <v>90</v>
      </c>
    </row>
    <row r="146" spans="1:8" x14ac:dyDescent="0.3">
      <c r="A146" s="16" t="s">
        <v>134</v>
      </c>
      <c r="B146" s="27" t="s">
        <v>91</v>
      </c>
      <c r="C146" s="16"/>
      <c r="D146" s="16"/>
      <c r="E146" s="27"/>
      <c r="F146" s="16"/>
      <c r="G146" s="27"/>
      <c r="H146" s="28" t="s">
        <v>91</v>
      </c>
    </row>
    <row r="147" spans="1:8" x14ac:dyDescent="0.3">
      <c r="A147" s="16" t="s">
        <v>135</v>
      </c>
      <c r="B147" s="27" t="s">
        <v>136</v>
      </c>
      <c r="C147" s="16"/>
      <c r="D147" s="16"/>
      <c r="E147" s="27"/>
      <c r="F147" s="16"/>
      <c r="G147" s="27"/>
      <c r="H147" s="28" t="s">
        <v>217</v>
      </c>
    </row>
    <row r="148" spans="1:8" x14ac:dyDescent="0.3">
      <c r="A148" s="16" t="s">
        <v>137</v>
      </c>
      <c r="B148" s="27" t="s">
        <v>138</v>
      </c>
      <c r="C148" s="16"/>
      <c r="D148" s="16"/>
      <c r="E148" s="27"/>
      <c r="F148" s="16"/>
      <c r="G148" s="27"/>
      <c r="H148" s="28" t="s">
        <v>138</v>
      </c>
    </row>
    <row r="149" spans="1:8" x14ac:dyDescent="0.3">
      <c r="A149" s="16" t="s">
        <v>139</v>
      </c>
      <c r="B149" s="27" t="s">
        <v>140</v>
      </c>
      <c r="C149" s="16"/>
      <c r="D149" s="16"/>
      <c r="E149" s="27"/>
      <c r="F149" s="16"/>
      <c r="G149" s="27"/>
      <c r="H149" s="28" t="s">
        <v>218</v>
      </c>
    </row>
    <row r="150" spans="1:8" ht="28.8" x14ac:dyDescent="0.3">
      <c r="A150" s="16" t="s">
        <v>141</v>
      </c>
      <c r="B150" s="27" t="s">
        <v>142</v>
      </c>
      <c r="C150" s="16"/>
      <c r="D150" s="16"/>
      <c r="E150" s="27"/>
      <c r="F150" s="16"/>
      <c r="G150" s="27"/>
      <c r="H150" s="28" t="s">
        <v>219</v>
      </c>
    </row>
    <row r="151" spans="1:8" x14ac:dyDescent="0.3">
      <c r="A151" s="16" t="s">
        <v>143</v>
      </c>
      <c r="B151" s="27" t="s">
        <v>144</v>
      </c>
      <c r="C151" s="16"/>
      <c r="D151" s="16"/>
      <c r="E151" s="27"/>
      <c r="F151" s="16"/>
      <c r="G151" s="27"/>
      <c r="H151" s="28" t="s">
        <v>220</v>
      </c>
    </row>
    <row r="152" spans="1:8" x14ac:dyDescent="0.3">
      <c r="E152" s="26" t="s">
        <v>35</v>
      </c>
      <c r="F152" s="15">
        <f>IF((COUNT(C143:C151)&lt;&gt;COUNT(F143:F151)),"", ROUND(SUM(F143:F151),2))</f>
        <v>372</v>
      </c>
      <c r="G152" s="29" t="str">
        <f>IF((COUNT(C143:C151)&lt;&gt;COUNT(F143:F151)),"Neužpildytos visų objektų kainos", "")</f>
        <v/>
      </c>
    </row>
    <row r="153" spans="1:8" x14ac:dyDescent="0.3">
      <c r="C153" s="15" t="s">
        <v>36</v>
      </c>
      <c r="D153" s="17">
        <v>5</v>
      </c>
      <c r="E153" s="26" t="s">
        <v>37</v>
      </c>
      <c r="F153" s="15">
        <f>IF(OR(F152="",D153=""),"", ROUND(PRODUCT(D153,F152)/100,2))</f>
        <v>18.600000000000001</v>
      </c>
      <c r="G153" s="29" t="str">
        <f>IF(D153="", "Nurodykite taikomą PVM dydį", "")</f>
        <v/>
      </c>
    </row>
    <row r="154" spans="1:8" x14ac:dyDescent="0.3">
      <c r="E154" s="26" t="s">
        <v>38</v>
      </c>
      <c r="F154" s="15">
        <f>IF(ISBLANK(F153), "", ROUND(SUM(F152:F153),2))</f>
        <v>390.6</v>
      </c>
    </row>
    <row r="158" spans="1:8" x14ac:dyDescent="0.3">
      <c r="A158" s="12" t="s">
        <v>145</v>
      </c>
      <c r="B158" s="24" t="s">
        <v>146</v>
      </c>
    </row>
    <row r="160" spans="1:8" x14ac:dyDescent="0.3">
      <c r="A160" s="12" t="s">
        <v>25</v>
      </c>
    </row>
    <row r="161" spans="1:8" ht="28.8" x14ac:dyDescent="0.3">
      <c r="A161" s="15" t="s">
        <v>26</v>
      </c>
      <c r="B161" s="26" t="s">
        <v>27</v>
      </c>
      <c r="C161" s="15" t="s">
        <v>28</v>
      </c>
      <c r="D161" s="15" t="s">
        <v>29</v>
      </c>
      <c r="E161" s="26" t="s">
        <v>30</v>
      </c>
      <c r="F161" s="15" t="s">
        <v>31</v>
      </c>
      <c r="G161" s="26" t="s">
        <v>32</v>
      </c>
      <c r="H161" s="26" t="s">
        <v>33</v>
      </c>
    </row>
    <row r="162" spans="1:8" x14ac:dyDescent="0.3">
      <c r="A162" s="15" t="s">
        <v>147</v>
      </c>
      <c r="B162" s="26" t="s">
        <v>148</v>
      </c>
      <c r="C162" s="16"/>
      <c r="D162" s="16"/>
      <c r="E162" s="27"/>
      <c r="F162" s="16"/>
      <c r="G162" s="27"/>
      <c r="H162" s="27"/>
    </row>
    <row r="163" spans="1:8" ht="28.8" x14ac:dyDescent="0.3">
      <c r="A163" s="16" t="s">
        <v>149</v>
      </c>
      <c r="B163" s="27" t="s">
        <v>148</v>
      </c>
      <c r="C163" s="16">
        <v>800</v>
      </c>
      <c r="D163" s="16" t="s">
        <v>34</v>
      </c>
      <c r="E163" s="30">
        <v>3.4</v>
      </c>
      <c r="F163" s="16">
        <f>IF(ISBLANK(E163),"", PRODUCT(C163,E163))</f>
        <v>2720</v>
      </c>
      <c r="G163" s="28" t="s">
        <v>222</v>
      </c>
      <c r="H163" s="27"/>
    </row>
    <row r="164" spans="1:8" x14ac:dyDescent="0.3">
      <c r="A164" s="16" t="s">
        <v>150</v>
      </c>
      <c r="B164" s="27" t="s">
        <v>151</v>
      </c>
      <c r="C164" s="16"/>
      <c r="D164" s="16"/>
      <c r="E164" s="27"/>
      <c r="F164" s="16"/>
      <c r="G164" s="27"/>
      <c r="H164" s="28" t="s">
        <v>223</v>
      </c>
    </row>
    <row r="165" spans="1:8" ht="28.8" x14ac:dyDescent="0.3">
      <c r="A165" s="16" t="s">
        <v>152</v>
      </c>
      <c r="B165" s="27" t="s">
        <v>153</v>
      </c>
      <c r="C165" s="16"/>
      <c r="D165" s="16"/>
      <c r="E165" s="27"/>
      <c r="F165" s="16"/>
      <c r="G165" s="27"/>
      <c r="H165" s="28" t="s">
        <v>224</v>
      </c>
    </row>
    <row r="166" spans="1:8" x14ac:dyDescent="0.3">
      <c r="E166" s="26" t="s">
        <v>35</v>
      </c>
      <c r="F166" s="15">
        <f>IF((COUNT(C163:C165)&lt;&gt;COUNT(F163:F165)),"", ROUND(SUM(F163:F165),2))</f>
        <v>2720</v>
      </c>
      <c r="G166" s="29" t="str">
        <f>IF((COUNT(C163:C165)&lt;&gt;COUNT(F163:F165)),"Neužpildytos visų objektų kainos", "")</f>
        <v/>
      </c>
    </row>
    <row r="167" spans="1:8" x14ac:dyDescent="0.3">
      <c r="C167" s="15" t="s">
        <v>36</v>
      </c>
      <c r="D167" s="17">
        <v>5</v>
      </c>
      <c r="E167" s="26" t="s">
        <v>37</v>
      </c>
      <c r="F167" s="15">
        <f>IF(OR(F166="",D167=""),"", ROUND(PRODUCT(D167,F166)/100,2))</f>
        <v>136</v>
      </c>
      <c r="G167" s="29" t="str">
        <f>IF(D167="", "Nurodykite taikomą PVM dydį", "")</f>
        <v/>
      </c>
    </row>
    <row r="168" spans="1:8" x14ac:dyDescent="0.3">
      <c r="E168" s="26" t="s">
        <v>38</v>
      </c>
      <c r="F168" s="15">
        <f>IF(ISBLANK(F167), "", ROUND(SUM(F166:F167),2))</f>
        <v>2856</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6"/>
  <sheetViews>
    <sheetView topLeftCell="A24" workbookViewId="0">
      <selection activeCell="B31" sqref="B31:G31"/>
    </sheetView>
  </sheetViews>
  <sheetFormatPr defaultColWidth="10.8984375" defaultRowHeight="14.4" x14ac:dyDescent="0.3"/>
  <cols>
    <col min="1" max="1" width="13.8984375" style="1" customWidth="1"/>
    <col min="2" max="2" width="10.8984375" style="1" customWidth="1"/>
    <col min="3" max="16384" width="10.8984375" style="1"/>
  </cols>
  <sheetData>
    <row r="2" spans="1:11" x14ac:dyDescent="0.3">
      <c r="A2" s="76" t="s">
        <v>154</v>
      </c>
      <c r="B2" s="34"/>
      <c r="C2" s="34"/>
      <c r="D2" s="34"/>
      <c r="E2" s="34"/>
      <c r="F2" s="34"/>
      <c r="G2" s="34"/>
      <c r="H2" s="34"/>
      <c r="I2" s="34"/>
      <c r="J2" s="34"/>
      <c r="K2" s="34"/>
    </row>
    <row r="3" spans="1:11" x14ac:dyDescent="0.3">
      <c r="A3" s="34"/>
      <c r="B3" s="34"/>
      <c r="C3" s="34"/>
      <c r="D3" s="34"/>
      <c r="E3" s="34"/>
      <c r="F3" s="34"/>
      <c r="G3" s="34"/>
      <c r="H3" s="34"/>
      <c r="I3" s="34"/>
      <c r="J3" s="34"/>
      <c r="K3" s="34"/>
    </row>
    <row r="4" spans="1:11" ht="15.9" customHeight="1" thickBot="1" x14ac:dyDescent="0.35">
      <c r="A4" s="6"/>
      <c r="B4" s="6"/>
      <c r="C4" s="6"/>
      <c r="D4" s="6"/>
      <c r="E4" s="6"/>
      <c r="F4" s="6"/>
      <c r="G4" s="6"/>
      <c r="H4" s="6"/>
      <c r="I4" s="6"/>
      <c r="J4" s="6"/>
    </row>
    <row r="5" spans="1:11" ht="48" customHeight="1" x14ac:dyDescent="0.3">
      <c r="A5" s="69" t="s">
        <v>155</v>
      </c>
      <c r="B5" s="53"/>
      <c r="C5" s="51" t="s">
        <v>156</v>
      </c>
      <c r="D5" s="52"/>
      <c r="E5" s="53"/>
      <c r="F5" s="51" t="s">
        <v>157</v>
      </c>
      <c r="G5" s="52"/>
      <c r="H5" s="53"/>
      <c r="I5" s="51" t="s">
        <v>158</v>
      </c>
      <c r="J5" s="53"/>
      <c r="K5" s="8" t="s">
        <v>159</v>
      </c>
    </row>
    <row r="6" spans="1:11" ht="48.9" customHeight="1" x14ac:dyDescent="0.3">
      <c r="A6" s="62"/>
      <c r="B6" s="42"/>
      <c r="C6" s="49"/>
      <c r="D6" s="50"/>
      <c r="E6" s="42"/>
      <c r="F6" s="49"/>
      <c r="G6" s="50"/>
      <c r="H6" s="42"/>
      <c r="I6" s="49"/>
      <c r="J6" s="42"/>
      <c r="K6" s="18"/>
    </row>
    <row r="7" spans="1:11" ht="48.9" customHeight="1" x14ac:dyDescent="0.3">
      <c r="A7" s="62"/>
      <c r="B7" s="42"/>
      <c r="C7" s="49"/>
      <c r="D7" s="50"/>
      <c r="E7" s="42"/>
      <c r="F7" s="49"/>
      <c r="G7" s="50"/>
      <c r="H7" s="42"/>
      <c r="I7" s="49"/>
      <c r="J7" s="42"/>
      <c r="K7" s="18"/>
    </row>
    <row r="8" spans="1:11" ht="48.9" customHeight="1" x14ac:dyDescent="0.3">
      <c r="A8" s="62"/>
      <c r="B8" s="42"/>
      <c r="C8" s="49"/>
      <c r="D8" s="50"/>
      <c r="E8" s="42"/>
      <c r="F8" s="49"/>
      <c r="G8" s="50"/>
      <c r="H8" s="42"/>
      <c r="I8" s="49"/>
      <c r="J8" s="42"/>
      <c r="K8" s="18"/>
    </row>
    <row r="9" spans="1:11" ht="18.899999999999999" customHeight="1" x14ac:dyDescent="0.3">
      <c r="A9" s="9"/>
      <c r="B9" s="9"/>
      <c r="C9" s="9"/>
      <c r="D9" s="9"/>
      <c r="E9" s="9"/>
      <c r="F9" s="9"/>
      <c r="G9" s="9"/>
      <c r="H9" s="9"/>
      <c r="I9" s="9"/>
      <c r="J9" s="9"/>
      <c r="K9" s="10"/>
    </row>
    <row r="10" spans="1:11" ht="48.9" customHeight="1" x14ac:dyDescent="0.3">
      <c r="A10" s="67" t="s">
        <v>160</v>
      </c>
      <c r="B10" s="34"/>
      <c r="C10" s="34"/>
      <c r="D10" s="34"/>
      <c r="E10" s="34"/>
      <c r="F10" s="34"/>
      <c r="G10" s="34"/>
      <c r="H10" s="34"/>
      <c r="I10" s="34"/>
      <c r="J10" s="34"/>
      <c r="K10" s="34"/>
    </row>
    <row r="11" spans="1:11" ht="15.9" customHeight="1" thickBot="1" x14ac:dyDescent="0.35">
      <c r="A11" s="9"/>
      <c r="B11" s="9"/>
      <c r="C11" s="9"/>
      <c r="D11" s="9"/>
      <c r="E11" s="9"/>
      <c r="F11" s="9"/>
      <c r="G11" s="9"/>
      <c r="H11" s="9"/>
      <c r="I11" s="9"/>
      <c r="J11" s="9"/>
      <c r="K11" s="10"/>
    </row>
    <row r="12" spans="1:11" ht="48.9" customHeight="1" x14ac:dyDescent="0.3">
      <c r="A12" s="69" t="s">
        <v>27</v>
      </c>
      <c r="B12" s="53"/>
      <c r="C12" s="51" t="s">
        <v>156</v>
      </c>
      <c r="D12" s="52"/>
      <c r="E12" s="53"/>
      <c r="F12" s="51" t="s">
        <v>161</v>
      </c>
      <c r="G12" s="52"/>
      <c r="H12" s="53"/>
      <c r="I12" s="56" t="s">
        <v>158</v>
      </c>
      <c r="J12" s="57"/>
      <c r="K12" s="10"/>
    </row>
    <row r="13" spans="1:11" ht="48.9" customHeight="1" x14ac:dyDescent="0.3">
      <c r="A13" s="62"/>
      <c r="B13" s="42"/>
      <c r="C13" s="49"/>
      <c r="D13" s="50"/>
      <c r="E13" s="42"/>
      <c r="F13" s="49"/>
      <c r="G13" s="50"/>
      <c r="H13" s="42"/>
      <c r="I13" s="68"/>
      <c r="J13" s="59"/>
      <c r="K13" s="10"/>
    </row>
    <row r="14" spans="1:11" ht="48.9" customHeight="1" x14ac:dyDescent="0.3">
      <c r="A14" s="62"/>
      <c r="B14" s="42"/>
      <c r="C14" s="49"/>
      <c r="D14" s="50"/>
      <c r="E14" s="42"/>
      <c r="F14" s="49"/>
      <c r="G14" s="50"/>
      <c r="H14" s="42"/>
      <c r="I14" s="68"/>
      <c r="J14" s="59"/>
      <c r="K14" s="10"/>
    </row>
    <row r="15" spans="1:11" ht="48.9" customHeight="1" x14ac:dyDescent="0.3">
      <c r="A15" s="62"/>
      <c r="B15" s="42"/>
      <c r="C15" s="49"/>
      <c r="D15" s="50"/>
      <c r="E15" s="42"/>
      <c r="F15" s="49"/>
      <c r="G15" s="50"/>
      <c r="H15" s="42"/>
      <c r="I15" s="68"/>
      <c r="J15" s="59"/>
      <c r="K15" s="10"/>
    </row>
    <row r="17" spans="1:10" ht="33" customHeight="1" x14ac:dyDescent="0.3">
      <c r="A17" s="74"/>
      <c r="B17" s="34"/>
      <c r="C17" s="34"/>
      <c r="D17" s="34"/>
      <c r="E17" s="34"/>
      <c r="F17" s="34"/>
      <c r="G17" s="34"/>
      <c r="H17" s="34"/>
      <c r="I17" s="34"/>
      <c r="J17" s="34"/>
    </row>
    <row r="19" spans="1:10" ht="15.9" customHeight="1" x14ac:dyDescent="0.3">
      <c r="A19" s="75" t="s">
        <v>162</v>
      </c>
      <c r="B19" s="34"/>
      <c r="C19" s="34"/>
      <c r="D19" s="34"/>
      <c r="E19" s="34"/>
      <c r="F19" s="34"/>
      <c r="G19" s="34"/>
      <c r="H19" s="34"/>
      <c r="I19" s="34"/>
      <c r="J19" s="34"/>
    </row>
    <row r="20" spans="1:10" ht="15.9" customHeight="1" thickBot="1" x14ac:dyDescent="0.35"/>
    <row r="21" spans="1:10" ht="15.9" customHeight="1" x14ac:dyDescent="0.3">
      <c r="A21" s="7" t="s">
        <v>26</v>
      </c>
      <c r="B21" s="60" t="s">
        <v>163</v>
      </c>
      <c r="C21" s="52"/>
      <c r="D21" s="52"/>
      <c r="E21" s="52"/>
      <c r="F21" s="52"/>
      <c r="G21" s="53"/>
      <c r="H21" s="61" t="s">
        <v>164</v>
      </c>
      <c r="I21" s="52"/>
      <c r="J21" s="57"/>
    </row>
    <row r="22" spans="1:10" ht="48" customHeight="1" x14ac:dyDescent="0.3">
      <c r="A22" s="19" t="s">
        <v>165</v>
      </c>
      <c r="B22" s="66" t="s">
        <v>166</v>
      </c>
      <c r="C22" s="50"/>
      <c r="D22" s="50"/>
      <c r="E22" s="50"/>
      <c r="F22" s="50"/>
      <c r="G22" s="42"/>
      <c r="H22" s="58"/>
      <c r="I22" s="50"/>
      <c r="J22" s="59"/>
    </row>
    <row r="23" spans="1:10" ht="48" customHeight="1" x14ac:dyDescent="0.3">
      <c r="A23" s="19" t="s">
        <v>167</v>
      </c>
      <c r="B23" s="66" t="s">
        <v>168</v>
      </c>
      <c r="C23" s="50"/>
      <c r="D23" s="50"/>
      <c r="E23" s="50"/>
      <c r="F23" s="50"/>
      <c r="G23" s="42"/>
      <c r="H23" s="58" t="s">
        <v>192</v>
      </c>
      <c r="I23" s="50"/>
      <c r="J23" s="59"/>
    </row>
    <row r="24" spans="1:10" ht="48" customHeight="1" x14ac:dyDescent="0.3">
      <c r="A24" s="19" t="s">
        <v>169</v>
      </c>
      <c r="B24" s="66" t="s">
        <v>170</v>
      </c>
      <c r="C24" s="50"/>
      <c r="D24" s="50"/>
      <c r="E24" s="50"/>
      <c r="F24" s="50"/>
      <c r="G24" s="42"/>
      <c r="H24" s="58"/>
      <c r="I24" s="50"/>
      <c r="J24" s="59"/>
    </row>
    <row r="25" spans="1:10" ht="48" customHeight="1" x14ac:dyDescent="0.3">
      <c r="A25" s="20"/>
      <c r="B25" s="55" t="s">
        <v>187</v>
      </c>
      <c r="C25" s="50"/>
      <c r="D25" s="50"/>
      <c r="E25" s="50"/>
      <c r="F25" s="50"/>
      <c r="G25" s="42"/>
      <c r="H25" s="58" t="s">
        <v>192</v>
      </c>
      <c r="I25" s="50"/>
      <c r="J25" s="59"/>
    </row>
    <row r="26" spans="1:10" ht="48" customHeight="1" x14ac:dyDescent="0.3">
      <c r="A26" s="20"/>
      <c r="B26" s="55" t="s">
        <v>188</v>
      </c>
      <c r="C26" s="50"/>
      <c r="D26" s="50"/>
      <c r="E26" s="50"/>
      <c r="F26" s="50"/>
      <c r="G26" s="42"/>
      <c r="H26" s="58" t="s">
        <v>193</v>
      </c>
      <c r="I26" s="50"/>
      <c r="J26" s="59"/>
    </row>
    <row r="27" spans="1:10" ht="48" customHeight="1" x14ac:dyDescent="0.3">
      <c r="A27" s="20"/>
      <c r="B27" s="55" t="s">
        <v>189</v>
      </c>
      <c r="C27" s="50"/>
      <c r="D27" s="50"/>
      <c r="E27" s="50"/>
      <c r="F27" s="50"/>
      <c r="G27" s="42"/>
      <c r="H27" s="58" t="s">
        <v>193</v>
      </c>
      <c r="I27" s="50"/>
      <c r="J27" s="59"/>
    </row>
    <row r="28" spans="1:10" ht="48" customHeight="1" x14ac:dyDescent="0.3">
      <c r="A28" s="20"/>
      <c r="B28" s="55" t="s">
        <v>190</v>
      </c>
      <c r="C28" s="50"/>
      <c r="D28" s="50"/>
      <c r="E28" s="50"/>
      <c r="F28" s="50"/>
      <c r="G28" s="42"/>
      <c r="H28" s="58" t="s">
        <v>193</v>
      </c>
      <c r="I28" s="50"/>
      <c r="J28" s="59"/>
    </row>
    <row r="29" spans="1:10" ht="48" customHeight="1" x14ac:dyDescent="0.3">
      <c r="A29" s="20"/>
      <c r="B29" s="55" t="s">
        <v>191</v>
      </c>
      <c r="C29" s="50"/>
      <c r="D29" s="50"/>
      <c r="E29" s="50"/>
      <c r="F29" s="50"/>
      <c r="G29" s="42"/>
      <c r="H29" s="58" t="s">
        <v>193</v>
      </c>
      <c r="I29" s="50"/>
      <c r="J29" s="59"/>
    </row>
    <row r="30" spans="1:10" ht="48" customHeight="1" x14ac:dyDescent="0.3">
      <c r="A30" s="20"/>
      <c r="B30" s="55" t="s">
        <v>188</v>
      </c>
      <c r="C30" s="50"/>
      <c r="D30" s="50"/>
      <c r="E30" s="50"/>
      <c r="F30" s="50"/>
      <c r="G30" s="42"/>
      <c r="H30" s="58" t="s">
        <v>193</v>
      </c>
      <c r="I30" s="50"/>
      <c r="J30" s="59"/>
    </row>
    <row r="31" spans="1:10" ht="48" customHeight="1" x14ac:dyDescent="0.3">
      <c r="A31" s="20"/>
      <c r="B31" s="55"/>
      <c r="C31" s="50"/>
      <c r="D31" s="50"/>
      <c r="E31" s="50"/>
      <c r="F31" s="50"/>
      <c r="G31" s="42"/>
      <c r="H31" s="58"/>
      <c r="I31" s="50"/>
      <c r="J31" s="59"/>
    </row>
    <row r="32" spans="1:10" ht="48.9" customHeight="1" thickBot="1" x14ac:dyDescent="0.35">
      <c r="A32" s="21"/>
      <c r="B32" s="63"/>
      <c r="C32" s="64"/>
      <c r="D32" s="64"/>
      <c r="E32" s="64"/>
      <c r="F32" s="64"/>
      <c r="G32" s="65"/>
      <c r="H32" s="70"/>
      <c r="I32" s="71"/>
      <c r="J32" s="72"/>
    </row>
    <row r="34" spans="1:10" ht="102" customHeight="1" x14ac:dyDescent="0.3">
      <c r="A34" s="74" t="s">
        <v>171</v>
      </c>
      <c r="B34" s="34"/>
      <c r="C34" s="34"/>
      <c r="D34" s="34"/>
      <c r="E34" s="34"/>
      <c r="F34" s="34"/>
      <c r="G34" s="34"/>
      <c r="H34" s="34"/>
      <c r="I34" s="34"/>
      <c r="J34" s="34"/>
    </row>
    <row r="37" spans="1:10" x14ac:dyDescent="0.3">
      <c r="A37" s="73" t="s">
        <v>172</v>
      </c>
      <c r="B37" s="34"/>
      <c r="C37" s="34"/>
      <c r="D37" s="34"/>
      <c r="E37" s="54" t="s">
        <v>186</v>
      </c>
      <c r="F37" s="34"/>
      <c r="G37" s="34"/>
      <c r="H37" s="34"/>
      <c r="I37" s="34"/>
      <c r="J37" s="34"/>
    </row>
    <row r="39" spans="1:10" x14ac:dyDescent="0.3">
      <c r="A39" s="73" t="s">
        <v>173</v>
      </c>
      <c r="B39" s="34"/>
      <c r="C39" s="34"/>
      <c r="D39" s="34"/>
      <c r="E39" s="54" t="s">
        <v>182</v>
      </c>
      <c r="F39" s="34"/>
      <c r="G39" s="34"/>
      <c r="H39" s="34"/>
      <c r="I39" s="34"/>
      <c r="J39" s="34"/>
    </row>
    <row r="86" spans="1:1" ht="15.6" x14ac:dyDescent="0.3">
      <c r="A86" t="s">
        <v>174</v>
      </c>
    </row>
  </sheetData>
  <sheetProtection algorithmName="SHA-512" hashValue="Bl0D0TqPOSpNzAM4MEMrt2O0jb0NRtjYyZyY05b7gS5CwenF2cEHk9IYW+dD4hY69T3KXIOXNFFjXrQgkYl+Sg==" saltValue="rVXsmiaIwee+hQwsRV2DLg==" spinCount="100000" sheet="1"/>
  <mergeCells count="65">
    <mergeCell ref="F5:H5"/>
    <mergeCell ref="H27:J27"/>
    <mergeCell ref="A2:K3"/>
    <mergeCell ref="B30:G30"/>
    <mergeCell ref="A6:B6"/>
    <mergeCell ref="B23:G23"/>
    <mergeCell ref="H23:J23"/>
    <mergeCell ref="C8:E8"/>
    <mergeCell ref="I15:J15"/>
    <mergeCell ref="C12:E12"/>
    <mergeCell ref="I5:J5"/>
    <mergeCell ref="H29:J29"/>
    <mergeCell ref="A13:B13"/>
    <mergeCell ref="F12:H12"/>
    <mergeCell ref="I6:J6"/>
    <mergeCell ref="A5:B5"/>
    <mergeCell ref="F7:H7"/>
    <mergeCell ref="F14:H14"/>
    <mergeCell ref="A39:D39"/>
    <mergeCell ref="C15:E15"/>
    <mergeCell ref="A17:J17"/>
    <mergeCell ref="A37:D37"/>
    <mergeCell ref="B31:G31"/>
    <mergeCell ref="H24:J24"/>
    <mergeCell ref="H30:J30"/>
    <mergeCell ref="H26:J26"/>
    <mergeCell ref="E39:J39"/>
    <mergeCell ref="B29:G29"/>
    <mergeCell ref="H25:J25"/>
    <mergeCell ref="A19:J19"/>
    <mergeCell ref="B28:G28"/>
    <mergeCell ref="H22:J22"/>
    <mergeCell ref="A34:J34"/>
    <mergeCell ref="C14:E14"/>
    <mergeCell ref="F15:H15"/>
    <mergeCell ref="A7:B7"/>
    <mergeCell ref="B32:G32"/>
    <mergeCell ref="B22:G22"/>
    <mergeCell ref="A10:K10"/>
    <mergeCell ref="A15:B15"/>
    <mergeCell ref="B26:G26"/>
    <mergeCell ref="I14:J14"/>
    <mergeCell ref="A14:B14"/>
    <mergeCell ref="I13:J13"/>
    <mergeCell ref="A12:B12"/>
    <mergeCell ref="F13:H13"/>
    <mergeCell ref="H32:J32"/>
    <mergeCell ref="H31:J31"/>
    <mergeCell ref="B24:G24"/>
    <mergeCell ref="C6:E6"/>
    <mergeCell ref="F6:H6"/>
    <mergeCell ref="C5:E5"/>
    <mergeCell ref="E37:J37"/>
    <mergeCell ref="C13:E13"/>
    <mergeCell ref="B25:G25"/>
    <mergeCell ref="I12:J12"/>
    <mergeCell ref="I7:J7"/>
    <mergeCell ref="H28:J28"/>
    <mergeCell ref="B27:G27"/>
    <mergeCell ref="B21:G21"/>
    <mergeCell ref="H21:J21"/>
    <mergeCell ref="I8:J8"/>
    <mergeCell ref="A8:B8"/>
    <mergeCell ref="C7:E7"/>
    <mergeCell ref="F8:H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2025-08-28T17:25:47Z</dcterms:modified>
</cp:coreProperties>
</file>