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1 dalis ID1718117 2025-04-30\"/>
    </mc:Choice>
  </mc:AlternateContent>
  <xr:revisionPtr revIDLastSave="0" documentId="13_ncr:1_{7A173507-C1A6-4ACE-BB66-153C2BA2AF3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0" i="1" l="1"/>
  <c r="F109" i="1"/>
  <c r="F119" i="1" s="1"/>
  <c r="F120" i="1" s="1"/>
  <c r="F121" i="1" s="1"/>
  <c r="G98" i="1"/>
  <c r="F93" i="1"/>
  <c r="G97" i="1" s="1"/>
  <c r="G82" i="1"/>
  <c r="F76" i="1"/>
  <c r="F81" i="1" s="1"/>
  <c r="F82" i="1" s="1"/>
  <c r="F83" i="1" s="1"/>
  <c r="G64" i="1"/>
  <c r="F57" i="1"/>
  <c r="F63" i="1" s="1"/>
  <c r="F64" i="1" s="1"/>
  <c r="F65" i="1" s="1"/>
  <c r="G47" i="1"/>
  <c r="F40" i="1"/>
  <c r="F46" i="1" s="1"/>
  <c r="F47" i="1" s="1"/>
  <c r="F48" i="1" s="1"/>
  <c r="G21" i="1"/>
  <c r="F97" i="1" l="1"/>
  <c r="F98" i="1" s="1"/>
  <c r="F99" i="1" s="1"/>
  <c r="G63" i="1"/>
  <c r="G81" i="1"/>
  <c r="G46" i="1"/>
  <c r="G119" i="1"/>
</calcChain>
</file>

<file path=xl/sharedStrings.xml><?xml version="1.0" encoding="utf-8"?>
<sst xmlns="http://schemas.openxmlformats.org/spreadsheetml/2006/main" count="270" uniqueCount="180">
  <si>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</si>
  <si>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</si>
  <si>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</si>
  <si>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</si>
  <si>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</si>
  <si>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</si>
  <si>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</si>
  <si>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</si>
  <si>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</si>
  <si>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</si>
  <si>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</si>
  <si>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</si>
  <si>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</si>
  <si>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</si>
  <si>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</si>
  <si>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</si>
  <si>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</si>
  <si>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</si>
  <si>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</si>
  <si>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</si>
  <si>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</si>
  <si>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</si>
  <si>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</si>
  <si>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</si>
  <si>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</si>
  <si>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</si>
  <si>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</si>
  <si>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</si>
  <si>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</si>
  <si>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</si>
  <si>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</si>
  <si>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</si>
  <si>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</si>
  <si>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</si>
  <si>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</si>
  <si>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</si>
  <si>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</si>
  <si>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</si>
  <si>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 xml:space="preserve">DRENAI SILIKONIAI </t>
  </si>
  <si>
    <t xml:space="preserve">Drenai silikoniai </t>
  </si>
  <si>
    <t>Sterilus, vienkartinis</t>
  </si>
  <si>
    <t>Rentgenokontrastinė juostelė per visą dreno ilgį</t>
  </si>
  <si>
    <t>Ne mažiau 2 gylio žymos</t>
  </si>
  <si>
    <t xml:space="preserve">Perforacijos ilgis ne daugiau 12 cm </t>
  </si>
  <si>
    <t>41. DALIS</t>
  </si>
  <si>
    <t>41.</t>
  </si>
  <si>
    <t>41.1.</t>
  </si>
  <si>
    <t>41.1.1.</t>
  </si>
  <si>
    <t>CH21 dydžio, 50cm (± 2cm) ilgio</t>
  </si>
  <si>
    <t>41.1.2.</t>
  </si>
  <si>
    <t>41.1.3.</t>
  </si>
  <si>
    <t>41.1.4.</t>
  </si>
  <si>
    <t>41.1.5.</t>
  </si>
  <si>
    <t>42. DALIS</t>
  </si>
  <si>
    <t>42.</t>
  </si>
  <si>
    <t>42.1.</t>
  </si>
  <si>
    <t>42.1.1.</t>
  </si>
  <si>
    <t>CH24 dydžio, 50cm (± 2cm) ilgio</t>
  </si>
  <si>
    <t>42.1.2.</t>
  </si>
  <si>
    <t>42.1.3.</t>
  </si>
  <si>
    <t>42.1.4.</t>
  </si>
  <si>
    <t>42.1.5.</t>
  </si>
  <si>
    <t>VAMZDELIAI SILIKONINIAI</t>
  </si>
  <si>
    <t>Vamzdeliai silikoniniai</t>
  </si>
  <si>
    <t>metrai</t>
  </si>
  <si>
    <t>Nesterilūs</t>
  </si>
  <si>
    <t>Pagaminta iš skaidraus silikono</t>
  </si>
  <si>
    <t>Rulone ne daugiau kaip 25m</t>
  </si>
  <si>
    <t>45. DALIS</t>
  </si>
  <si>
    <t>45.</t>
  </si>
  <si>
    <t>45.1.</t>
  </si>
  <si>
    <t>45.1.1.</t>
  </si>
  <si>
    <t>45.1.2.</t>
  </si>
  <si>
    <t>Dydis 6mm x 9mm (±0,5mm)</t>
  </si>
  <si>
    <t>45.1.3.</t>
  </si>
  <si>
    <t>45.1.4.</t>
  </si>
  <si>
    <t>Sistema operacinio lauko atsiurbimams Yankauer tipo</t>
  </si>
  <si>
    <t>Jungiamosios grandies ilgis 245 - 300 cm</t>
  </si>
  <si>
    <t>77. DALIS</t>
  </si>
  <si>
    <t>YANKAUR TIPO ATSIURBIMO RINKINIAI</t>
  </si>
  <si>
    <t>77.</t>
  </si>
  <si>
    <t>Yankaur tipo atsiurbimo rinkiniai</t>
  </si>
  <si>
    <t>77.1.</t>
  </si>
  <si>
    <t>77.1.1.</t>
  </si>
  <si>
    <t>77.1.2.</t>
  </si>
  <si>
    <t>77.1.3.</t>
  </si>
  <si>
    <t>Kaniulės vidinis diametras 8mm (±0,5mm) CH30</t>
  </si>
  <si>
    <t>97. DALIS</t>
  </si>
  <si>
    <t>KOMBINUOTAS KVĖPAVIMO FILTRAS SU DRĖGMĖS GRĄŽINIMU</t>
  </si>
  <si>
    <t>97.</t>
  </si>
  <si>
    <t>Kombinuotas kvėpavimo filtras su drėgmės grąžinimu</t>
  </si>
  <si>
    <t>97.1.</t>
  </si>
  <si>
    <t>97.1.1.</t>
  </si>
  <si>
    <t>Kliniškai švarūs. Vienkartiniai. Korpusas permatomas, skaidrus</t>
  </si>
  <si>
    <t>97.1.2.</t>
  </si>
  <si>
    <t>Elektrostatinis veikimo principas</t>
  </si>
  <si>
    <t>97.1.3.</t>
  </si>
  <si>
    <t>Su šilumos ir drėgmės reguliatoriumi</t>
  </si>
  <si>
    <t>97.1.4.</t>
  </si>
  <si>
    <t>Yra Luer Lock tipo jungtis CO2 matavimui, kurios anga turi fiksuotą dangtelį, t.y. jį atidengus pastarasis lieka pritvirtintas prie filtro korpuso.</t>
  </si>
  <si>
    <t>97.1.5.</t>
  </si>
  <si>
    <t>Testuoti su virusais ir bakterijomis nepriklausomoje laboratorijoje pagal tarptautines metodikas 24 val. (pateikti nepriklausomos laboratorijos testavimo protokolus)</t>
  </si>
  <si>
    <t>97.1.6.</t>
  </si>
  <si>
    <t>Efektyvumas &gt;99,999% (pateikti nepriklausomos laboratorijos testavimo protokolus)</t>
  </si>
  <si>
    <t>97.1.7.</t>
  </si>
  <si>
    <t>Supakuoti ne daugiau kaip po 1 vnt.</t>
  </si>
  <si>
    <t>97.1.8.</t>
  </si>
  <si>
    <t>Jungtys 22F/15M-22M/15F</t>
  </si>
  <si>
    <t>97.1.9.</t>
  </si>
  <si>
    <t>Kvėpavimo filtro parametrai: tūris – ne mažiau 55 ml pasipriešinimas – ne daugiau kaip 1.0cm H2O (esant 30 l/min srautui), drėgmės gražinimas – ne mažiau kaip 30 mg H2O/l (VT 500ml); minimalus įkvėpimo/iškvėpimo tūris – ne daugiau kaip 200ml.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</si>
  <si>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</si>
  <si>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</si>
  <si>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</si>
  <si>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</si>
  <si>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</si>
  <si>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</si>
  <si>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</si>
  <si>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</si>
  <si>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</si>
  <si>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</si>
  <si>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</si>
  <si>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</si>
  <si>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</si>
  <si>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</si>
  <si>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</si>
  <si>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</si>
  <si>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</si>
  <si>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</si>
  <si>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</si>
  <si>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</si>
  <si>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</si>
  <si>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</si>
  <si>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Silicone drain CH21, PRIMED Halberstadt Medizintechnik GmbH, 21904</t>
  </si>
  <si>
    <t>Silicone drain CH24, PRIMED Halberstadt Medizintechnik GmbH, 21905</t>
  </si>
  <si>
    <t>Silicone tubing, PentaSil Med-Tech Engineering, Silicone tube</t>
  </si>
  <si>
    <t>Yankauer suction set, Primed, 35203</t>
  </si>
  <si>
    <t>Kaunas</t>
  </si>
  <si>
    <t>UAB "Skirgesa"</t>
  </si>
  <si>
    <t>Energetikų g. 8, Kaunas, LT-52461</t>
  </si>
  <si>
    <t>LT344494219</t>
  </si>
  <si>
    <t>A/s. LT41 7300 0100 7979 6368,
AB „Swedbank“, banko kodas 73000</t>
  </si>
  <si>
    <t>Viešųjų pirkimų specialistė Dovilė Andrijauskaitė</t>
  </si>
  <si>
    <t>0 37 478242, info@skirgesa.lt</t>
  </si>
  <si>
    <t xml:space="preserve">Pardavimų vadovė
Eglė Meiliūnė
Mob.telefonas: +370 615 61126 
pardavimai.kaunas@skirgesa.lt </t>
  </si>
  <si>
    <t>Direktorius Skirmantas Akelis</t>
  </si>
  <si>
    <t>_</t>
  </si>
  <si>
    <t>Viešųjų pirkimų specialistė</t>
  </si>
  <si>
    <t>Dovilė Andrijauskaitė</t>
  </si>
  <si>
    <t>Bacterial viral HME filters, Altera Meditera, AL-08021</t>
  </si>
  <si>
    <t>4. Pasiūlymas galioja iki termino, nustatyto pirkimo dokumentuose, t.y. iki 2025-08-05 d.</t>
  </si>
  <si>
    <t>Sterilus, vienkartinis
Žr. „Katalogai.pdf“, psl. 47-52.</t>
  </si>
  <si>
    <t>Rentgenokontrastinė juostelė per visą dreno ilgį
Žr. „Katalogai.pdf“, psl. 47-52.</t>
  </si>
  <si>
    <t>2 gylio žymos
Žr. „Katalogai.pdf“, psl. 47-52.</t>
  </si>
  <si>
    <t>Perforacijos ilgis 12 cm 
Žr. „Katalogai.pdf“, psl. 47-52.</t>
  </si>
  <si>
    <t>CH21 dydžio, 50cm ilgio
Žr. „Katalogai.pdf“, psl. 47-52.</t>
  </si>
  <si>
    <t>CH24 dydžio, 50cm ilgio
Žr. „Katalogai.pdf“, psl. 47-52.</t>
  </si>
  <si>
    <t>Nesterilūs
Žr. „Katalogai.pdf“, psl. 53</t>
  </si>
  <si>
    <t>Pagaminta iš skaidraus silikono
Žr. „Katalogai.pdf“, psl. 53</t>
  </si>
  <si>
    <t>Rulone 25m
Žr. „Katalogai.pdf“, psl. 53</t>
  </si>
  <si>
    <t>Dydis 6mm x 9mm
Žr. „Katalogai.pdf“, psl. 53</t>
  </si>
  <si>
    <t>Sistema operacinio lauko atsiurbimams Yankauer tipo
Žr. „Katalogai.pdf“, psl. 110.</t>
  </si>
  <si>
    <t>Jungiamosios grandies ilgis 300 cm
Žr. „Katalogai.pdf“, psl. 110.</t>
  </si>
  <si>
    <t>Kaniulės vidinis diametras 8mm CH30
Žr. „Katalogai.pdf“, psl. 110.</t>
  </si>
  <si>
    <t>Kliniškai švarūs. Vienkartiniai. Korpusas permatomas, skaidrus
Žr. „Katalogai.pdf“, psl. 125-128.
Žr. „KONFIDENCIALU_Katalogai .pdf“, psl. 2-14.</t>
  </si>
  <si>
    <t>Elektrostatinis veikimo principas
Žr. „Katalogai.pdf“, psl. 125-128.
Žr. „KONFIDENCIALU_Katalogai .pdf“, psl. 2-14.</t>
  </si>
  <si>
    <t>Su šilumos ir drėgmės reguliatoriumi
Žr. „Katalogai.pdf“, psl. 125-128.
Žr. „KONFIDENCIALU_Katalogai .pdf“, psl. 2-14.</t>
  </si>
  <si>
    <t>Yra Luer Lock tipo jungtis CO2 matavimui, kurios anga turi fiksuotą dangtelį, t.y. jį atidengus pastarasis lieka pritvirtintas prie filtro korpuso.
Žr. „Katalogai.pdf“, psl. 125-128.
Žr. „KONFIDENCIALU_Katalogai .pdf“, psl. 2-14.</t>
  </si>
  <si>
    <t>Testuoti su virusais ir bakterijomis nepriklausomoje laboratorijoje pagal tarptautines metodikas 24 val. (pridedami nepriklausomos laboratorijos testavimo protokolai)
Žr. „Katalogai.pdf“, psl. 125-128.
Žr. „KONFIDENCIALU_Katalogai .pdf“, psl. 2-14.</t>
  </si>
  <si>
    <t>Efektyvumas &gt;99,999% (pridedami nepriklausomos laboratorijos testavimo protokolai)
Žr. „Katalogai.pdf“, psl. 125-128.
Žr. „KONFIDENCIALU_Katalogai .pdf“, psl. 2-14.</t>
  </si>
  <si>
    <t>Supakuoti po 1 vnt.
Žr. „Katalogai.pdf“, psl. 125-128.
Žr. „KONFIDENCIALU_Katalogai .pdf“, psl. 2-14.</t>
  </si>
  <si>
    <t>Jungtys 22F/15M-22M/15F
Žr. „Katalogai.pdf“, psl. 125-128.
Žr. „KONFIDENCIALU_Katalogai .pdf“, psl. 2-14.</t>
  </si>
  <si>
    <t>Kvėpavimo filtro parametrai: tūris –  55 ml pasipriešinimas – 6.5mm H2O (esant 30 l/min srautui), drėgmės gražinimas – 35.5 mg H2O/l (VT 500ml); minimalus įkvėpimo/iškvėpimo tūris – ne daugiau kaip 150ml.
Žr. „Katalogai.pdf“, psl. 125-128.
Žr. „KONFIDENCIALU_Katalogai .pdf“, psl. 2-14.</t>
  </si>
  <si>
    <t>Netaikoma</t>
  </si>
  <si>
    <t>Ne</t>
  </si>
  <si>
    <t>Įgaliojimas pasirašyti pasiūlymą</t>
  </si>
  <si>
    <t>KONFIDENCIALU_Katalogai</t>
  </si>
  <si>
    <t>Katalogai</t>
  </si>
  <si>
    <t>Turto panaudos lentelė</t>
  </si>
  <si>
    <t>Tiekėjo deklaracija</t>
  </si>
  <si>
    <t>Deklaracija dėl atsakingų asmenų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</si>
</sst>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name val="Arial"/>
      <family val="2"/>
      <charset val="186"/>
    </font>
    <font>
      <sz val="11"/>
      <color indexed="8"/>
      <name val="Calibri"/>
      <family val="2"/>
      <charset val="186"/>
    </font>
    <font>
      <sz val="8"/>
      <name val="Calibri"/>
      <family val="2"/>
      <scheme val="minor"/>
    </font>
    <font>
      <sz val="1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
      <patternFill patternType="solid">
        <fgColor theme="0"/>
        <bgColor rgb="FFFFFFFF"/>
      </patternFill>
    </fill>
    <fill>
      <patternFill patternType="solid">
        <fgColor theme="0"/>
        <bgColor rgb="FFBFBFB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0" fontId="7" fillId="0" borderId="0"/>
    <xf numFmtId="0" fontId="8" fillId="0" borderId="0"/>
    <xf numFmtId="0" fontId="7" fillId="0" borderId="0"/>
    <xf numFmtId="0" fontId="8" fillId="0" borderId="0"/>
    <xf numFmtId="0" fontId="2" fillId="0" borderId="0"/>
    <xf numFmtId="0" fontId="2" fillId="0" borderId="0"/>
    <xf numFmtId="0" fontId="3" fillId="0" borderId="0"/>
    <xf numFmtId="0" fontId="8" fillId="0" borderId="0"/>
    <xf numFmtId="0" fontId="1" fillId="0" borderId="0"/>
    <xf numFmtId="0" fontId="1" fillId="0" borderId="0"/>
  </cellStyleXfs>
  <cellXfs count="89">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1" xfId="0" applyFont="1" applyFill="1" applyBorder="1"/>
    <xf numFmtId="0" fontId="3" fillId="4" borderId="21" xfId="0" applyFont="1" applyFill="1" applyBorder="1"/>
    <xf numFmtId="0" fontId="3" fillId="5" borderId="21"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4" fillId="4" borderId="21" xfId="0" applyFont="1" applyFill="1" applyBorder="1" applyAlignment="1">
      <alignment wrapText="1"/>
    </xf>
    <xf numFmtId="0" fontId="3" fillId="4" borderId="21" xfId="0" applyFont="1" applyFill="1" applyBorder="1" applyAlignment="1">
      <alignment wrapText="1"/>
    </xf>
    <xf numFmtId="0" fontId="3" fillId="5" borderId="21" xfId="0" applyFont="1" applyFill="1" applyBorder="1" applyAlignment="1" applyProtection="1">
      <alignment wrapText="1"/>
      <protection locked="0"/>
    </xf>
    <xf numFmtId="0" fontId="3" fillId="4" borderId="0" xfId="0" applyFont="1" applyFill="1" applyAlignment="1">
      <alignment wrapText="1"/>
    </xf>
    <xf numFmtId="2" fontId="3" fillId="2" borderId="0" xfId="0" applyNumberFormat="1" applyFont="1" applyFill="1"/>
    <xf numFmtId="2" fontId="3" fillId="2" borderId="0" xfId="0" applyNumberFormat="1" applyFont="1" applyFill="1" applyAlignment="1" applyProtection="1">
      <alignment horizontal="center" vertical="center" wrapText="1"/>
      <protection locked="0"/>
    </xf>
    <xf numFmtId="2" fontId="4" fillId="4" borderId="21" xfId="0" applyNumberFormat="1" applyFont="1" applyFill="1" applyBorder="1"/>
    <xf numFmtId="2" fontId="3" fillId="4" borderId="21" xfId="0" applyNumberFormat="1" applyFont="1" applyFill="1" applyBorder="1"/>
    <xf numFmtId="164" fontId="3" fillId="2" borderId="0" xfId="0" applyNumberFormat="1" applyFont="1" applyFill="1"/>
    <xf numFmtId="164" fontId="3" fillId="2" borderId="0" xfId="0" applyNumberFormat="1" applyFont="1" applyFill="1" applyAlignment="1" applyProtection="1">
      <alignment horizontal="center" vertical="center" wrapText="1"/>
      <protection locked="0"/>
    </xf>
    <xf numFmtId="164" fontId="4" fillId="4" borderId="21" xfId="0" applyNumberFormat="1" applyFont="1" applyFill="1" applyBorder="1"/>
    <xf numFmtId="164" fontId="3" fillId="4" borderId="21" xfId="0" applyNumberFormat="1" applyFont="1" applyFill="1" applyBorder="1"/>
    <xf numFmtId="164" fontId="3" fillId="6" borderId="21" xfId="0" applyNumberFormat="1" applyFont="1" applyFill="1" applyBorder="1" applyProtection="1">
      <protection locked="0"/>
    </xf>
    <xf numFmtId="0" fontId="10" fillId="5" borderId="21" xfId="0" applyFont="1" applyFill="1" applyBorder="1" applyAlignment="1" applyProtection="1">
      <alignment wrapText="1"/>
      <protection locked="0"/>
    </xf>
    <xf numFmtId="0" fontId="4" fillId="7" borderId="21" xfId="0" applyFont="1" applyFill="1" applyBorder="1"/>
    <xf numFmtId="14" fontId="3" fillId="5" borderId="1" xfId="0" applyNumberFormat="1" applyFont="1" applyFill="1" applyBorder="1" applyAlignment="1" applyProtection="1">
      <alignment horizontal="center"/>
      <protection locked="0"/>
    </xf>
    <xf numFmtId="0" fontId="3" fillId="5" borderId="1" xfId="0" applyFont="1" applyFill="1" applyBorder="1" applyAlignment="1" applyProtection="1">
      <alignment horizontal="center"/>
      <protection locked="0"/>
    </xf>
    <xf numFmtId="0" fontId="3" fillId="8" borderId="21" xfId="0" applyFont="1" applyFill="1" applyBorder="1" applyAlignment="1" applyProtection="1">
      <alignment wrapText="1"/>
      <protection locked="0"/>
    </xf>
    <xf numFmtId="0" fontId="3" fillId="7" borderId="21" xfId="0" applyFont="1" applyFill="1" applyBorder="1"/>
    <xf numFmtId="0" fontId="3" fillId="9" borderId="21" xfId="0" applyFont="1" applyFill="1" applyBorder="1" applyAlignment="1">
      <alignment wrapText="1"/>
    </xf>
    <xf numFmtId="0" fontId="3" fillId="8" borderId="21" xfId="0" applyFont="1" applyFill="1" applyBorder="1" applyProtection="1">
      <protection locked="0"/>
    </xf>
    <xf numFmtId="0" fontId="3" fillId="7" borderId="0" xfId="0" applyFont="1" applyFill="1"/>
    <xf numFmtId="0" fontId="3" fillId="2" borderId="0" xfId="0" applyFont="1" applyFill="1"/>
    <xf numFmtId="0" fontId="3" fillId="5" borderId="1" xfId="0" applyFont="1" applyFill="1" applyBorder="1" applyAlignment="1" applyProtection="1">
      <alignment horizontal="center" vertical="top" wrapText="1"/>
      <protection locked="0"/>
    </xf>
    <xf numFmtId="0" fontId="0" fillId="0" borderId="14" xfId="0" applyBorder="1" applyAlignment="1" applyProtection="1">
      <alignment vertical="top"/>
      <protection locked="0"/>
    </xf>
    <xf numFmtId="0" fontId="0" fillId="0" borderId="13" xfId="0" applyBorder="1" applyAlignment="1" applyProtection="1">
      <alignment vertical="top"/>
      <protection locked="0"/>
    </xf>
    <xf numFmtId="49" fontId="5" fillId="2" borderId="2" xfId="0" applyNumberFormat="1" applyFont="1" applyFill="1" applyBorder="1" applyAlignment="1">
      <alignment horizontal="left" vertical="top" wrapText="1"/>
    </xf>
    <xf numFmtId="0" fontId="0" fillId="0" borderId="20" xfId="0" applyBorder="1" applyAlignment="1">
      <alignment vertical="top"/>
    </xf>
    <xf numFmtId="0" fontId="4" fillId="2" borderId="0" xfId="0" applyFont="1" applyFill="1"/>
    <xf numFmtId="0" fontId="3" fillId="2" borderId="1" xfId="0" applyFont="1" applyFill="1" applyBorder="1" applyAlignment="1">
      <alignment vertical="top" wrapText="1"/>
    </xf>
    <xf numFmtId="0" fontId="0" fillId="0" borderId="13" xfId="0" applyBorder="1" applyAlignment="1">
      <alignment vertical="top"/>
    </xf>
    <xf numFmtId="0" fontId="3" fillId="4" borderId="21" xfId="0" applyFont="1" applyFill="1" applyBorder="1" applyAlignment="1">
      <alignment vertical="top" wrapText="1"/>
    </xf>
    <xf numFmtId="0" fontId="0" fillId="0" borderId="21" xfId="0" applyBorder="1" applyAlignment="1">
      <alignment vertical="top"/>
    </xf>
    <xf numFmtId="0" fontId="3" fillId="2" borderId="0" xfId="0" applyFont="1" applyFill="1" applyAlignment="1">
      <alignment vertical="center" wrapText="1"/>
    </xf>
    <xf numFmtId="49" fontId="5" fillId="2" borderId="2" xfId="0" applyNumberFormat="1" applyFont="1" applyFill="1" applyBorder="1" applyAlignment="1">
      <alignment horizontal="left" vertical="top"/>
    </xf>
    <xf numFmtId="0" fontId="3" fillId="5" borderId="21" xfId="0" applyFont="1" applyFill="1" applyBorder="1" applyAlignment="1" applyProtection="1">
      <alignment horizontal="center" vertical="top" wrapText="1"/>
      <protection locked="0"/>
    </xf>
    <xf numFmtId="0" fontId="0" fillId="0" borderId="21" xfId="0" applyBorder="1" applyAlignment="1" applyProtection="1">
      <alignment vertical="top"/>
      <protection locked="0"/>
    </xf>
    <xf numFmtId="0" fontId="3" fillId="3" borderId="1" xfId="0" applyFont="1" applyFill="1" applyBorder="1" applyAlignment="1" applyProtection="1">
      <alignment horizontal="center" vertical="center" wrapText="1"/>
      <protection locked="0"/>
    </xf>
    <xf numFmtId="0" fontId="0" fillId="0" borderId="13" xfId="0" applyBorder="1"/>
    <xf numFmtId="0" fontId="3" fillId="2" borderId="4" xfId="0" applyFont="1" applyFill="1" applyBorder="1" applyAlignment="1">
      <alignment horizontal="center" vertical="center" wrapText="1"/>
    </xf>
    <xf numFmtId="0" fontId="0" fillId="0" borderId="10" xfId="0" applyBorder="1"/>
    <xf numFmtId="0" fontId="3" fillId="3" borderId="8" xfId="0" applyFont="1" applyFill="1" applyBorder="1" applyAlignment="1" applyProtection="1">
      <alignment horizontal="center" vertical="center" wrapText="1"/>
      <protection locked="0"/>
    </xf>
    <xf numFmtId="0" fontId="0" fillId="0" borderId="15" xfId="0" applyBorder="1"/>
    <xf numFmtId="0" fontId="3" fillId="5" borderId="15" xfId="0" applyFont="1" applyFill="1" applyBorder="1" applyAlignment="1" applyProtection="1">
      <alignment horizontal="center" vertical="center" wrapText="1"/>
      <protection locked="0"/>
    </xf>
    <xf numFmtId="0" fontId="0" fillId="0" borderId="14" xfId="0" applyBorder="1"/>
    <xf numFmtId="0" fontId="3" fillId="2" borderId="5" xfId="0" applyFont="1" applyFill="1" applyBorder="1" applyAlignment="1">
      <alignment horizontal="center" vertical="center" wrapText="1"/>
    </xf>
    <xf numFmtId="0" fontId="0" fillId="0" borderId="11" xfId="0" applyBorder="1"/>
    <xf numFmtId="0" fontId="3" fillId="3" borderId="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0"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3" fillId="3" borderId="0" xfId="0" applyFont="1" applyFill="1" applyProtection="1">
      <protection locked="0"/>
    </xf>
    <xf numFmtId="0" fontId="3"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3"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3" fillId="2" borderId="12" xfId="0" applyFont="1" applyFill="1" applyBorder="1" applyAlignment="1">
      <alignment horizontal="center" vertical="center" wrapText="1"/>
    </xf>
    <xf numFmtId="0" fontId="0" fillId="0" borderId="12" xfId="0" applyBorder="1"/>
    <xf numFmtId="0" fontId="4" fillId="2" borderId="0" xfId="0" applyFont="1" applyFill="1" applyAlignment="1">
      <alignment horizontal="left" wrapText="1"/>
    </xf>
    <xf numFmtId="0" fontId="4" fillId="2" borderId="0" xfId="0" applyFont="1" applyFill="1" applyAlignment="1">
      <alignment horizontal="left"/>
    </xf>
    <xf numFmtId="0" fontId="3" fillId="2" borderId="6" xfId="0" applyFont="1" applyFill="1" applyBorder="1" applyAlignment="1">
      <alignment horizontal="center" vertical="center" wrapText="1"/>
    </xf>
  </cellXfs>
  <cellStyles count="11">
    <cellStyle name="Excel Built-in Normal" xfId="2" xr:uid="{89B70F09-EDF9-486A-9F6D-B1610A5DE9F2}"/>
    <cellStyle name="Įprastas" xfId="0" builtinId="0"/>
    <cellStyle name="Įprastas 2" xfId="3" xr:uid="{73633FB5-4EF8-4374-8624-817ECD6ECEFF}"/>
    <cellStyle name="Įprastas 3" xfId="1" xr:uid="{FD4D405A-AA23-4E93-A6DA-C5625B5D9545}"/>
    <cellStyle name="Normal 2" xfId="4" xr:uid="{0AD3E50B-DD04-4D3D-8372-6B0FAE6FAF00}"/>
    <cellStyle name="Normal 3" xfId="5" xr:uid="{30B32C5B-72D5-45BB-8474-D21F32D43C43}"/>
    <cellStyle name="Normal 3 2" xfId="9" xr:uid="{E43146FD-2744-49E4-BA99-64E6598A10F8}"/>
    <cellStyle name="Normal 4" xfId="6" xr:uid="{FB74FF6B-FF74-4B95-8477-17ED692F922E}"/>
    <cellStyle name="Normal 4 2" xfId="10" xr:uid="{D7130036-CEF7-445C-B3C8-BDB156272C69}"/>
    <cellStyle name="Normal 5" xfId="7" xr:uid="{41B43BE0-258A-49B4-B954-D11EE5475E18}"/>
    <cellStyle name="Normal 7" xfId="8" xr:uid="{1F2FCDD2-57BC-431F-8E07-2EF4B1D8F6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21"/>
  <sheetViews>
    <sheetView tabSelected="1" zoomScale="82" zoomScaleNormal="82" workbookViewId="0">
      <selection activeCell="H19" sqref="H19"/>
    </sheetView>
  </sheetViews>
  <sheetFormatPr defaultColWidth="10.875" defaultRowHeight="15" x14ac:dyDescent="0.25"/>
  <cols>
    <col min="1" max="1" width="9.125" style="1" customWidth="1"/>
    <col min="2" max="2" width="65" style="1" customWidth="1"/>
    <col min="3" max="3" width="19.25" style="1" customWidth="1"/>
    <col min="4" max="4" width="15.875" style="1" customWidth="1"/>
    <col min="5" max="5" width="20.625" style="31" customWidth="1"/>
    <col min="6" max="6" width="18.875" style="27" customWidth="1"/>
    <col min="7" max="7" width="32.125" style="12" customWidth="1"/>
    <col min="8" max="8" width="33.25" style="12" customWidth="1"/>
    <col min="9"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8">
        <v>45776</v>
      </c>
    </row>
    <row r="9" spans="1:6" x14ac:dyDescent="0.25">
      <c r="A9" s="4" t="s">
        <v>5</v>
      </c>
      <c r="B9" s="39">
        <v>554721</v>
      </c>
    </row>
    <row r="10" spans="1:6" x14ac:dyDescent="0.25">
      <c r="A10" s="4" t="s">
        <v>6</v>
      </c>
      <c r="B10" s="39" t="s">
        <v>136</v>
      </c>
    </row>
    <row r="12" spans="1:6" ht="15.75" x14ac:dyDescent="0.25">
      <c r="A12" s="52" t="s">
        <v>7</v>
      </c>
      <c r="B12" s="53"/>
      <c r="C12" s="46" t="s">
        <v>137</v>
      </c>
      <c r="D12" s="47"/>
      <c r="E12" s="47"/>
      <c r="F12" s="48"/>
    </row>
    <row r="13" spans="1:6" ht="15.95" customHeight="1" x14ac:dyDescent="0.25">
      <c r="A13" s="57" t="s">
        <v>8</v>
      </c>
      <c r="B13" s="50"/>
      <c r="C13" s="46">
        <v>234449420</v>
      </c>
      <c r="D13" s="47"/>
      <c r="E13" s="47"/>
      <c r="F13" s="48"/>
    </row>
    <row r="14" spans="1:6" ht="15.95" customHeight="1" x14ac:dyDescent="0.25">
      <c r="A14" s="57" t="s">
        <v>9</v>
      </c>
      <c r="B14" s="50"/>
      <c r="C14" s="46" t="s">
        <v>138</v>
      </c>
      <c r="D14" s="47"/>
      <c r="E14" s="47"/>
      <c r="F14" s="48"/>
    </row>
    <row r="15" spans="1:6" ht="15.95" customHeight="1" x14ac:dyDescent="0.25">
      <c r="A15" s="52" t="s">
        <v>10</v>
      </c>
      <c r="B15" s="53"/>
      <c r="C15" s="46" t="s">
        <v>139</v>
      </c>
      <c r="D15" s="47"/>
      <c r="E15" s="47"/>
      <c r="F15" s="48"/>
    </row>
    <row r="16" spans="1:6" ht="31.9" customHeight="1" x14ac:dyDescent="0.25">
      <c r="A16" s="49" t="s">
        <v>11</v>
      </c>
      <c r="B16" s="50"/>
      <c r="C16" s="46" t="s">
        <v>140</v>
      </c>
      <c r="D16" s="47"/>
      <c r="E16" s="47"/>
      <c r="F16" s="48"/>
    </row>
    <row r="17" spans="1:7" ht="15.95" customHeight="1" x14ac:dyDescent="0.25">
      <c r="A17" s="52" t="s">
        <v>12</v>
      </c>
      <c r="B17" s="53"/>
      <c r="C17" s="46" t="s">
        <v>141</v>
      </c>
      <c r="D17" s="47"/>
      <c r="E17" s="47"/>
      <c r="F17" s="48"/>
    </row>
    <row r="18" spans="1:7" ht="15.95" customHeight="1" x14ac:dyDescent="0.25">
      <c r="A18" s="52" t="s">
        <v>13</v>
      </c>
      <c r="B18" s="53"/>
      <c r="C18" s="46" t="s">
        <v>142</v>
      </c>
      <c r="D18" s="47"/>
      <c r="E18" s="47"/>
      <c r="F18" s="48"/>
    </row>
    <row r="19" spans="1:7" ht="40.15" customHeight="1" x14ac:dyDescent="0.25">
      <c r="A19" s="52" t="s">
        <v>14</v>
      </c>
      <c r="B19" s="53"/>
      <c r="C19" s="46" t="s">
        <v>144</v>
      </c>
      <c r="D19" s="47"/>
      <c r="E19" s="47"/>
      <c r="F19" s="48"/>
    </row>
    <row r="20" spans="1:7" ht="68.45" customHeight="1" x14ac:dyDescent="0.25">
      <c r="A20" s="52" t="s">
        <v>15</v>
      </c>
      <c r="B20" s="53"/>
      <c r="C20" s="46" t="s">
        <v>143</v>
      </c>
      <c r="D20" s="47"/>
      <c r="E20" s="47"/>
      <c r="F20" s="48"/>
    </row>
    <row r="21" spans="1:7" ht="71.099999999999994" customHeight="1" x14ac:dyDescent="0.25">
      <c r="A21" s="54" t="s">
        <v>16</v>
      </c>
      <c r="B21" s="55"/>
      <c r="C21" s="58" t="s">
        <v>145</v>
      </c>
      <c r="D21" s="59"/>
      <c r="E21" s="59"/>
      <c r="F21" s="59"/>
      <c r="G21" s="26" t="str">
        <f>IF((SUMPRODUCT(--(C21=""))&gt;0), "Privaloma užpildyti, kai taikomi pašalinimo pagrindai", "")</f>
        <v/>
      </c>
    </row>
    <row r="22" spans="1:7" ht="18" customHeight="1" x14ac:dyDescent="0.25">
      <c r="A22" s="5"/>
      <c r="B22" s="5"/>
      <c r="C22" s="6"/>
      <c r="D22" s="6"/>
      <c r="E22" s="32"/>
      <c r="F22" s="28"/>
    </row>
    <row r="23" spans="1:7" x14ac:dyDescent="0.25">
      <c r="A23" s="51" t="s">
        <v>17</v>
      </c>
      <c r="B23" s="45"/>
      <c r="C23" s="45"/>
      <c r="D23" s="45"/>
      <c r="E23" s="45"/>
      <c r="F23" s="45"/>
    </row>
    <row r="24" spans="1:7" x14ac:dyDescent="0.25">
      <c r="A24" s="45" t="s">
        <v>18</v>
      </c>
      <c r="B24" s="45"/>
      <c r="C24" s="45"/>
      <c r="D24" s="45"/>
      <c r="E24" s="45"/>
      <c r="F24" s="45"/>
    </row>
    <row r="25" spans="1:7" x14ac:dyDescent="0.25">
      <c r="A25" s="45" t="s">
        <v>19</v>
      </c>
      <c r="B25" s="45"/>
      <c r="C25" s="45"/>
      <c r="D25" s="45"/>
      <c r="E25" s="45"/>
      <c r="F25" s="45"/>
    </row>
    <row r="26" spans="1:7" x14ac:dyDescent="0.25">
      <c r="A26" s="45" t="s">
        <v>20</v>
      </c>
      <c r="B26" s="45"/>
      <c r="C26" s="45"/>
      <c r="D26" s="45"/>
      <c r="E26" s="45"/>
      <c r="F26" s="45"/>
    </row>
    <row r="27" spans="1:7" x14ac:dyDescent="0.25">
      <c r="A27" s="45" t="s">
        <v>21</v>
      </c>
      <c r="B27" s="45"/>
      <c r="C27" s="45"/>
      <c r="D27" s="45"/>
      <c r="E27" s="45"/>
      <c r="F27" s="45"/>
    </row>
    <row r="28" spans="1:7" ht="32.1" customHeight="1" x14ac:dyDescent="0.25">
      <c r="A28" s="56" t="s">
        <v>22</v>
      </c>
      <c r="B28" s="45"/>
      <c r="C28" s="45"/>
      <c r="D28" s="45"/>
      <c r="E28" s="45"/>
      <c r="F28" s="45"/>
    </row>
    <row r="29" spans="1:7" x14ac:dyDescent="0.25">
      <c r="A29" s="45" t="s">
        <v>149</v>
      </c>
      <c r="B29" s="45"/>
      <c r="C29" s="45"/>
      <c r="D29" s="45"/>
      <c r="E29" s="45"/>
      <c r="F29" s="45"/>
    </row>
    <row r="30" spans="1:7" x14ac:dyDescent="0.25">
      <c r="A30" s="14" t="s">
        <v>23</v>
      </c>
      <c r="D30" s="15"/>
    </row>
    <row r="31" spans="1:7" x14ac:dyDescent="0.25">
      <c r="A31" s="44" t="s">
        <v>131</v>
      </c>
    </row>
    <row r="32" spans="1:7" x14ac:dyDescent="0.25">
      <c r="A32" s="14"/>
    </row>
    <row r="33" spans="1:8" x14ac:dyDescent="0.25">
      <c r="A33" s="14"/>
    </row>
    <row r="35" spans="1:8" x14ac:dyDescent="0.25">
      <c r="A35" s="13" t="s">
        <v>44</v>
      </c>
      <c r="B35" s="13" t="s">
        <v>38</v>
      </c>
    </row>
    <row r="37" spans="1:8" x14ac:dyDescent="0.25">
      <c r="A37" s="13" t="s">
        <v>24</v>
      </c>
    </row>
    <row r="38" spans="1:8" ht="45" x14ac:dyDescent="0.25">
      <c r="A38" s="37" t="s">
        <v>25</v>
      </c>
      <c r="B38" s="37" t="s">
        <v>26</v>
      </c>
      <c r="C38" s="16" t="s">
        <v>27</v>
      </c>
      <c r="D38" s="16" t="s">
        <v>28</v>
      </c>
      <c r="E38" s="33" t="s">
        <v>29</v>
      </c>
      <c r="F38" s="29" t="s">
        <v>30</v>
      </c>
      <c r="G38" s="23" t="s">
        <v>31</v>
      </c>
      <c r="H38" s="23" t="s">
        <v>32</v>
      </c>
    </row>
    <row r="39" spans="1:8" x14ac:dyDescent="0.25">
      <c r="A39" s="37" t="s">
        <v>45</v>
      </c>
      <c r="B39" s="37" t="s">
        <v>39</v>
      </c>
      <c r="C39" s="17"/>
      <c r="D39" s="17"/>
      <c r="E39" s="34"/>
      <c r="F39" s="30"/>
      <c r="G39" s="24"/>
      <c r="H39" s="24"/>
    </row>
    <row r="40" spans="1:8" ht="45" x14ac:dyDescent="0.25">
      <c r="A40" s="41" t="s">
        <v>46</v>
      </c>
      <c r="B40" s="41" t="s">
        <v>39</v>
      </c>
      <c r="C40" s="17">
        <v>430</v>
      </c>
      <c r="D40" s="17" t="s">
        <v>33</v>
      </c>
      <c r="E40" s="35">
        <v>2.42</v>
      </c>
      <c r="F40" s="30">
        <f>IF(ISBLANK(E40),"", PRODUCT(C40,E40))</f>
        <v>1040.5999999999999</v>
      </c>
      <c r="G40" s="25" t="s">
        <v>132</v>
      </c>
      <c r="H40" s="24"/>
    </row>
    <row r="41" spans="1:8" ht="30" x14ac:dyDescent="0.25">
      <c r="A41" s="17" t="s">
        <v>47</v>
      </c>
      <c r="B41" s="17" t="s">
        <v>48</v>
      </c>
      <c r="C41" s="17"/>
      <c r="D41" s="17"/>
      <c r="E41" s="34"/>
      <c r="F41" s="30"/>
      <c r="G41" s="24"/>
      <c r="H41" s="25" t="s">
        <v>154</v>
      </c>
    </row>
    <row r="42" spans="1:8" ht="30" x14ac:dyDescent="0.25">
      <c r="A42" s="17" t="s">
        <v>49</v>
      </c>
      <c r="B42" s="17" t="s">
        <v>40</v>
      </c>
      <c r="C42" s="17"/>
      <c r="D42" s="17"/>
      <c r="E42" s="34"/>
      <c r="F42" s="30"/>
      <c r="G42" s="24"/>
      <c r="H42" s="25" t="s">
        <v>150</v>
      </c>
    </row>
    <row r="43" spans="1:8" ht="45" x14ac:dyDescent="0.25">
      <c r="A43" s="17" t="s">
        <v>50</v>
      </c>
      <c r="B43" s="17" t="s">
        <v>41</v>
      </c>
      <c r="C43" s="17"/>
      <c r="D43" s="17"/>
      <c r="E43" s="34"/>
      <c r="F43" s="30"/>
      <c r="G43" s="24"/>
      <c r="H43" s="25" t="s">
        <v>151</v>
      </c>
    </row>
    <row r="44" spans="1:8" ht="30" x14ac:dyDescent="0.25">
      <c r="A44" s="17" t="s">
        <v>51</v>
      </c>
      <c r="B44" s="17" t="s">
        <v>42</v>
      </c>
      <c r="C44" s="17"/>
      <c r="D44" s="17"/>
      <c r="E44" s="34"/>
      <c r="F44" s="30"/>
      <c r="G44" s="24"/>
      <c r="H44" s="36" t="s">
        <v>152</v>
      </c>
    </row>
    <row r="45" spans="1:8" ht="30" x14ac:dyDescent="0.25">
      <c r="A45" s="17" t="s">
        <v>52</v>
      </c>
      <c r="B45" s="17" t="s">
        <v>43</v>
      </c>
      <c r="C45" s="17"/>
      <c r="D45" s="17"/>
      <c r="E45" s="34"/>
      <c r="F45" s="30"/>
      <c r="G45" s="24"/>
      <c r="H45" s="36" t="s">
        <v>153</v>
      </c>
    </row>
    <row r="46" spans="1:8" x14ac:dyDescent="0.25">
      <c r="E46" s="33" t="s">
        <v>34</v>
      </c>
      <c r="F46" s="29">
        <f>IF((COUNT(C40:C45)&lt;&gt;COUNT(F40:F45)),"", ROUND(SUM(F40:F45),2))</f>
        <v>1040.5999999999999</v>
      </c>
      <c r="G46" s="26" t="str">
        <f>IF((COUNT(C40:C45)&lt;&gt;COUNT(F40:F45)),"Neužpildytos visų objektų kainos", "")</f>
        <v/>
      </c>
    </row>
    <row r="47" spans="1:8" x14ac:dyDescent="0.25">
      <c r="C47" s="16" t="s">
        <v>35</v>
      </c>
      <c r="D47" s="18">
        <v>5</v>
      </c>
      <c r="E47" s="33" t="s">
        <v>36</v>
      </c>
      <c r="F47" s="29">
        <f>IF(OR(F46="",D47=""),"", ROUND(PRODUCT(D47,F46)/100,2))</f>
        <v>52.03</v>
      </c>
      <c r="G47" s="26" t="str">
        <f>IF(D47="", "Nurodykite taikomą PVM dydį", "")</f>
        <v/>
      </c>
    </row>
    <row r="48" spans="1:8" x14ac:dyDescent="0.25">
      <c r="E48" s="33" t="s">
        <v>37</v>
      </c>
      <c r="F48" s="29">
        <f>IF(ISBLANK(F47), "", ROUND(SUM(F46:F47),2))</f>
        <v>1092.6300000000001</v>
      </c>
    </row>
    <row r="52" spans="1:8" x14ac:dyDescent="0.25">
      <c r="A52" s="13" t="s">
        <v>53</v>
      </c>
      <c r="B52" s="13" t="s">
        <v>38</v>
      </c>
    </row>
    <row r="54" spans="1:8" x14ac:dyDescent="0.25">
      <c r="A54" s="13" t="s">
        <v>24</v>
      </c>
    </row>
    <row r="55" spans="1:8" ht="45" x14ac:dyDescent="0.25">
      <c r="A55" s="37" t="s">
        <v>25</v>
      </c>
      <c r="B55" s="37" t="s">
        <v>26</v>
      </c>
      <c r="C55" s="16" t="s">
        <v>27</v>
      </c>
      <c r="D55" s="16" t="s">
        <v>28</v>
      </c>
      <c r="E55" s="33" t="s">
        <v>29</v>
      </c>
      <c r="F55" s="29" t="s">
        <v>30</v>
      </c>
      <c r="G55" s="23" t="s">
        <v>31</v>
      </c>
      <c r="H55" s="23" t="s">
        <v>32</v>
      </c>
    </row>
    <row r="56" spans="1:8" x14ac:dyDescent="0.25">
      <c r="A56" s="37" t="s">
        <v>54</v>
      </c>
      <c r="B56" s="37" t="s">
        <v>39</v>
      </c>
      <c r="C56" s="17"/>
      <c r="D56" s="17"/>
      <c r="E56" s="34"/>
      <c r="F56" s="30"/>
      <c r="G56" s="24"/>
      <c r="H56" s="24"/>
    </row>
    <row r="57" spans="1:8" ht="45" x14ac:dyDescent="0.25">
      <c r="A57" s="41" t="s">
        <v>55</v>
      </c>
      <c r="B57" s="41" t="s">
        <v>39</v>
      </c>
      <c r="C57" s="17">
        <v>500</v>
      </c>
      <c r="D57" s="17" t="s">
        <v>33</v>
      </c>
      <c r="E57" s="35">
        <v>2.42</v>
      </c>
      <c r="F57" s="30">
        <f>IF(ISBLANK(E57),"", PRODUCT(C57,E57))</f>
        <v>1210</v>
      </c>
      <c r="G57" s="25" t="s">
        <v>133</v>
      </c>
      <c r="H57" s="24"/>
    </row>
    <row r="58" spans="1:8" ht="30" x14ac:dyDescent="0.25">
      <c r="A58" s="41" t="s">
        <v>56</v>
      </c>
      <c r="B58" s="41" t="s">
        <v>57</v>
      </c>
      <c r="C58" s="17"/>
      <c r="D58" s="17"/>
      <c r="E58" s="34"/>
      <c r="F58" s="30"/>
      <c r="G58" s="24"/>
      <c r="H58" s="25" t="s">
        <v>155</v>
      </c>
    </row>
    <row r="59" spans="1:8" ht="30" x14ac:dyDescent="0.25">
      <c r="A59" s="17" t="s">
        <v>58</v>
      </c>
      <c r="B59" s="17" t="s">
        <v>40</v>
      </c>
      <c r="C59" s="17"/>
      <c r="D59" s="17"/>
      <c r="E59" s="34"/>
      <c r="F59" s="30"/>
      <c r="G59" s="24"/>
      <c r="H59" s="25" t="s">
        <v>150</v>
      </c>
    </row>
    <row r="60" spans="1:8" ht="45" x14ac:dyDescent="0.25">
      <c r="A60" s="17" t="s">
        <v>59</v>
      </c>
      <c r="B60" s="17" t="s">
        <v>41</v>
      </c>
      <c r="C60" s="17"/>
      <c r="D60" s="17"/>
      <c r="E60" s="34"/>
      <c r="F60" s="30"/>
      <c r="G60" s="24"/>
      <c r="H60" s="25" t="s">
        <v>151</v>
      </c>
    </row>
    <row r="61" spans="1:8" ht="30" x14ac:dyDescent="0.25">
      <c r="A61" s="17" t="s">
        <v>60</v>
      </c>
      <c r="B61" s="17" t="s">
        <v>42</v>
      </c>
      <c r="C61" s="17"/>
      <c r="D61" s="17"/>
      <c r="E61" s="34"/>
      <c r="F61" s="30"/>
      <c r="G61" s="24"/>
      <c r="H61" s="36" t="s">
        <v>152</v>
      </c>
    </row>
    <row r="62" spans="1:8" ht="30" x14ac:dyDescent="0.25">
      <c r="A62" s="17" t="s">
        <v>61</v>
      </c>
      <c r="B62" s="17" t="s">
        <v>43</v>
      </c>
      <c r="C62" s="17"/>
      <c r="D62" s="17"/>
      <c r="E62" s="34"/>
      <c r="F62" s="30"/>
      <c r="G62" s="24"/>
      <c r="H62" s="36" t="s">
        <v>153</v>
      </c>
    </row>
    <row r="63" spans="1:8" x14ac:dyDescent="0.25">
      <c r="E63" s="33" t="s">
        <v>34</v>
      </c>
      <c r="F63" s="29">
        <f>IF((COUNT(C57:C62)&lt;&gt;COUNT(F57:F62)),"", ROUND(SUM(F57:F62),2))</f>
        <v>1210</v>
      </c>
      <c r="G63" s="26" t="str">
        <f>IF((COUNT(C57:C62)&lt;&gt;COUNT(F57:F62)),"Neužpildytos visų objektų kainos", "")</f>
        <v/>
      </c>
    </row>
    <row r="64" spans="1:8" x14ac:dyDescent="0.25">
      <c r="C64" s="16" t="s">
        <v>35</v>
      </c>
      <c r="D64" s="18">
        <v>5</v>
      </c>
      <c r="E64" s="33" t="s">
        <v>36</v>
      </c>
      <c r="F64" s="29">
        <f>IF(OR(F63="",D64=""),"", ROUND(PRODUCT(D64,F63)/100,2))</f>
        <v>60.5</v>
      </c>
      <c r="G64" s="26" t="str">
        <f>IF(D64="", "Nurodykite taikomą PVM dydį", "")</f>
        <v/>
      </c>
    </row>
    <row r="65" spans="1:8" x14ac:dyDescent="0.25">
      <c r="E65" s="33" t="s">
        <v>37</v>
      </c>
      <c r="F65" s="29">
        <f>IF(ISBLANK(F64), "", ROUND(SUM(F63:F64),2))</f>
        <v>1270.5</v>
      </c>
    </row>
    <row r="71" spans="1:8" x14ac:dyDescent="0.25">
      <c r="A71" s="13" t="s">
        <v>68</v>
      </c>
      <c r="B71" s="13" t="s">
        <v>62</v>
      </c>
    </row>
    <row r="73" spans="1:8" x14ac:dyDescent="0.25">
      <c r="A73" s="13" t="s">
        <v>24</v>
      </c>
    </row>
    <row r="74" spans="1:8" ht="62.25" customHeight="1" x14ac:dyDescent="0.25">
      <c r="A74" s="37" t="s">
        <v>25</v>
      </c>
      <c r="B74" s="37" t="s">
        <v>26</v>
      </c>
      <c r="C74" s="16" t="s">
        <v>27</v>
      </c>
      <c r="D74" s="16" t="s">
        <v>28</v>
      </c>
      <c r="E74" s="33" t="s">
        <v>29</v>
      </c>
      <c r="F74" s="29" t="s">
        <v>30</v>
      </c>
      <c r="G74" s="23" t="s">
        <v>31</v>
      </c>
      <c r="H74" s="23" t="s">
        <v>32</v>
      </c>
    </row>
    <row r="75" spans="1:8" x14ac:dyDescent="0.25">
      <c r="A75" s="37" t="s">
        <v>69</v>
      </c>
      <c r="B75" s="37" t="s">
        <v>63</v>
      </c>
      <c r="C75" s="17"/>
      <c r="D75" s="17"/>
      <c r="E75" s="34"/>
      <c r="F75" s="30"/>
      <c r="G75" s="24"/>
      <c r="H75" s="24"/>
    </row>
    <row r="76" spans="1:8" ht="30" x14ac:dyDescent="0.25">
      <c r="A76" s="41" t="s">
        <v>70</v>
      </c>
      <c r="B76" s="41" t="s">
        <v>63</v>
      </c>
      <c r="C76" s="17">
        <v>1500</v>
      </c>
      <c r="D76" s="17" t="s">
        <v>64</v>
      </c>
      <c r="E76" s="35">
        <v>2.19</v>
      </c>
      <c r="F76" s="30">
        <f>IF(ISBLANK(E76),"", PRODUCT(C76,E76))</f>
        <v>3285</v>
      </c>
      <c r="G76" s="25" t="s">
        <v>134</v>
      </c>
      <c r="H76" s="24"/>
    </row>
    <row r="77" spans="1:8" ht="30" x14ac:dyDescent="0.25">
      <c r="A77" s="41" t="s">
        <v>71</v>
      </c>
      <c r="B77" s="41" t="s">
        <v>65</v>
      </c>
      <c r="C77" s="17"/>
      <c r="D77" s="17"/>
      <c r="E77" s="34"/>
      <c r="F77" s="30"/>
      <c r="G77" s="24"/>
      <c r="H77" s="25" t="s">
        <v>156</v>
      </c>
    </row>
    <row r="78" spans="1:8" ht="30" x14ac:dyDescent="0.25">
      <c r="A78" s="41" t="s">
        <v>72</v>
      </c>
      <c r="B78" s="41" t="s">
        <v>73</v>
      </c>
      <c r="C78" s="17"/>
      <c r="D78" s="17"/>
      <c r="E78" s="34"/>
      <c r="F78" s="30"/>
      <c r="G78" s="24"/>
      <c r="H78" s="25" t="s">
        <v>159</v>
      </c>
    </row>
    <row r="79" spans="1:8" ht="30" x14ac:dyDescent="0.25">
      <c r="A79" s="17" t="s">
        <v>74</v>
      </c>
      <c r="B79" s="17" t="s">
        <v>66</v>
      </c>
      <c r="C79" s="17"/>
      <c r="D79" s="17"/>
      <c r="E79" s="34"/>
      <c r="F79" s="30"/>
      <c r="G79" s="24"/>
      <c r="H79" s="25" t="s">
        <v>157</v>
      </c>
    </row>
    <row r="80" spans="1:8" ht="30" x14ac:dyDescent="0.25">
      <c r="A80" s="17" t="s">
        <v>75</v>
      </c>
      <c r="B80" s="17" t="s">
        <v>67</v>
      </c>
      <c r="C80" s="17"/>
      <c r="D80" s="17"/>
      <c r="E80" s="34"/>
      <c r="F80" s="30"/>
      <c r="G80" s="24"/>
      <c r="H80" s="25" t="s">
        <v>158</v>
      </c>
    </row>
    <row r="81" spans="1:8" x14ac:dyDescent="0.25">
      <c r="E81" s="33" t="s">
        <v>34</v>
      </c>
      <c r="F81" s="29">
        <f>IF((COUNT(C76:C80)&lt;&gt;COUNT(F76:F80)),"", ROUND(SUM(F76:F80),2))</f>
        <v>3285</v>
      </c>
      <c r="G81" s="26" t="str">
        <f>IF((COUNT(C76:C80)&lt;&gt;COUNT(F76:F80)),"Neužpildytos visų objektų kainos", "")</f>
        <v/>
      </c>
    </row>
    <row r="82" spans="1:8" x14ac:dyDescent="0.25">
      <c r="C82" s="16" t="s">
        <v>35</v>
      </c>
      <c r="D82" s="18">
        <v>5</v>
      </c>
      <c r="E82" s="33" t="s">
        <v>36</v>
      </c>
      <c r="F82" s="29">
        <f>IF(OR(F81="",D82=""),"", ROUND(PRODUCT(D82,F81)/100,2))</f>
        <v>164.25</v>
      </c>
      <c r="G82" s="26" t="str">
        <f>IF(D82="", "Nurodykite taikomą PVM dydį", "")</f>
        <v/>
      </c>
    </row>
    <row r="83" spans="1:8" x14ac:dyDescent="0.25">
      <c r="E83" s="33" t="s">
        <v>37</v>
      </c>
      <c r="F83" s="29">
        <f>IF(ISBLANK(F82), "", ROUND(SUM(F81:F82),2))</f>
        <v>3449.25</v>
      </c>
    </row>
    <row r="88" spans="1:8" x14ac:dyDescent="0.25">
      <c r="A88" s="13" t="s">
        <v>78</v>
      </c>
      <c r="B88" s="13" t="s">
        <v>79</v>
      </c>
    </row>
    <row r="90" spans="1:8" x14ac:dyDescent="0.25">
      <c r="A90" s="13" t="s">
        <v>24</v>
      </c>
    </row>
    <row r="91" spans="1:8" ht="45" x14ac:dyDescent="0.25">
      <c r="A91" s="37" t="s">
        <v>25</v>
      </c>
      <c r="B91" s="37" t="s">
        <v>26</v>
      </c>
      <c r="C91" s="16" t="s">
        <v>27</v>
      </c>
      <c r="D91" s="16" t="s">
        <v>28</v>
      </c>
      <c r="E91" s="33" t="s">
        <v>29</v>
      </c>
      <c r="F91" s="29" t="s">
        <v>30</v>
      </c>
      <c r="G91" s="23" t="s">
        <v>31</v>
      </c>
      <c r="H91" s="23" t="s">
        <v>32</v>
      </c>
    </row>
    <row r="92" spans="1:8" x14ac:dyDescent="0.25">
      <c r="A92" s="37" t="s">
        <v>80</v>
      </c>
      <c r="B92" s="37" t="s">
        <v>81</v>
      </c>
      <c r="C92" s="17"/>
      <c r="D92" s="17"/>
      <c r="E92" s="34"/>
      <c r="F92" s="30"/>
      <c r="G92" s="24"/>
      <c r="H92" s="24"/>
    </row>
    <row r="93" spans="1:8" x14ac:dyDescent="0.25">
      <c r="A93" s="41" t="s">
        <v>82</v>
      </c>
      <c r="B93" s="41" t="s">
        <v>81</v>
      </c>
      <c r="C93" s="17">
        <v>13000</v>
      </c>
      <c r="D93" s="17" t="s">
        <v>33</v>
      </c>
      <c r="E93" s="35">
        <v>2.58</v>
      </c>
      <c r="F93" s="30">
        <f>IF(ISBLANK(E93),"", PRODUCT(C93,E93))</f>
        <v>33540</v>
      </c>
      <c r="G93" s="25" t="s">
        <v>135</v>
      </c>
      <c r="H93" s="24"/>
    </row>
    <row r="94" spans="1:8" ht="45" x14ac:dyDescent="0.25">
      <c r="A94" s="17" t="s">
        <v>83</v>
      </c>
      <c r="B94" s="17" t="s">
        <v>76</v>
      </c>
      <c r="C94" s="17"/>
      <c r="D94" s="17"/>
      <c r="E94" s="34"/>
      <c r="F94" s="30"/>
      <c r="G94" s="24"/>
      <c r="H94" s="25" t="s">
        <v>160</v>
      </c>
    </row>
    <row r="95" spans="1:8" ht="30" x14ac:dyDescent="0.25">
      <c r="A95" s="17" t="s">
        <v>84</v>
      </c>
      <c r="B95" s="17" t="s">
        <v>77</v>
      </c>
      <c r="C95" s="17"/>
      <c r="D95" s="17"/>
      <c r="E95" s="34"/>
      <c r="F95" s="30"/>
      <c r="G95" s="24"/>
      <c r="H95" s="25" t="s">
        <v>161</v>
      </c>
    </row>
    <row r="96" spans="1:8" ht="30" x14ac:dyDescent="0.25">
      <c r="A96" s="17" t="s">
        <v>85</v>
      </c>
      <c r="B96" s="17" t="s">
        <v>86</v>
      </c>
      <c r="C96" s="17"/>
      <c r="D96" s="17"/>
      <c r="E96" s="34"/>
      <c r="F96" s="30"/>
      <c r="G96" s="24"/>
      <c r="H96" s="25" t="s">
        <v>162</v>
      </c>
    </row>
    <row r="97" spans="1:8" x14ac:dyDescent="0.25">
      <c r="E97" s="33" t="s">
        <v>34</v>
      </c>
      <c r="F97" s="29">
        <f>IF((COUNT(C93:C96)&lt;&gt;COUNT(F93:F96)),"", ROUND(SUM(F93:F96),2))</f>
        <v>33540</v>
      </c>
      <c r="G97" s="26" t="str">
        <f>IF((COUNT(C93:C96)&lt;&gt;COUNT(F93:F96)),"Neužpildytos visų objektų kainos", "")</f>
        <v/>
      </c>
    </row>
    <row r="98" spans="1:8" x14ac:dyDescent="0.25">
      <c r="C98" s="16" t="s">
        <v>35</v>
      </c>
      <c r="D98" s="18">
        <v>5</v>
      </c>
      <c r="E98" s="33" t="s">
        <v>36</v>
      </c>
      <c r="F98" s="29">
        <f>IF(OR(F97="",D98=""),"", ROUND(PRODUCT(D98,F97)/100,2))</f>
        <v>1677</v>
      </c>
      <c r="G98" s="26" t="str">
        <f>IF(D98="", "Nurodykite taikomą PVM dydį", "")</f>
        <v/>
      </c>
    </row>
    <row r="99" spans="1:8" x14ac:dyDescent="0.25">
      <c r="E99" s="33" t="s">
        <v>37</v>
      </c>
      <c r="F99" s="29">
        <f>IF(ISBLANK(F98), "", ROUND(SUM(F97:F98),2))</f>
        <v>35217</v>
      </c>
    </row>
    <row r="104" spans="1:8" x14ac:dyDescent="0.25">
      <c r="A104" s="13" t="s">
        <v>87</v>
      </c>
      <c r="B104" s="13" t="s">
        <v>88</v>
      </c>
    </row>
    <row r="106" spans="1:8" x14ac:dyDescent="0.25">
      <c r="A106" s="13" t="s">
        <v>24</v>
      </c>
    </row>
    <row r="107" spans="1:8" ht="45" x14ac:dyDescent="0.25">
      <c r="A107" s="16" t="s">
        <v>25</v>
      </c>
      <c r="B107" s="16" t="s">
        <v>26</v>
      </c>
      <c r="C107" s="16" t="s">
        <v>27</v>
      </c>
      <c r="D107" s="16" t="s">
        <v>28</v>
      </c>
      <c r="E107" s="33" t="s">
        <v>29</v>
      </c>
      <c r="F107" s="29" t="s">
        <v>30</v>
      </c>
      <c r="G107" s="23" t="s">
        <v>31</v>
      </c>
      <c r="H107" s="23" t="s">
        <v>32</v>
      </c>
    </row>
    <row r="108" spans="1:8" x14ac:dyDescent="0.25">
      <c r="A108" s="16" t="s">
        <v>89</v>
      </c>
      <c r="B108" s="16" t="s">
        <v>90</v>
      </c>
      <c r="C108" s="17"/>
      <c r="D108" s="17"/>
      <c r="E108" s="34"/>
      <c r="F108" s="30"/>
      <c r="G108" s="24"/>
      <c r="H108" s="24"/>
    </row>
    <row r="109" spans="1:8" ht="30" x14ac:dyDescent="0.25">
      <c r="A109" s="17" t="s">
        <v>91</v>
      </c>
      <c r="B109" s="17" t="s">
        <v>90</v>
      </c>
      <c r="C109" s="17">
        <v>1000</v>
      </c>
      <c r="D109" s="17" t="s">
        <v>33</v>
      </c>
      <c r="E109" s="43">
        <v>0.5</v>
      </c>
      <c r="F109" s="30">
        <f>IF(ISBLANK(E109),"", PRODUCT(C109,E109))</f>
        <v>500</v>
      </c>
      <c r="G109" s="40" t="s">
        <v>148</v>
      </c>
      <c r="H109" s="24"/>
    </row>
    <row r="110" spans="1:8" ht="75" x14ac:dyDescent="0.25">
      <c r="A110" s="17" t="s">
        <v>92</v>
      </c>
      <c r="B110" s="17" t="s">
        <v>93</v>
      </c>
      <c r="C110" s="17"/>
      <c r="D110" s="17"/>
      <c r="E110" s="34"/>
      <c r="F110" s="30"/>
      <c r="G110" s="24"/>
      <c r="H110" s="42" t="s">
        <v>163</v>
      </c>
    </row>
    <row r="111" spans="1:8" ht="60" x14ac:dyDescent="0.25">
      <c r="A111" s="17" t="s">
        <v>94</v>
      </c>
      <c r="B111" s="17" t="s">
        <v>95</v>
      </c>
      <c r="C111" s="17"/>
      <c r="D111" s="17"/>
      <c r="E111" s="34"/>
      <c r="F111" s="30"/>
      <c r="G111" s="24"/>
      <c r="H111" s="42" t="s">
        <v>164</v>
      </c>
    </row>
    <row r="112" spans="1:8" ht="60" x14ac:dyDescent="0.25">
      <c r="A112" s="17" t="s">
        <v>96</v>
      </c>
      <c r="B112" s="17" t="s">
        <v>97</v>
      </c>
      <c r="C112" s="17"/>
      <c r="D112" s="17"/>
      <c r="E112" s="34"/>
      <c r="F112" s="30"/>
      <c r="G112" s="24"/>
      <c r="H112" s="42" t="s">
        <v>165</v>
      </c>
    </row>
    <row r="113" spans="1:8" ht="105" x14ac:dyDescent="0.25">
      <c r="A113" s="17" t="s">
        <v>98</v>
      </c>
      <c r="B113" s="24" t="s">
        <v>99</v>
      </c>
      <c r="C113" s="17"/>
      <c r="D113" s="17"/>
      <c r="E113" s="34"/>
      <c r="F113" s="30"/>
      <c r="G113" s="24"/>
      <c r="H113" s="42" t="s">
        <v>166</v>
      </c>
    </row>
    <row r="114" spans="1:8" ht="120" x14ac:dyDescent="0.25">
      <c r="A114" s="17" t="s">
        <v>100</v>
      </c>
      <c r="B114" s="24" t="s">
        <v>101</v>
      </c>
      <c r="C114" s="17"/>
      <c r="D114" s="17"/>
      <c r="E114" s="34"/>
      <c r="F114" s="30"/>
      <c r="G114" s="24"/>
      <c r="H114" s="42" t="s">
        <v>167</v>
      </c>
    </row>
    <row r="115" spans="1:8" ht="90" x14ac:dyDescent="0.25">
      <c r="A115" s="17" t="s">
        <v>102</v>
      </c>
      <c r="B115" s="24" t="s">
        <v>103</v>
      </c>
      <c r="C115" s="17"/>
      <c r="D115" s="17"/>
      <c r="E115" s="34"/>
      <c r="F115" s="30"/>
      <c r="G115" s="24"/>
      <c r="H115" s="42" t="s">
        <v>168</v>
      </c>
    </row>
    <row r="116" spans="1:8" ht="60" x14ac:dyDescent="0.25">
      <c r="A116" s="17" t="s">
        <v>104</v>
      </c>
      <c r="B116" s="24" t="s">
        <v>105</v>
      </c>
      <c r="C116" s="17"/>
      <c r="D116" s="17"/>
      <c r="E116" s="34"/>
      <c r="F116" s="30"/>
      <c r="G116" s="24"/>
      <c r="H116" s="42" t="s">
        <v>169</v>
      </c>
    </row>
    <row r="117" spans="1:8" ht="60" x14ac:dyDescent="0.25">
      <c r="A117" s="17" t="s">
        <v>106</v>
      </c>
      <c r="B117" s="24" t="s">
        <v>107</v>
      </c>
      <c r="C117" s="17"/>
      <c r="D117" s="17"/>
      <c r="E117" s="34"/>
      <c r="F117" s="30"/>
      <c r="G117" s="24"/>
      <c r="H117" s="42" t="s">
        <v>170</v>
      </c>
    </row>
    <row r="118" spans="1:8" ht="135" x14ac:dyDescent="0.25">
      <c r="A118" s="17" t="s">
        <v>108</v>
      </c>
      <c r="B118" s="24" t="s">
        <v>109</v>
      </c>
      <c r="C118" s="17"/>
      <c r="D118" s="17"/>
      <c r="E118" s="34"/>
      <c r="F118" s="30"/>
      <c r="G118" s="24"/>
      <c r="H118" s="42" t="s">
        <v>171</v>
      </c>
    </row>
    <row r="119" spans="1:8" x14ac:dyDescent="0.25">
      <c r="E119" s="33" t="s">
        <v>34</v>
      </c>
      <c r="F119" s="29">
        <f>IF((COUNT(C109:C118)&lt;&gt;COUNT(F109:F118)),"", ROUND(SUM(F109:F118),2))</f>
        <v>500</v>
      </c>
      <c r="G119" s="26" t="str">
        <f>IF((COUNT(C109:C118)&lt;&gt;COUNT(F109:F118)),"Neužpildytos visų objektų kainos", "")</f>
        <v/>
      </c>
    </row>
    <row r="120" spans="1:8" x14ac:dyDescent="0.25">
      <c r="C120" s="16" t="s">
        <v>35</v>
      </c>
      <c r="D120" s="18">
        <v>5</v>
      </c>
      <c r="E120" s="33" t="s">
        <v>36</v>
      </c>
      <c r="F120" s="29">
        <f>IF(OR(F119="",D120=""),"", ROUND(PRODUCT(D120,F119)/100,2))</f>
        <v>25</v>
      </c>
      <c r="G120" s="26" t="str">
        <f>IF(D120="", "Nurodykite taikomą PVM dydį", "")</f>
        <v/>
      </c>
    </row>
    <row r="121" spans="1:8" x14ac:dyDescent="0.25">
      <c r="E121" s="33" t="s">
        <v>37</v>
      </c>
      <c r="F121" s="29">
        <f>IF(ISBLANK(F120), "", ROUND(SUM(F119:F120),2))</f>
        <v>525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5" workbookViewId="0">
      <selection activeCell="O25" sqref="O2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6" t="s">
        <v>110</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7"/>
      <c r="B4" s="7"/>
      <c r="C4" s="7"/>
      <c r="D4" s="7"/>
      <c r="E4" s="7"/>
      <c r="F4" s="7"/>
      <c r="G4" s="7"/>
      <c r="H4" s="7"/>
      <c r="I4" s="7"/>
      <c r="J4" s="7"/>
    </row>
    <row r="5" spans="1:11" ht="48" customHeight="1" x14ac:dyDescent="0.25">
      <c r="A5" s="62" t="s">
        <v>111</v>
      </c>
      <c r="B5" s="63"/>
      <c r="C5" s="68" t="s">
        <v>112</v>
      </c>
      <c r="D5" s="69"/>
      <c r="E5" s="63"/>
      <c r="F5" s="68" t="s">
        <v>113</v>
      </c>
      <c r="G5" s="69"/>
      <c r="H5" s="63"/>
      <c r="I5" s="68" t="s">
        <v>114</v>
      </c>
      <c r="J5" s="63"/>
      <c r="K5" s="9" t="s">
        <v>115</v>
      </c>
    </row>
    <row r="6" spans="1:11" ht="48.95" customHeight="1" x14ac:dyDescent="0.25">
      <c r="A6" s="70" t="s">
        <v>145</v>
      </c>
      <c r="B6" s="61"/>
      <c r="C6" s="60" t="s">
        <v>145</v>
      </c>
      <c r="D6" s="67"/>
      <c r="E6" s="61"/>
      <c r="F6" s="60" t="s">
        <v>145</v>
      </c>
      <c r="G6" s="67"/>
      <c r="H6" s="61"/>
      <c r="I6" s="60" t="s">
        <v>145</v>
      </c>
      <c r="J6" s="61"/>
      <c r="K6" s="19" t="s">
        <v>145</v>
      </c>
    </row>
    <row r="7" spans="1:11" ht="48.95" customHeight="1" x14ac:dyDescent="0.25">
      <c r="A7" s="70"/>
      <c r="B7" s="61"/>
      <c r="C7" s="60"/>
      <c r="D7" s="67"/>
      <c r="E7" s="61"/>
      <c r="F7" s="60"/>
      <c r="G7" s="67"/>
      <c r="H7" s="61"/>
      <c r="I7" s="60"/>
      <c r="J7" s="61"/>
      <c r="K7" s="19"/>
    </row>
    <row r="8" spans="1:11" ht="48.95" customHeight="1" x14ac:dyDescent="0.25">
      <c r="A8" s="70"/>
      <c r="B8" s="61"/>
      <c r="C8" s="60"/>
      <c r="D8" s="67"/>
      <c r="E8" s="61"/>
      <c r="F8" s="60"/>
      <c r="G8" s="67"/>
      <c r="H8" s="61"/>
      <c r="I8" s="60"/>
      <c r="J8" s="61"/>
      <c r="K8" s="19"/>
    </row>
    <row r="9" spans="1:11" ht="18.95" customHeight="1" x14ac:dyDescent="0.25">
      <c r="A9" s="10"/>
      <c r="B9" s="10"/>
      <c r="C9" s="10"/>
      <c r="D9" s="10"/>
      <c r="E9" s="10"/>
      <c r="F9" s="10"/>
      <c r="G9" s="10"/>
      <c r="H9" s="10"/>
      <c r="I9" s="10"/>
      <c r="J9" s="10"/>
      <c r="K9" s="11"/>
    </row>
    <row r="10" spans="1:11" ht="48.95" customHeight="1" x14ac:dyDescent="0.25">
      <c r="A10" s="74" t="s">
        <v>116</v>
      </c>
      <c r="B10" s="45"/>
      <c r="C10" s="45"/>
      <c r="D10" s="45"/>
      <c r="E10" s="45"/>
      <c r="F10" s="45"/>
      <c r="G10" s="45"/>
      <c r="H10" s="45"/>
      <c r="I10" s="45"/>
      <c r="J10" s="45"/>
      <c r="K10" s="45"/>
    </row>
    <row r="11" spans="1:11" ht="15.95" customHeight="1" thickBot="1" x14ac:dyDescent="0.3">
      <c r="A11" s="10"/>
      <c r="B11" s="10"/>
      <c r="C11" s="10"/>
      <c r="D11" s="10"/>
      <c r="E11" s="10"/>
      <c r="F11" s="10"/>
      <c r="G11" s="10"/>
      <c r="H11" s="10"/>
      <c r="I11" s="10"/>
      <c r="J11" s="10"/>
      <c r="K11" s="11"/>
    </row>
    <row r="12" spans="1:11" ht="48.95" customHeight="1" x14ac:dyDescent="0.25">
      <c r="A12" s="62" t="s">
        <v>26</v>
      </c>
      <c r="B12" s="63"/>
      <c r="C12" s="68" t="s">
        <v>112</v>
      </c>
      <c r="D12" s="69"/>
      <c r="E12" s="63"/>
      <c r="F12" s="68" t="s">
        <v>117</v>
      </c>
      <c r="G12" s="69"/>
      <c r="H12" s="63"/>
      <c r="I12" s="88" t="s">
        <v>114</v>
      </c>
      <c r="J12" s="85"/>
      <c r="K12" s="11"/>
    </row>
    <row r="13" spans="1:11" ht="48.95" customHeight="1" x14ac:dyDescent="0.25">
      <c r="A13" s="70" t="s">
        <v>145</v>
      </c>
      <c r="B13" s="61"/>
      <c r="C13" s="60" t="s">
        <v>145</v>
      </c>
      <c r="D13" s="67"/>
      <c r="E13" s="61"/>
      <c r="F13" s="60" t="s">
        <v>145</v>
      </c>
      <c r="G13" s="67"/>
      <c r="H13" s="61"/>
      <c r="I13" s="64" t="s">
        <v>145</v>
      </c>
      <c r="J13" s="65"/>
      <c r="K13" s="11"/>
    </row>
    <row r="14" spans="1:11" ht="48.95" customHeight="1" x14ac:dyDescent="0.25">
      <c r="A14" s="70"/>
      <c r="B14" s="61"/>
      <c r="C14" s="60"/>
      <c r="D14" s="67"/>
      <c r="E14" s="61"/>
      <c r="F14" s="60"/>
      <c r="G14" s="67"/>
      <c r="H14" s="61"/>
      <c r="I14" s="64"/>
      <c r="J14" s="65"/>
      <c r="K14" s="11"/>
    </row>
    <row r="15" spans="1:11" ht="48.95" customHeight="1" x14ac:dyDescent="0.25">
      <c r="A15" s="70"/>
      <c r="B15" s="61"/>
      <c r="C15" s="60"/>
      <c r="D15" s="67"/>
      <c r="E15" s="61"/>
      <c r="F15" s="60"/>
      <c r="G15" s="67"/>
      <c r="H15" s="61"/>
      <c r="I15" s="64"/>
      <c r="J15" s="65"/>
      <c r="K15" s="11"/>
    </row>
    <row r="17" spans="1:10" ht="33" customHeight="1" x14ac:dyDescent="0.25">
      <c r="A17" s="76"/>
      <c r="B17" s="45"/>
      <c r="C17" s="45"/>
      <c r="D17" s="45"/>
      <c r="E17" s="45"/>
      <c r="F17" s="45"/>
      <c r="G17" s="45"/>
      <c r="H17" s="45"/>
      <c r="I17" s="45"/>
      <c r="J17" s="45"/>
    </row>
    <row r="19" spans="1:10" ht="15.95" customHeight="1" x14ac:dyDescent="0.25">
      <c r="A19" s="87" t="s">
        <v>118</v>
      </c>
      <c r="B19" s="45"/>
      <c r="C19" s="45"/>
      <c r="D19" s="45"/>
      <c r="E19" s="45"/>
      <c r="F19" s="45"/>
      <c r="G19" s="45"/>
      <c r="H19" s="45"/>
      <c r="I19" s="45"/>
      <c r="J19" s="45"/>
    </row>
    <row r="20" spans="1:10" ht="15.95" customHeight="1" thickBot="1" x14ac:dyDescent="0.3"/>
    <row r="21" spans="1:10" ht="15.95" customHeight="1" x14ac:dyDescent="0.25">
      <c r="A21" s="8" t="s">
        <v>25</v>
      </c>
      <c r="B21" s="72" t="s">
        <v>119</v>
      </c>
      <c r="C21" s="69"/>
      <c r="D21" s="69"/>
      <c r="E21" s="69"/>
      <c r="F21" s="69"/>
      <c r="G21" s="63"/>
      <c r="H21" s="84" t="s">
        <v>120</v>
      </c>
      <c r="I21" s="69"/>
      <c r="J21" s="85"/>
    </row>
    <row r="22" spans="1:10" ht="48" customHeight="1" x14ac:dyDescent="0.25">
      <c r="A22" s="20" t="s">
        <v>121</v>
      </c>
      <c r="B22" s="73" t="s">
        <v>122</v>
      </c>
      <c r="C22" s="67"/>
      <c r="D22" s="67"/>
      <c r="E22" s="67"/>
      <c r="F22" s="67"/>
      <c r="G22" s="61"/>
      <c r="H22" s="66" t="s">
        <v>172</v>
      </c>
      <c r="I22" s="67"/>
      <c r="J22" s="65"/>
    </row>
    <row r="23" spans="1:10" ht="48" customHeight="1" x14ac:dyDescent="0.25">
      <c r="A23" s="20" t="s">
        <v>123</v>
      </c>
      <c r="B23" s="73" t="s">
        <v>124</v>
      </c>
      <c r="C23" s="67"/>
      <c r="D23" s="67"/>
      <c r="E23" s="67"/>
      <c r="F23" s="67"/>
      <c r="G23" s="61"/>
      <c r="H23" s="66" t="s">
        <v>173</v>
      </c>
      <c r="I23" s="67"/>
      <c r="J23" s="65"/>
    </row>
    <row r="24" spans="1:10" ht="48" customHeight="1" x14ac:dyDescent="0.25">
      <c r="A24" s="20" t="s">
        <v>125</v>
      </c>
      <c r="B24" s="73" t="s">
        <v>126</v>
      </c>
      <c r="C24" s="67"/>
      <c r="D24" s="67"/>
      <c r="E24" s="67"/>
      <c r="F24" s="67"/>
      <c r="G24" s="61"/>
      <c r="H24" s="66" t="s">
        <v>172</v>
      </c>
      <c r="I24" s="67"/>
      <c r="J24" s="65"/>
    </row>
    <row r="25" spans="1:10" ht="48" customHeight="1" x14ac:dyDescent="0.25">
      <c r="A25" s="21">
        <v>4</v>
      </c>
      <c r="B25" s="71" t="s">
        <v>179</v>
      </c>
      <c r="C25" s="67"/>
      <c r="D25" s="67"/>
      <c r="E25" s="67"/>
      <c r="F25" s="67"/>
      <c r="G25" s="61"/>
      <c r="H25" s="66" t="s">
        <v>173</v>
      </c>
      <c r="I25" s="67"/>
      <c r="J25" s="65"/>
    </row>
    <row r="26" spans="1:10" ht="48" customHeight="1" x14ac:dyDescent="0.25">
      <c r="A26" s="21">
        <v>5</v>
      </c>
      <c r="B26" s="71" t="s">
        <v>178</v>
      </c>
      <c r="C26" s="67"/>
      <c r="D26" s="67"/>
      <c r="E26" s="67"/>
      <c r="F26" s="67"/>
      <c r="G26" s="61"/>
      <c r="H26" s="66" t="s">
        <v>173</v>
      </c>
      <c r="I26" s="67"/>
      <c r="J26" s="65"/>
    </row>
    <row r="27" spans="1:10" ht="48" customHeight="1" x14ac:dyDescent="0.25">
      <c r="A27" s="21">
        <v>6</v>
      </c>
      <c r="B27" s="71" t="s">
        <v>177</v>
      </c>
      <c r="C27" s="67"/>
      <c r="D27" s="67"/>
      <c r="E27" s="67"/>
      <c r="F27" s="67"/>
      <c r="G27" s="61"/>
      <c r="H27" s="66" t="s">
        <v>173</v>
      </c>
      <c r="I27" s="67"/>
      <c r="J27" s="65"/>
    </row>
    <row r="28" spans="1:10" ht="48" customHeight="1" x14ac:dyDescent="0.25">
      <c r="A28" s="21">
        <v>7</v>
      </c>
      <c r="B28" s="71" t="s">
        <v>176</v>
      </c>
      <c r="C28" s="67"/>
      <c r="D28" s="67"/>
      <c r="E28" s="67"/>
      <c r="F28" s="67"/>
      <c r="G28" s="61"/>
      <c r="H28" s="66" t="s">
        <v>173</v>
      </c>
      <c r="I28" s="67"/>
      <c r="J28" s="65"/>
    </row>
    <row r="29" spans="1:10" ht="48" customHeight="1" x14ac:dyDescent="0.25">
      <c r="A29" s="21">
        <v>8</v>
      </c>
      <c r="B29" s="71" t="s">
        <v>175</v>
      </c>
      <c r="C29" s="67"/>
      <c r="D29" s="67"/>
      <c r="E29" s="67"/>
      <c r="F29" s="67"/>
      <c r="G29" s="61"/>
      <c r="H29" s="66" t="s">
        <v>173</v>
      </c>
      <c r="I29" s="67"/>
      <c r="J29" s="65"/>
    </row>
    <row r="30" spans="1:10" ht="48" customHeight="1" x14ac:dyDescent="0.25">
      <c r="A30" s="21">
        <v>9</v>
      </c>
      <c r="B30" s="71" t="s">
        <v>174</v>
      </c>
      <c r="C30" s="67"/>
      <c r="D30" s="67"/>
      <c r="E30" s="67"/>
      <c r="F30" s="67"/>
      <c r="G30" s="61"/>
      <c r="H30" s="66" t="s">
        <v>173</v>
      </c>
      <c r="I30" s="67"/>
      <c r="J30" s="65"/>
    </row>
    <row r="31" spans="1:10" ht="48" customHeight="1" x14ac:dyDescent="0.25">
      <c r="A31" s="21"/>
      <c r="B31" s="71"/>
      <c r="C31" s="67"/>
      <c r="D31" s="67"/>
      <c r="E31" s="67"/>
      <c r="F31" s="67"/>
      <c r="G31" s="61"/>
      <c r="H31" s="66"/>
      <c r="I31" s="67"/>
      <c r="J31" s="65"/>
    </row>
    <row r="32" spans="1:10" ht="48.95" customHeight="1" thickBot="1" x14ac:dyDescent="0.3">
      <c r="A32" s="22"/>
      <c r="B32" s="78"/>
      <c r="C32" s="79"/>
      <c r="D32" s="79"/>
      <c r="E32" s="79"/>
      <c r="F32" s="79"/>
      <c r="G32" s="80"/>
      <c r="H32" s="81"/>
      <c r="I32" s="82"/>
      <c r="J32" s="83"/>
    </row>
    <row r="34" spans="1:10" ht="102" customHeight="1" x14ac:dyDescent="0.25">
      <c r="A34" s="76" t="s">
        <v>127</v>
      </c>
      <c r="B34" s="45"/>
      <c r="C34" s="45"/>
      <c r="D34" s="45"/>
      <c r="E34" s="45"/>
      <c r="F34" s="45"/>
      <c r="G34" s="45"/>
      <c r="H34" s="45"/>
      <c r="I34" s="45"/>
      <c r="J34" s="45"/>
    </row>
    <row r="37" spans="1:10" x14ac:dyDescent="0.25">
      <c r="A37" s="75" t="s">
        <v>128</v>
      </c>
      <c r="B37" s="45"/>
      <c r="C37" s="45"/>
      <c r="D37" s="45"/>
      <c r="E37" s="77" t="s">
        <v>146</v>
      </c>
      <c r="F37" s="45"/>
      <c r="G37" s="45"/>
      <c r="H37" s="45"/>
      <c r="I37" s="45"/>
      <c r="J37" s="45"/>
    </row>
    <row r="39" spans="1:10" x14ac:dyDescent="0.25">
      <c r="A39" s="75" t="s">
        <v>129</v>
      </c>
      <c r="B39" s="45"/>
      <c r="C39" s="45"/>
      <c r="D39" s="45"/>
      <c r="E39" s="77" t="s">
        <v>147</v>
      </c>
      <c r="F39" s="45"/>
      <c r="G39" s="45"/>
      <c r="H39" s="45"/>
      <c r="I39" s="45"/>
      <c r="J39" s="45"/>
    </row>
    <row r="86" spans="1:1" ht="15.75" x14ac:dyDescent="0.25">
      <c r="A86" t="s">
        <v>130</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2025-09-05T04:30:20Z</dcterms:modified>
</cp:coreProperties>
</file>