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steca-my.sharepoint.com/personal/gv_osteca_lt/Documents/Darbalaukis/Konkursai Gretos/Osteca konkursai/2025/11.03. 4727109 KUL bokštas/"/>
    </mc:Choice>
  </mc:AlternateContent>
  <xr:revisionPtr revIDLastSave="452" documentId="13_ncr:1_{83D7FD03-46D9-4F57-A46B-B8742F03B759}" xr6:coauthVersionLast="47" xr6:coauthVersionMax="47" xr10:uidLastSave="{93F03E3E-D7ED-4214-A80B-FA5E1705043E}"/>
  <bookViews>
    <workbookView xWindow="12" yWindow="12" windowWidth="23016" windowHeight="13656"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1" l="1"/>
  <c r="F181" i="1"/>
  <c r="F182" i="1"/>
  <c r="F183" i="1"/>
  <c r="G182" i="1"/>
  <c r="G181" i="1"/>
  <c r="F37" i="1"/>
  <c r="F46" i="1"/>
  <c r="F57" i="1"/>
  <c r="F64" i="1"/>
  <c r="F79" i="1"/>
  <c r="F86" i="1"/>
  <c r="F93" i="1"/>
  <c r="F99" i="1"/>
  <c r="F104" i="1"/>
  <c r="F109" i="1"/>
  <c r="F111" i="1"/>
  <c r="F113" i="1"/>
  <c r="F118" i="1"/>
  <c r="F120" i="1"/>
  <c r="F122" i="1"/>
  <c r="F131" i="1"/>
  <c r="F139" i="1"/>
  <c r="F151" i="1"/>
  <c r="F152" i="1"/>
  <c r="F153" i="1"/>
  <c r="G152" i="1"/>
  <c r="G151" i="1"/>
  <c r="G21" i="1"/>
</calcChain>
</file>

<file path=xl/sharedStrings.xml><?xml version="1.0" encoding="utf-8"?>
<sst xmlns="http://schemas.openxmlformats.org/spreadsheetml/2006/main" count="509" uniqueCount="468">
  <si>
    <t>PIRKIMO SĄLYGŲ PRIEDAS "PASIŪLYMO FORMA"</t>
  </si>
  <si>
    <t>MEDICININĖ ĮRANGA. ARTROSKOPINĖS ĮRANGOS KOMPLEKTAS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</si>
  <si>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</si>
  <si>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</si>
  <si>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</si>
  <si>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</si>
  <si>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</si>
  <si>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</si>
  <si>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</si>
  <si>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</si>
  <si>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</si>
  <si>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</si>
  <si>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</si>
  <si>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</si>
  <si>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</si>
  <si>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</si>
  <si>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</si>
  <si>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</si>
  <si>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</si>
  <si>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</si>
  <si>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</si>
  <si>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</si>
  <si>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</si>
  <si>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</si>
  <si>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</si>
  <si>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</si>
  <si>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</si>
  <si>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ARTROSKOPINĖS ĮRANGOS KOMPLEKTAS</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</si>
  <si>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</si>
  <si>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</si>
  <si>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</si>
  <si>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</si>
  <si>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</si>
  <si>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</si>
  <si>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</si>
  <si>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</si>
  <si>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t>
  </si>
  <si>
    <t>Artroskopinės įrangos komplektas</t>
  </si>
  <si>
    <t>1.1.</t>
  </si>
  <si>
    <t>Vežimėlis įrangai:</t>
  </si>
  <si>
    <t>vnt.</t>
  </si>
  <si>
    <t>1.1.1.</t>
  </si>
  <si>
    <t>≥ 4 antistatiniai ratai, ne mažiau du iš jų fiksuojami;</t>
  </si>
  <si>
    <t>1.1.2.</t>
  </si>
  <si>
    <t>≥ 3 lentynos;</t>
  </si>
  <si>
    <t>1.1.3.</t>
  </si>
  <si>
    <t>Videokameros galvutės laikiklis;</t>
  </si>
  <si>
    <t>1.1.4.</t>
  </si>
  <si>
    <t>Kanalas įrangos laidams paslėpti;</t>
  </si>
  <si>
    <t>1.1.5.</t>
  </si>
  <si>
    <t>Centrinis el. jungiklis;</t>
  </si>
  <si>
    <t>1.1.6.</t>
  </si>
  <si>
    <t>Elektros maitinimo lizdai reikalingai įrangai pajungti (pilnos sistemos veikimo užtikrinimas);</t>
  </si>
  <si>
    <t>1.1.7.</t>
  </si>
  <si>
    <t>≥ 2 vnt. artikuliuojami laikikliai monitoriams (plokščiaekraniam  ir valdymo įrenginio monitoriui).</t>
  </si>
  <si>
    <t>1.1.8.</t>
  </si>
  <si>
    <t xml:space="preserve">Integruotas transformatorius, apsaugai nuo elektros įtampos šuolių. </t>
  </si>
  <si>
    <t>1.2.</t>
  </si>
  <si>
    <t xml:space="preserve">Plokščiaekranis  monitorius: </t>
  </si>
  <si>
    <t>1.2.1.</t>
  </si>
  <si>
    <t>Ekrano įstrižainė: ≥32 coliai;</t>
  </si>
  <si>
    <t>1.2.2.</t>
  </si>
  <si>
    <t>Vaizdo formatas: 16:9;</t>
  </si>
  <si>
    <t>1.2.3.</t>
  </si>
  <si>
    <t>Raiška: 4K, ≥ (3840x2160) vaizdo elementų;</t>
  </si>
  <si>
    <t>1.2.4.</t>
  </si>
  <si>
    <t>Ryškumas : ≥500 cd/m2;</t>
  </si>
  <si>
    <t>1.2.5.</t>
  </si>
  <si>
    <t>Vaizdas vaizde (PIP) funkcija;</t>
  </si>
  <si>
    <t>1.2.6.</t>
  </si>
  <si>
    <t>Spalvų skaičius ≥1,05 mlrd.;</t>
  </si>
  <si>
    <t>1.2.7.</t>
  </si>
  <si>
    <t>Pikselių tankis nemažiau 0,1700 x 0,1900 mm ribose</t>
  </si>
  <si>
    <t>1.2.8.</t>
  </si>
  <si>
    <t>Monitoriaus svoris ≤13 kg.;</t>
  </si>
  <si>
    <t>1.2.9.</t>
  </si>
  <si>
    <t>Medicininės paskirties;</t>
  </si>
  <si>
    <t>1.2.10.</t>
  </si>
  <si>
    <t>Paviršiaus apdorojimas – apsauga nuo akinimo.</t>
  </si>
  <si>
    <t>1.3.</t>
  </si>
  <si>
    <t>Vaizdo kameros galvutė su optikos prijungimo adapteriu, autoklavuojama:</t>
  </si>
  <si>
    <t>1.3.1.</t>
  </si>
  <si>
    <t>Ultra aukštos raiškos 4 K (UHD4), ≥ 3 lustų;</t>
  </si>
  <si>
    <t>1.3.2.</t>
  </si>
  <si>
    <t>.Raiška: ≥(3840 x 2160) vaizdo elementų;</t>
  </si>
  <si>
    <t>1.3.3.</t>
  </si>
  <si>
    <t>Progresyvus skenavimas;</t>
  </si>
  <si>
    <t>1.3.4.</t>
  </si>
  <si>
    <t xml:space="preserve">Skaitmeninis priartinimas; </t>
  </si>
  <si>
    <t>1.3.5.</t>
  </si>
  <si>
    <t>≥ 2 programuojami valdymo mygtukai;</t>
  </si>
  <si>
    <t>1.3.6.</t>
  </si>
  <si>
    <t>Kameros galvutės svoris ≤0,7 kg, kameros galvutės kabelio ilgis ≥350 cm</t>
  </si>
  <si>
    <t>1.4.</t>
  </si>
  <si>
    <t>Vaizdo kameros valdymo įrenginys su integruotu šviesos šaltiniu ir vaizdo įrašymo įrenginiu:</t>
  </si>
  <si>
    <t>1.4.1.</t>
  </si>
  <si>
    <t>Ultra aukštos raiškos 4K valdymo įrenginys suderinamas su ultra aukštos raiškos (UHD4) vaizdo kameros galvutėmis ir skirtas endoskopinių video vaizdų ir nuotraukų įrašymui;</t>
  </si>
  <si>
    <t>1.4.2.</t>
  </si>
  <si>
    <t xml:space="preserve">Video įrašų kokybė: 4K ≥ (3840x2160) arba Full HD ≥ (1920x1080p); </t>
  </si>
  <si>
    <t>1.4.3.</t>
  </si>
  <si>
    <t>Signalų išvestys:  ≥ 1 vnt. HD-SDI arba lygiavertė;  ≥ 3 vnt. 3G HD - SDI (4K) arba lygiavertė; ≥ 1 vnt. DisplayPort tipo jungtis; ≥ 2 vnt. USB tipo jungtis;</t>
  </si>
  <si>
    <t>1.4.4.</t>
  </si>
  <si>
    <t>Vaizdų įrašymas/perdavimas: Išoriniai kaupikliai USB; į planšetę.</t>
  </si>
  <si>
    <t>1.4.5.</t>
  </si>
  <si>
    <t>Vaizdų įrašymas valdomas planšete ir/ar kameros galvos mygtukais;</t>
  </si>
  <si>
    <t>1.4.6.</t>
  </si>
  <si>
    <t>Bevielis interneto ryšys;</t>
  </si>
  <si>
    <t>1.4.7.</t>
  </si>
  <si>
    <t xml:space="preserve">Planšetė sistemos valdymui ir duomenų kaupimui: ekrano įstrižainė ≥ 10“; Raiška ≥ 1920x1080 vaizdo elementų; Galimybė įvesti paciento duomenis (vardas, pavardė, ID, gimimo data, gydytojo duomenys, operacijos tipas). </t>
  </si>
  <si>
    <t>1.4.8.</t>
  </si>
  <si>
    <t>Vizualizacijos režimai: ryškumas/fokusavimas, priartinimas, ekspozicijos langas, kuriame yra galimybė koreguoti vizualizacijos režimų parametrus.</t>
  </si>
  <si>
    <t>1.4.9.</t>
  </si>
  <si>
    <t>Integuotas LED tipo šviesos šaltinis; </t>
  </si>
  <si>
    <t>1.4.10.</t>
  </si>
  <si>
    <t>Lempos darbo laikas ≥ 30000 valandų; </t>
  </si>
  <si>
    <t>1.4.11.</t>
  </si>
  <si>
    <t>Maksimalus šviesos srauto intensyvumas nemažiau ≥ 1800 lumenų;</t>
  </si>
  <si>
    <t>1.4.12.</t>
  </si>
  <si>
    <t>Maksimalus šviesos šaltinio skleidžiamas baltos šviesos atspalvis ≥7000˚ K</t>
  </si>
  <si>
    <t>1.4.13.</t>
  </si>
  <si>
    <t>Valdymas valdymo įrenginio monitoriumi arba kameros galvos mygtukais.</t>
  </si>
  <si>
    <t>1.4.14.</t>
  </si>
  <si>
    <t>Šviesolaidžių jungtys ≥ 4 konfigūracijų : Olympus, Richard Wolf, Storz, ACMI ir Smith&amp;Nephew, arba pateikiamas atitinkamas adapteris</t>
  </si>
  <si>
    <t>1.5.</t>
  </si>
  <si>
    <t>Vaizdo archyvavimo įrenginys</t>
  </si>
  <si>
    <t>1.5.1.</t>
  </si>
  <si>
    <t>Nuotraukų ir vaizdo įrašymo įranga, archyvatorius, komplektuojamas su artroskopine ar laparoskopine įranga;</t>
  </si>
  <si>
    <t>1.5.2.</t>
  </si>
  <si>
    <t>Video įrašymo kokybė ≥4K; Nuotraukų ≥4K.</t>
  </si>
  <si>
    <t>1.5.3.</t>
  </si>
  <si>
    <t>Nuotraukų darymas vaizdo įrašymo metu;</t>
  </si>
  <si>
    <t>1.5.4.</t>
  </si>
  <si>
    <t xml:space="preserve">Vidinė talpa - 2 TB arba pridedamas išorinis diskas; </t>
  </si>
  <si>
    <t>1.5.5.</t>
  </si>
  <si>
    <t>USB 3.0 jungtis ≥4vnt.</t>
  </si>
  <si>
    <t>1.5.6.</t>
  </si>
  <si>
    <t>Galimybė įrašyti iš 2 įrenginių vienu metu, taip pat transliuoti įrašą į 1 ar 2 įrenginius vienu metu.</t>
  </si>
  <si>
    <t>1.6.</t>
  </si>
  <si>
    <t xml:space="preserve">Šeiverio konsolė </t>
  </si>
  <si>
    <t>1.6.1.</t>
  </si>
  <si>
    <t>Artroskopinių šeiverių ir multifunkcinių rankenų sistemoms;</t>
  </si>
  <si>
    <t>1.6.2.</t>
  </si>
  <si>
    <t>Sistemos valdymas: Lietimui jautriu arba lygiaverčiu ekranu; Kojiniu jungikliu; Darbinio instrumento rankena;</t>
  </si>
  <si>
    <t>1.6.3.</t>
  </si>
  <si>
    <t>Maksimalūs greičiai: rotacijos į priekį/atgal: ≥ 8000 aps./min.; osciliacijos:  ≥ 3000 ciklų/min.;</t>
  </si>
  <si>
    <t>1.6.4.</t>
  </si>
  <si>
    <t xml:space="preserve"> ≥ 2 jungtys instrumentų pajungimui;</t>
  </si>
  <si>
    <t>1.6.5.</t>
  </si>
  <si>
    <t>Automatinis prijungtų instrumentų atpažinimas;</t>
  </si>
  <si>
    <t>1.6.6.</t>
  </si>
  <si>
    <t>Sąsaja su artroskopine pompa.</t>
  </si>
  <si>
    <t>1.7.</t>
  </si>
  <si>
    <t xml:space="preserve">Šeiverio rankena </t>
  </si>
  <si>
    <t>1.7.1.</t>
  </si>
  <si>
    <t>Siurbimo kontrolė: svirtele ant rankenos;</t>
  </si>
  <si>
    <t>1.7.2.</t>
  </si>
  <si>
    <t>Valdymas  ≥2 mygtukais ant rankenos viršutinės dalies;</t>
  </si>
  <si>
    <t>1.7.3.</t>
  </si>
  <si>
    <t xml:space="preserve">Šeiverio antgalio lango uždarymo (Window Lock) </t>
  </si>
  <si>
    <t>1.7.4.</t>
  </si>
  <si>
    <t>Autoklavuojama;</t>
  </si>
  <si>
    <t>1.7.5.</t>
  </si>
  <si>
    <t>Rankena turi būti techniškai suderinama su siūloma šeiverio konsole.</t>
  </si>
  <si>
    <t>1.8.</t>
  </si>
  <si>
    <t xml:space="preserve">Artroskopinė optika, perduodanti 4K  </t>
  </si>
  <si>
    <t>1.8.1.</t>
  </si>
  <si>
    <t>Vaizdo kryptis 30°</t>
  </si>
  <si>
    <t>1.8.2.</t>
  </si>
  <si>
    <t>Diametras 4 ±0,2 mm;</t>
  </si>
  <si>
    <t>1.8.3.</t>
  </si>
  <si>
    <t>Ilgis 160 ±10 mm;</t>
  </si>
  <si>
    <t>1.8.4.</t>
  </si>
  <si>
    <t>Autoklavuojama.</t>
  </si>
  <si>
    <t>1.9.</t>
  </si>
  <si>
    <t>1.9.1.</t>
  </si>
  <si>
    <t>1.9.2.</t>
  </si>
  <si>
    <t>Diametras 2,7 ±0,2 mm;</t>
  </si>
  <si>
    <t>1.9.3.</t>
  </si>
  <si>
    <t>Ilgis 72 ±5 mm;</t>
  </si>
  <si>
    <t>1.9.4.</t>
  </si>
  <si>
    <t>1.10.</t>
  </si>
  <si>
    <t xml:space="preserve">Didelio pratekamumo diagnostinė kaniulė </t>
  </si>
  <si>
    <t>1.10.1.</t>
  </si>
  <si>
    <t>Dviejų vožtuvų, rotuojanti, tinkanti darbui su siūoloma optika pratekamumo artroskopinė kaniulė, tinkanti greito jungimo 4 ±0,2 mm diametro siūlomai optikai</t>
  </si>
  <si>
    <t>1.11.</t>
  </si>
  <si>
    <t>Obturatorius diagnostinei kaniulei</t>
  </si>
  <si>
    <t>1.11.1.</t>
  </si>
  <si>
    <t>Tinkantis  didelio pratekamumo artroskopo kaniulei, distalinis galas bukas, konusinės formos</t>
  </si>
  <si>
    <t>1.12.</t>
  </si>
  <si>
    <t xml:space="preserve">Šviesolaidis </t>
  </si>
  <si>
    <t>1.12.1.</t>
  </si>
  <si>
    <t>Prijungimui prie šviesos šaltinio ir greito prisijungimo prie optikos jungtimi.</t>
  </si>
  <si>
    <t>1.12.2.</t>
  </si>
  <si>
    <t>Ilgis ≥ 300 cm.</t>
  </si>
  <si>
    <t>1.12.3.</t>
  </si>
  <si>
    <t>Išorinis diametras 4,0 -5,0 mm ±0.5 mm“.</t>
  </si>
  <si>
    <t>1.12.4.</t>
  </si>
  <si>
    <t>Fibrooptinis.</t>
  </si>
  <si>
    <t>1.13.</t>
  </si>
  <si>
    <t>Vielinis sterilizavimo krepšelis optikai</t>
  </si>
  <si>
    <t>1.13.1.</t>
  </si>
  <si>
    <t>Vielinis, su dangčiu ir silikoniniais laikikliais optikai. Dydis 290 x 80 x 50 mm± 2mm</t>
  </si>
  <si>
    <t>1.14.</t>
  </si>
  <si>
    <t xml:space="preserve">Sterilizavimo konteineris šviesolaidžiui, optikai, kaniulei ir obturatoriui </t>
  </si>
  <si>
    <t>1.14.1.</t>
  </si>
  <si>
    <t>Perforuotu dangčiu, su silikoniniu kilimėliu, dydis 285 x 280 x 135 mm ±10 mm</t>
  </si>
  <si>
    <t>1.15.</t>
  </si>
  <si>
    <t xml:space="preserve">Artroskopinis kobliacijos įrenginys su integruotu skysčių kontrolės moduliu </t>
  </si>
  <si>
    <t>kompl.</t>
  </si>
  <si>
    <t>1.15.1.</t>
  </si>
  <si>
    <t>Darbinis dažnis 50/60 Hz;</t>
  </si>
  <si>
    <t>1.15.2.</t>
  </si>
  <si>
    <t>Temperatūrinis diapazonas nuo 20° C iki 60°C ±5°C.</t>
  </si>
  <si>
    <t>1.15.3.</t>
  </si>
  <si>
    <t>Skystųjų kristalų ekranas, rodantis koaguliacijos ir abliacijos parametrus, intrasąnarinių skysčių temperatūrą, skysčių irigacijos lygį ir klaidų pranešimus. Galima valdyti planšetės pagalba.</t>
  </si>
  <si>
    <t>1.15.4.</t>
  </si>
  <si>
    <t>Galimi režimai: rezekcija, kobliacija, bipolinė koaguliacija su hemostaze.</t>
  </si>
  <si>
    <t>1.15.5.</t>
  </si>
  <si>
    <t>Automatinis elektrodų atpažinimas ir optimizuoto darbo režimo parinkimas;</t>
  </si>
  <si>
    <t>1.15.6.</t>
  </si>
  <si>
    <t>Garsinis ir vizualus signalas, pranešantis apie viršytą nustatytą temperatūrą sąnarinėje ertmėje.</t>
  </si>
  <si>
    <t>1.15.7.</t>
  </si>
  <si>
    <t>Elektrosaugos reikalavimai pagal IEC/EN 60601-1, Klasifikacija pagal IEC/EN 60601-2-2.</t>
  </si>
  <si>
    <t>1.15.8.</t>
  </si>
  <si>
    <t>Komplekte: Generatorius su laidu ir pedalu 1 vnt., Bipolinis kobliacijos ir koaguliacijos elektrodas kelio ir peties artroskopijoms, su siurbimo funkcija, integruotu kabeliu. Darbinė dalis lenkta 90°, darbinės dalies diametras  3-4 mm (± 0,05 mm). 10 vnt.</t>
  </si>
  <si>
    <t>1.16.</t>
  </si>
  <si>
    <t xml:space="preserve">Skysčių valdymo pompa </t>
  </si>
  <si>
    <t>komp.</t>
  </si>
  <si>
    <t>1.16.1.</t>
  </si>
  <si>
    <t>1Ratukinio tipo;</t>
  </si>
  <si>
    <t>1.16.2.</t>
  </si>
  <si>
    <t>Su ekranu parametrų reikšmių atvaizdavimui;</t>
  </si>
  <si>
    <t>1.16.3.</t>
  </si>
  <si>
    <t>Reguliuojamas įtekėjimas ir ištekėjimas;</t>
  </si>
  <si>
    <t>1.16.4.</t>
  </si>
  <si>
    <t>Slėgio lygis minimalus ≤10 mmHg, maksimalus ≥120 mmHg, reguliuojamas kas 5 mmHg.</t>
  </si>
  <si>
    <t>1.16.5.</t>
  </si>
  <si>
    <t>Komplekte žarnelių rinkinys irigacijai ≥ 30 vnt.;</t>
  </si>
  <si>
    <t>1.16.6.</t>
  </si>
  <si>
    <t>Komunikacija su šeiveriu.</t>
  </si>
  <si>
    <t>1.16.7.</t>
  </si>
  <si>
    <t>Komplekte:  5 pozicijų kojinis jungiklis pompos ir šeiverio valdymui;  20 vnt. sistemų pompai.</t>
  </si>
  <si>
    <t>1.17.</t>
  </si>
  <si>
    <t xml:space="preserve">Automatinis dvigubas turniketas, su baterija ir stovu. Komplekte 3 skirtingų dydžių autoklavuojamos manžetės. </t>
  </si>
  <si>
    <t>1.17.1.</t>
  </si>
  <si>
    <t xml:space="preserve">Jutiminio valdymo ekranas. </t>
  </si>
  <si>
    <t>1.17.2.</t>
  </si>
  <si>
    <t xml:space="preserve">Integruota PB arba lygiavertė tipo baterija. </t>
  </si>
  <si>
    <t>1.17.3.</t>
  </si>
  <si>
    <t xml:space="preserve">Automatinis gidas displėjuje. </t>
  </si>
  <si>
    <t>1.17.4.</t>
  </si>
  <si>
    <t xml:space="preserve">Pilnai automatizuota įrenginio kontrolė. </t>
  </si>
  <si>
    <t>1.17.5.</t>
  </si>
  <si>
    <t xml:space="preserve">Audio ir vizualiniai signalai įspėja apie per žemą ar per aukštą slėgį, žemą baterijos įkrovimo lygį ir oro nutekėjimą. </t>
  </si>
  <si>
    <t>1.17.6.</t>
  </si>
  <si>
    <t>Sėgio reguliavimas nuo 0–100 mmHg (apatinė riba) iki ne mažiau kaip 550 mmHg (viršutinė riba), reguliuojamas žingsniu ne didesniu kaip 5 mmHg. Garsumas 45-85 dB.</t>
  </si>
  <si>
    <t>1.17.7.</t>
  </si>
  <si>
    <t>Manžetės komplekte: Ilgis 61 ±1cm, plotis 6 ±1 cm; Ilgis 76 ±6 cm, plotis 10 ±2 cm; Ilgis 122 ±3 cm, plotis 10 ±4 cm.</t>
  </si>
  <si>
    <t>1.17.8.</t>
  </si>
  <si>
    <t>Įrangos paviršius turi būti atsparus valymo ir dezinfekcijos priemonėms.</t>
  </si>
  <si>
    <t>1.17.9.</t>
  </si>
  <si>
    <t>CE ženklinimas ir atitikimas ES 93/42/EEB direktyvos reikalavimams medicinos prietaisams</t>
  </si>
  <si>
    <t>1.17.10.</t>
  </si>
  <si>
    <t>Garantinis aptarnavimas ≥ 24 mėn.</t>
  </si>
  <si>
    <t>1.17.11.</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</si>
  <si>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t>
  </si>
  <si>
    <t>Suma be PVM</t>
  </si>
  <si>
    <t>Taikomas PVM dydis (%)</t>
  </si>
  <si>
    <t>PVM suma</t>
  </si>
  <si>
    <t>Suma su PVM</t>
  </si>
  <si>
    <t>2. DALIS</t>
  </si>
  <si>
    <t xml:space="preserve">KONTROLIUOJAMO UŽŠALDYMO PRIETAISAS. DIUARAI. </t>
  </si>
  <si>
    <t>2.</t>
  </si>
  <si>
    <t xml:space="preserve">Kontroliuojamo užšaldymo prietaisas. Diuarai. </t>
  </si>
  <si>
    <t>2.1.</t>
  </si>
  <si>
    <t>2.1.1.</t>
  </si>
  <si>
    <t>Paskirtis - kontroliuojamo greičio šaldymo sistema</t>
  </si>
  <si>
    <t>2.1.2.</t>
  </si>
  <si>
    <t>Sistemos talpa - ne mažiau nei 16 L</t>
  </si>
  <si>
    <t>2.1.3.</t>
  </si>
  <si>
    <t xml:space="preserve">Naudotojas turi galėti pats kurti užšaldymo programas. Prietaisas turi būti pristatytas su nemažiau nei 5 užšaldymo programomis. </t>
  </si>
  <si>
    <t>2.1.4.</t>
  </si>
  <si>
    <t xml:space="preserve">Programuojamas temperatūros diapozonas (ne siauresnis diapazonas už nurodytą) nuo +50°C iki -180°C. </t>
  </si>
  <si>
    <t>2.1.5.</t>
  </si>
  <si>
    <t>Programuogramuojamas šaldymo greitis (ne siauresnis diapazonas už nurodytą)	nuo 0,1 iki 60 C/min</t>
  </si>
  <si>
    <t>2.1.6.</t>
  </si>
  <si>
    <t xml:space="preserve">Privalo būti instaliuotas prietaise spausdintuvas. </t>
  </si>
  <si>
    <t>2.1.7.</t>
  </si>
  <si>
    <t xml:space="preserve">Nerūdijantis plienas, ne mažesnės klasės nei 304. </t>
  </si>
  <si>
    <t>2.1.8.</t>
  </si>
  <si>
    <t xml:space="preserve">Galimas užšaldymo našumas ne mažiau nei 350 mėgintuvėlių. </t>
  </si>
  <si>
    <t>2.1.9.</t>
  </si>
  <si>
    <t xml:space="preserve">Su prietaisu turi būti pateiktos ne mažiau nei 2 lentynos / mėgintuvėlių laikikliai: talpinanti ne mažiau nei 75 vnt. mėgintuvėlių, kurių tūris ne mažesnis nei 2ml., talpinanti ne mažiau nei 75vnt mėgintuvėlių, kurių tūris ne mažesnis nei 4ml. </t>
  </si>
  <si>
    <t>2.1.10.</t>
  </si>
  <si>
    <t xml:space="preserve">Prietaisas turi būti pateiktas su termoporomis atitinkamoms lentynoms. </t>
  </si>
  <si>
    <t>2.1.11.</t>
  </si>
  <si>
    <t>Prietaisas turi būti pateiktas su nemažiau nei 2 skysto azoto maitinimo diuarais, kurių talpa nemažesnė nei 50L. Diuarai turi būti su ratukais arba turi būti pateikti diuarų transportavimo vežimėliai.</t>
  </si>
  <si>
    <t>2.1.12.</t>
  </si>
  <si>
    <t>Prietaise turi būti instaliuoti kontaktai perduoti prietaiso aliarmus</t>
  </si>
  <si>
    <t>2.1.13.</t>
  </si>
  <si>
    <t>Liečiamuoju ekranu.Turi būti galimybė prietaisą valdyti kompiuteriu</t>
  </si>
  <si>
    <t>2.1.14.</t>
  </si>
  <si>
    <t>Prietaisas turi atitikti 21CFR reikalavimams</t>
  </si>
  <si>
    <t>2.1.15.</t>
  </si>
  <si>
    <t>Maitinimas 230 V +/- 10 %, 50 Hz</t>
  </si>
  <si>
    <t>2.1.16.</t>
  </si>
  <si>
    <t xml:space="preserve">Skysto azoto laikymo talpa ne mažesnė nei 20 L; Kaklelio skersmuo 50 mm± 10%; garavimas ne daugiau 0.15 l/dieną; laikiklių skaičius - ne mažiau 6. </t>
  </si>
  <si>
    <t>2.1.17.</t>
  </si>
  <si>
    <t xml:space="preserve">Skysto azoto transportavimo indas su sorbentu ar lygiaverte medžiaga, skysto azoto talpa ne mažiau 1,5 litro; kaklo skersmuo: ne daugiau 35 mm; Statinė azoto išlaikymo trukmė ne mažesnė nei 8d. </t>
  </si>
  <si>
    <t>2.1.18.</t>
  </si>
  <si>
    <t xml:space="preserve">Garantija ne mažesnė, kaip 24 mėn.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</si>
  <si>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</si>
  <si>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</si>
  <si>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</si>
  <si>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</si>
  <si>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</si>
  <si>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</si>
  <si>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</si>
  <si>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</si>
  <si>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</si>
  <si>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</si>
  <si>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</si>
  <si>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</si>
  <si>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</si>
  <si>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</si>
  <si>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</si>
  <si>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</si>
  <si>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</si>
  <si>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</si>
  <si>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</si>
  <si>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</si>
  <si>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</si>
  <si>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</si>
  <si>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3786-2366 2025-09-29 14:55:30</t>
  </si>
  <si>
    <t>Mato vnt.</t>
  </si>
  <si>
    <t>Klaipėda</t>
  </si>
  <si>
    <t>UAB „Osteca“</t>
  </si>
  <si>
    <t xml:space="preserve">LT100003238211 </t>
  </si>
  <si>
    <t>Danės g. 47,  LT – 92108 Klaipėda</t>
  </si>
  <si>
    <t>A.s. Nr.LT397300010121261479, 
Bankas Swedbank, Banko kodas 73000</t>
  </si>
  <si>
    <t>Greta Vilkaitė</t>
  </si>
  <si>
    <t xml:space="preserve"> gv@osteca.lt, +37063050613</t>
  </si>
  <si>
    <t>Direktorius Arvydas Klovas</t>
  </si>
  <si>
    <t>Ref. 101315 Smith&amp;Nephew (JAV)</t>
  </si>
  <si>
    <t>FM-E3230D/DG, Foreseeson (Pranzūcija)</t>
  </si>
  <si>
    <t>Ref. 72205058; 72200315
LENS4K, Smith&amp;Nephew (JAV)</t>
  </si>
  <si>
    <t xml:space="preserve"> 4 antistatiniai ratai, du iš jų fiksuojami; Katalogas 1: 1,7 psl.</t>
  </si>
  <si>
    <t>4 lentynos; Katalogas 1: 1 psl.</t>
  </si>
  <si>
    <t>Videokameros galvutės laikiklis; Katalogas 1: 1, 6 psl.</t>
  </si>
  <si>
    <t>Kanalas įrangos laidams paslėpti; Katalogas 1: 1 psl.</t>
  </si>
  <si>
    <t>Centrinis el. jungiklis; Katalogas 1: 1, 5 psl.</t>
  </si>
  <si>
    <t>Elektros maitinimo lizdai reikalingai įrangai pajungti (pilnos sistemos veikimo užtikrinimas); Katalogas 1: 1 psl.</t>
  </si>
  <si>
    <t>2 vnt. artikuliuojami laikikliai monitoriams (plokščiaekraniam  ir valdymo įrenginio monitoriui). Katalogas 1: 1, 7, 8 psl.</t>
  </si>
  <si>
    <t>Integruotas transformatorius, apsaugai nuo elektros įtampos šuolių.  Katalogas 1: 2 psl.</t>
  </si>
  <si>
    <t>Ekrano įstrižainė: 32 coliai; Katalogas 2: 2, 22 psl.</t>
  </si>
  <si>
    <t>Vaizdo formatas: 16:9; Katalogas 2:  20 psl.</t>
  </si>
  <si>
    <t xml:space="preserve">Raiška: 4K, (3840x2160) vaizdo elementų; Katalogas 2: 2, 22 psl.  </t>
  </si>
  <si>
    <t>Ryškumas : 800 cd/m2; Katalogas 2: 2, 22 psl.</t>
  </si>
  <si>
    <t>Vaizdas vaizde (PIP) funkcija; Katalogas 2: 1, 21 psl.</t>
  </si>
  <si>
    <t>Spalvų skaičius 1,07 mlrd.; Katalogas 2: 2, 22 psl.</t>
  </si>
  <si>
    <t>Pikselių tankis 0,1845 x 0,1900 mm ribose. Katalogas 2: 2 psl.</t>
  </si>
  <si>
    <t>Monitoriaus svoris 10,5 kg.; Katalogas 2: 2, 22 psl.</t>
  </si>
  <si>
    <t>Medicininės paskirties; Katalogas 2: 2 psl.</t>
  </si>
  <si>
    <t>Paviršiaus apdorojimas – apsauga nuo akinimo. Katalogas 2: 2, 22 psl.</t>
  </si>
  <si>
    <t>Ultra aukštos raiškos 4 K (UHD4), 3 lustų; Katalogas 3: 10 psl.</t>
  </si>
  <si>
    <t>Raiška: (3840 x 2160) vaizdo elementų; Katalogas 3: 10 psl.</t>
  </si>
  <si>
    <t>Progresyvus skenavimas; Katalogas 3: 10 psl.</t>
  </si>
  <si>
    <t>Skaitmeninis priartinimas;  Katalogas 3: 4 psl.</t>
  </si>
  <si>
    <t>3 programuojami valdymo mygtukai; Katalogas 3 : 4, 5 psl.</t>
  </si>
  <si>
    <t>Kameros galvutės svoris 0,7 kg, kameros galvutės kabelio ilgis 366 cm. Katalogas 3: 10 psl.</t>
  </si>
  <si>
    <t>Vaizdų įrašymas valdomas planšete ir/ar kameros galvos mygtukais; Katalogas 6: 1 psl.</t>
  </si>
  <si>
    <t>Bevielis interneto ryšys;  Katalogas 5: 3, 5, 12 psl.</t>
  </si>
  <si>
    <t>Vaizdų įrašymas/perdavimas: Išoriniai kaupikliai USB; į planšetę. Katalogas 7: 7, 8, 10 psl.</t>
  </si>
  <si>
    <t>Signalų išvestys:  1 vnt. HD-SDI;  4vnt. 3G HD - SDI (4K); 1 vnt. DisplayPort tipo jungtis; 2 vnt. USB tipo jungtis;  Katalogas 5: 9 psl.</t>
  </si>
  <si>
    <t>Video įrašų kokybė: 4K  (3840x2160). Katalogas 5: 40 psl.</t>
  </si>
  <si>
    <t>Integuotas LED tipo šviesos šaltinis; Katalogas 5: 5 psl.</t>
  </si>
  <si>
    <t>Lempos darbo laikas  30000 valandų; Katalogas 8: 1 psl.</t>
  </si>
  <si>
    <t>Maksimalus šviesos srauto intensyvumas nemažiau 2500 lumenų; Katalogas 8: 1 psl.</t>
  </si>
  <si>
    <t>Šviesolaidžių jungtys 4 konfigūracijų : Olympus, Richard Wolf, Storz, ACMI ir Smith&amp;Nephew, arba pateikiamas atitinkamas adapteris. Katalogas 5: 20 psl.</t>
  </si>
  <si>
    <t>Maksimalus šviesos šaltinio skleidžiamas baltos šviesos atspalvis 7500˚ K. Katalogas 8: 1 psl.</t>
  </si>
  <si>
    <t>Ultra aukštos raiškos 4K valdymo įrenginys suderinamas su ultra aukštos raiškos (UHD4) vaizdo kameros galvutėmis ir skirtas endoskopinių video vaizdų ir nuotraukų įrašymui; Katalogas5: 5 psl.</t>
  </si>
  <si>
    <t>Valdymas valdymo įrenginio monitoriumi arba kameros galvos mygtukais. Katalogas 9: 10 psl.</t>
  </si>
  <si>
    <t>Planšetė sistemos valdymui ir duomenų kaupimui: ekrano įstrižainė 10,2“; Raiška 2160x1620 vaizdo elementų; Galimybė įvesti paciento duomenis (vardas, pavardė, ID, gimimo data, gydytojo duomenys, operacijos tipas).  Katalogas 10: 1 psl.</t>
  </si>
  <si>
    <t>Ref. 72205059; LENS4K, Smith&amp;Nephew (JAV)</t>
  </si>
  <si>
    <t>Nuotraukų ir vaizdo įrašymo įranga, archyvatorius, komplektuojamas su artroskopine ar laparoskopine įranga; Katalogas 12: 1-2 psl.</t>
  </si>
  <si>
    <t>Video įrašymo kokybė 4K; Nuotraukų 4K. Katalogas 12: 1-2 psl.</t>
  </si>
  <si>
    <t>Nuotraukų darymas vaizdo įrašymo metu; Katalogas 12: 1-2 psl.</t>
  </si>
  <si>
    <t>Vidinė talpa - 2 TB arba pridedamas išorinis diskas;  Katalogas 12: 1-2 psl.</t>
  </si>
  <si>
    <t>USB 3.2 jungtis 6vnt. Katalogas 12: 1-2 psl.</t>
  </si>
  <si>
    <t>Galimybė įrašyti iš 2 įrenginių vienu metu, taip pat transliuoti įrašą į 1 ar 2 įrenginius vienu metu. Katalogas 12: 1-2 psl.</t>
  </si>
  <si>
    <t>Sistemos valdymas: Lietimui jautriu   ekranu; Kojiniu jungikliu; Darbinio instrumento rankena; Katalogas 13: 203, 204, 205 psl.</t>
  </si>
  <si>
    <t>Artroskopinių šeiverių ir multifunkcinių rankenų sistemoms; Katalogas 13: 203 psl.</t>
  </si>
  <si>
    <t>Maksimalūs greičiai: rotacijos į priekį/atgal:  10000 aps./min.; osciliacijos: 3000 ciklų/min.; Katalogas 14: 3, 10 psl.</t>
  </si>
  <si>
    <t>Siurbimo kontrolė: svirtele ant rankenos; Katalogas 14: 1 psl.</t>
  </si>
  <si>
    <t>Valdymas  3 mygtukais ant rankenos viršutinės dalies;  Katalogas 14: 1 psl.</t>
  </si>
  <si>
    <t>Šeiverio antgalio lango uždarymo (Window Lock). Katalogas 14: 11 psl.</t>
  </si>
  <si>
    <t>Automatinis prijungtų instrumentų atpažinimas; Katalogas 15: 8 psl.</t>
  </si>
  <si>
    <t>Sąsaja su artroskopine pompa. Katalogas 15: 3 ,17 psl.</t>
  </si>
  <si>
    <t>Vizualizacijos režimai: ryškumas/fokusavimas, priartinimas, ekspozicijos langas, kuriame yra galimybė koreguoti vizualizacijos režimų parametrus. Katalogas 5: 11, 33-35 psl. ir Katalogas 16: 2 psl.</t>
  </si>
  <si>
    <t>Ref. 72205154, Smith&amp;Nephew (JAV)</t>
  </si>
  <si>
    <t>Vaizdo kryptis 30°. Katalogas 4: 9 psl.</t>
  </si>
  <si>
    <t>Diametras 4  mm; Katalogas 4: 9 psl.</t>
  </si>
  <si>
    <t>Ilgis 160 mm; Katalogas 4: 9 psl.</t>
  </si>
  <si>
    <t>Autoklavuojama. Katalogas 4: 9 psl.</t>
  </si>
  <si>
    <t>Ref. 7205682, Smith&amp;Nephew (JAV)</t>
  </si>
  <si>
    <t>Vaizdo kryptis 30°. Katalogas 4: 6 psl.</t>
  </si>
  <si>
    <t>Diametras 2,7 mm; Katalogas 4:  6 psl.</t>
  </si>
  <si>
    <t>Ilgis 67 mm; Katalogas 4:  6 psl.</t>
  </si>
  <si>
    <t>Autoklavuojama. Katalogas 4:  6 psl.</t>
  </si>
  <si>
    <t>Ref. 72200616, DYONICS POWER MAX ELITE, Smith&amp;Nephew (JAV)</t>
  </si>
  <si>
    <t>Ref. 72200873, DYONICS POWER II Shaver System Control Unit, Smith&amp;Nephew (JAV)</t>
  </si>
  <si>
    <t>Ref. 72200829; Smith&amp;Nephew (JAV)</t>
  </si>
  <si>
    <t>Ref. 4356; Smith&amp;Nephew (JAV)</t>
  </si>
  <si>
    <t>Tinkantis  didelio pratekamumo artroskopo kaniulei, distalinis galas bukas, konusinės formos. Katalogas 17:  4, 7, 10 psl.</t>
  </si>
  <si>
    <t>Dviejų vožtuvų, rotuojanti, tinkanti darbui su siūoloma optika pratekamumo artroskopinė kaniulė, tinkanti greito jungimo 4  mm diametro siūlomai optikai. Katalogas 17:  4, 7, 10 psl.</t>
  </si>
  <si>
    <t>Ref. 72204921; 72204924 Smith&amp;Nephew (JAV)</t>
  </si>
  <si>
    <t>Prijungimui prie šviesos šaltinio ir greito prisijungimo prie optikos jungtimi. Katalogas 4: 13 psl.</t>
  </si>
  <si>
    <t>Ilgis 304 cm. Katalogas 4: 13 psl.</t>
  </si>
  <si>
    <t>Išorinis diametras 4,0 -5,0 mm. Katalogas 4: 13 psl.</t>
  </si>
  <si>
    <t>Fibrooptinis. Katalogas 3: 6 psl.</t>
  </si>
  <si>
    <t>Ref. 80.7551, PRO-MED (Vokietija)</t>
  </si>
  <si>
    <t>Vielinis, su dangčiu ir silikoniniais laikikliais optikai. Dydis 290 x 80 x 50 mm. Katalogas 18: 600 psl.</t>
  </si>
  <si>
    <t>Ref. 80.6013 konteineris, 80.8133 kilimėlis, PRO-MED (Vokietija)</t>
  </si>
  <si>
    <t>Perforuotu dangčiu, su silikoniniu kilimėliu, dydis 285 x 280 x 135 mm.  Katalogas 18: 592, 604 psl.</t>
  </si>
  <si>
    <t>Visi techninės specifikacijos ir kokybės atitikties dokumentai pridedami kartu su pasiūlymu.</t>
  </si>
  <si>
    <t>Garantinis aptarnavimas 24 mėn.</t>
  </si>
  <si>
    <t>Yra. Tai įrodančius dokumentus pateikiame kartu su pasiūlymu.</t>
  </si>
  <si>
    <t>Įrangos paviršius yra atsparus valymo ir dezinfekcijos priemonėms. Kartu su pasiūlymu pridedame sterilizacijos instrukcijas.</t>
  </si>
  <si>
    <t>Darbinis dažnis 50/60 Hz; Katalogas 19: 50 psl.</t>
  </si>
  <si>
    <t xml:space="preserve">Temperatūrinis diapazonas nuo 20° C iki 60°C. Katalogas 19: 50 psl. </t>
  </si>
  <si>
    <t>Galimi režimai: rezekcija, kobliacija, bipolinė koaguliacija su hemostaze. Katalogas 19: 5 psl.</t>
  </si>
  <si>
    <t>Garsinis ir vizualus signalas, pranešantis apie viršytą nustatytą temperatūrą sąnarinėje ertmėje. Katalogas 19: 14 psl.</t>
  </si>
  <si>
    <t>Automatinis elektrodų atpažinimas ir optimizuoto darbo režimo parinkimas; Katalogas 19:  18 psl.</t>
  </si>
  <si>
    <t>Elektrosaugos reikalavimai pagal IEC/EN 60601-1, Klasifikacija pagal IEC/EN 60601-2-2. Katalogas 19:  50 psl.</t>
  </si>
  <si>
    <t>Skystųjų kristalų ekranas, rodantis koaguliacijos ir abliacijos parametrus, intrasąnarinių skysčių temperatūrą, skysčių irigacijos lygį ir klaidų pranešimus. Galima valdyti planšetės pagalba. Katalogas 19: 17-18,20,33 psl. Katalogas 21: 1 psl.</t>
  </si>
  <si>
    <t>Komunikacija su šeiveriu. Katalogas 23: 7 psl.</t>
  </si>
  <si>
    <t>Reguliuojamas įtekėjimas ir ištekėjimas; Katalogas 22: 1 psl.</t>
  </si>
  <si>
    <t>Slėgio lygis minimalus 10 mmHg, maksimalus 150 mmHg, reguliuojamas kas 5 mmHg.  Katalogas 23: 50 psl.</t>
  </si>
  <si>
    <t>Komplekte:  5 pozicijų kojinis jungiklis pompos ir šeiverio valdymui;  20 vnt. sistemų pompai. Katalogas 23: 54 psl.</t>
  </si>
  <si>
    <t>Komplekte žarnelių rinkinys irigacijai  30 vnt.;  Katalogas 23: 54 psl.</t>
  </si>
  <si>
    <t>Su ekranu parametrų reikšmių atvaizdavimui; Katalogas 22: 1 psl.</t>
  </si>
  <si>
    <t>1Ratukinio tipo; Katalogas 22: 1 psl.</t>
  </si>
  <si>
    <t>2 jungtys instrumentų pajungimui; Katalogas 13: 203 psl.</t>
  </si>
  <si>
    <t>Autoklavuojama; Katalogas 14:  12, 13,14, 17 psl.</t>
  </si>
  <si>
    <t>Rankena yra techniškai suderinama su siūloma šeiverio konsole. Katalogas 14:  1 psl.</t>
  </si>
  <si>
    <t>Integruota PB  tipo baterija. Katalogas 25: 30 psl.</t>
  </si>
  <si>
    <t>Manžetės komplekte: Ilgis 61 cm, plotis 6 cm; Ilgis 76 cm, plotis 10 cm; Ilgis 122 cm, plotis 10 cm. Katalogas 25: 33 psl.</t>
  </si>
  <si>
    <t xml:space="preserve">Audio ir vizualiniai signalai įspėja apie per žemą ar per aukštą slėgį, žemą baterijos įkrovimo lygį ir oro nutekėjimą. Katalogas 25: 25 psl. </t>
  </si>
  <si>
    <t>Komplekte: Generatorius su laidu ir pedalu 1 vnt., Bipolinis kobliacijos ir koaguliacijos elektrodas kelio ir peties artroskopijoms, su siurbimo funkcija, integruotu kabeliu. Darbinė dalis lenkta 90°, darbinės dalies diametras  3,75 mm. 10 vnt. Katalogas 20: 1,5,6,8 psl.</t>
  </si>
  <si>
    <t>Pilnai automatizuota įrenginio kontrolė. Katalogas 25: 9, 15 psl.</t>
  </si>
  <si>
    <t>Sėgio reguliavimas nuo 0–100 mmHg (apatinė riba) iki 600 mmHg (viršutinė riba), reguliuojamas žingsniu ne didesniu kaip 5 mmHg. Garsumas 52 dB. Katalogas 25: 30 psl.</t>
  </si>
  <si>
    <t>Automatinis gidas displėjuje.  Katalogas 25: 22 psl.</t>
  </si>
  <si>
    <t xml:space="preserve">Jutiminio valdymo ekranas.  Katalogas 25: 1, 15 psl.  </t>
  </si>
  <si>
    <t>Ne</t>
  </si>
  <si>
    <t>5.</t>
  </si>
  <si>
    <t>Gamintojų įgaliojimai ir sertifikatai</t>
  </si>
  <si>
    <t>6.</t>
  </si>
  <si>
    <t>Įgaliojimas Gretai Vilkaitei</t>
  </si>
  <si>
    <t>Taip</t>
  </si>
  <si>
    <t>7.</t>
  </si>
  <si>
    <t>Tiekėjo deklaracija</t>
  </si>
  <si>
    <t>Projektų vadovo asistentė</t>
  </si>
  <si>
    <t>8.</t>
  </si>
  <si>
    <t>Sterilizacijos instrukcijos</t>
  </si>
  <si>
    <t>WEREWOLF COBLATION System, ref. RF20000 Smith&amp;Nephew (JAV)</t>
  </si>
  <si>
    <t>Ref. 72205776, žarnelės: 72205772, 72205773, 72205354; 72205774, 72205765; DOUBLEFLO,  Smith&amp;Nephew (JAV)</t>
  </si>
  <si>
    <t>Ref. UR-NEXT4KS, TEAC (Vokietija)</t>
  </si>
  <si>
    <t>Ref. Turniketas G10904; Stovas A10701;
MANŽETĖS: GBDM103;
GCDM104; GCDM107; DESSILLONS &amp; DUTRILLAUX (Prancūzija)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</si>
</sst>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2" fillId="4" borderId="23" xfId="0" applyFont="1" applyFill="1" applyBorder="1" applyAlignment="1">
      <alignment horizontal="right"/>
    </xf>
    <xf numFmtId="14" fontId="1" fillId="5" borderId="1" xfId="0" applyNumberFormat="1" applyFont="1" applyFill="1" applyBorder="1" applyProtection="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3"/>
  <sheetViews>
    <sheetView tabSelected="1" topLeftCell="A152" zoomScale="106" zoomScaleNormal="106" workbookViewId="0">
      <selection activeCell="B80" sqref="B80"/>
    </sheetView>
  </sheetViews>
  <sheetFormatPr defaultColWidth="10.8984375" defaultRowHeight="14.4" x14ac:dyDescent="0.3"/>
  <cols>
    <col min="1" max="1" width="6.59765625" style="1" customWidth="1"/>
    <col min="2" max="2" width="37.5" style="1" customWidth="1"/>
    <col min="3" max="3" width="5.59765625" style="1" customWidth="1"/>
    <col min="4" max="4" width="7.09765625" style="1" customWidth="1"/>
    <col min="5" max="5" width="10.19921875" style="1" customWidth="1"/>
    <col min="6" max="6" width="10.5" style="1" customWidth="1"/>
    <col min="7" max="7" width="20.5" style="1" customWidth="1"/>
    <col min="8" max="8" width="35.3984375" style="1" customWidth="1"/>
    <col min="9" max="15" width="25" style="1" customWidth="1"/>
    <col min="16" max="16" width="10.8984375" style="1" customWidth="1"/>
    <col min="17" max="16384" width="10.89843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34">
        <v>45958</v>
      </c>
    </row>
    <row r="9" spans="1:6" x14ac:dyDescent="0.3">
      <c r="A9" s="4" t="s">
        <v>5</v>
      </c>
      <c r="B9" s="34">
        <v>45958</v>
      </c>
    </row>
    <row r="10" spans="1:6" x14ac:dyDescent="0.3">
      <c r="A10" s="4" t="s">
        <v>6</v>
      </c>
      <c r="B10" s="14" t="s">
        <v>335</v>
      </c>
    </row>
    <row r="12" spans="1:6" ht="15.6" x14ac:dyDescent="0.3">
      <c r="A12" s="43" t="s">
        <v>7</v>
      </c>
      <c r="B12" s="44"/>
      <c r="C12" s="36" t="s">
        <v>336</v>
      </c>
      <c r="D12" s="37"/>
      <c r="E12" s="37"/>
      <c r="F12" s="38"/>
    </row>
    <row r="13" spans="1:6" ht="15.9" customHeight="1" x14ac:dyDescent="0.3">
      <c r="A13" s="39" t="s">
        <v>8</v>
      </c>
      <c r="B13" s="40"/>
      <c r="C13" s="36">
        <v>300871049</v>
      </c>
      <c r="D13" s="37"/>
      <c r="E13" s="37"/>
      <c r="F13" s="38"/>
    </row>
    <row r="14" spans="1:6" ht="15.9" customHeight="1" x14ac:dyDescent="0.3">
      <c r="A14" s="39" t="s">
        <v>9</v>
      </c>
      <c r="B14" s="40"/>
      <c r="C14" s="36" t="s">
        <v>338</v>
      </c>
      <c r="D14" s="37"/>
      <c r="E14" s="37"/>
      <c r="F14" s="38"/>
    </row>
    <row r="15" spans="1:6" ht="15.9" customHeight="1" x14ac:dyDescent="0.3">
      <c r="A15" s="43" t="s">
        <v>10</v>
      </c>
      <c r="B15" s="44"/>
      <c r="C15" s="36" t="s">
        <v>337</v>
      </c>
      <c r="D15" s="37"/>
      <c r="E15" s="37"/>
      <c r="F15" s="38"/>
    </row>
    <row r="16" spans="1:6" ht="63" customHeight="1" x14ac:dyDescent="0.3">
      <c r="A16" s="39" t="s">
        <v>11</v>
      </c>
      <c r="B16" s="40"/>
      <c r="C16" s="36" t="s">
        <v>339</v>
      </c>
      <c r="D16" s="37"/>
      <c r="E16" s="37"/>
      <c r="F16" s="38"/>
    </row>
    <row r="17" spans="1:8" ht="15.9" customHeight="1" x14ac:dyDescent="0.3">
      <c r="A17" s="43" t="s">
        <v>12</v>
      </c>
      <c r="B17" s="44"/>
      <c r="C17" s="36" t="s">
        <v>340</v>
      </c>
      <c r="D17" s="37"/>
      <c r="E17" s="37"/>
      <c r="F17" s="38"/>
    </row>
    <row r="18" spans="1:8" ht="15.9" customHeight="1" x14ac:dyDescent="0.3">
      <c r="A18" s="43" t="s">
        <v>13</v>
      </c>
      <c r="B18" s="44"/>
      <c r="C18" s="36" t="s">
        <v>341</v>
      </c>
      <c r="D18" s="37"/>
      <c r="E18" s="37"/>
      <c r="F18" s="38"/>
    </row>
    <row r="19" spans="1:8" ht="48" customHeight="1" x14ac:dyDescent="0.3">
      <c r="A19" s="43" t="s">
        <v>14</v>
      </c>
      <c r="B19" s="44"/>
      <c r="C19" s="36" t="s">
        <v>342</v>
      </c>
      <c r="D19" s="37"/>
      <c r="E19" s="37"/>
      <c r="F19" s="38"/>
    </row>
    <row r="20" spans="1:8" ht="54.9" customHeight="1" x14ac:dyDescent="0.3">
      <c r="A20" s="43" t="s">
        <v>15</v>
      </c>
      <c r="B20" s="44"/>
      <c r="C20" s="36"/>
      <c r="D20" s="37"/>
      <c r="E20" s="37"/>
      <c r="F20" s="38"/>
    </row>
    <row r="21" spans="1:8" ht="118.5" customHeight="1" x14ac:dyDescent="0.3">
      <c r="A21" s="45" t="s">
        <v>16</v>
      </c>
      <c r="B21" s="46"/>
      <c r="C21" s="48"/>
      <c r="D21" s="49"/>
      <c r="E21" s="49"/>
      <c r="F21" s="49"/>
      <c r="G21" s="15" t="str">
        <f>IF((SUMPRODUCT(--(C21=""))&gt;0), "Privaloma užpildyti, kai taikomi pašalinimo pagrindai", "")</f>
        <v>Privaloma užpildyti, kai taikomi pašalinimo pagrindai</v>
      </c>
    </row>
    <row r="22" spans="1:8" ht="18" customHeight="1" x14ac:dyDescent="0.3">
      <c r="A22" s="5"/>
      <c r="B22" s="5"/>
      <c r="C22" s="6"/>
      <c r="D22" s="6"/>
      <c r="E22" s="6"/>
      <c r="F22" s="6"/>
    </row>
    <row r="23" spans="1:8" x14ac:dyDescent="0.3">
      <c r="A23" s="41" t="s">
        <v>17</v>
      </c>
      <c r="B23" s="42"/>
      <c r="C23" s="42"/>
      <c r="D23" s="42"/>
      <c r="E23" s="42"/>
      <c r="F23" s="42"/>
    </row>
    <row r="24" spans="1:8" x14ac:dyDescent="0.3">
      <c r="A24" s="35" t="s">
        <v>18</v>
      </c>
      <c r="B24" s="35"/>
      <c r="C24" s="35"/>
      <c r="D24" s="35"/>
      <c r="E24" s="35"/>
      <c r="F24" s="35"/>
    </row>
    <row r="25" spans="1:8" x14ac:dyDescent="0.3">
      <c r="A25" s="35" t="s">
        <v>19</v>
      </c>
      <c r="B25" s="35"/>
      <c r="C25" s="35"/>
      <c r="D25" s="35"/>
      <c r="E25" s="35"/>
      <c r="F25" s="35"/>
    </row>
    <row r="26" spans="1:8" x14ac:dyDescent="0.3">
      <c r="A26" s="35" t="s">
        <v>20</v>
      </c>
      <c r="B26" s="35"/>
      <c r="C26" s="35"/>
      <c r="D26" s="35"/>
      <c r="E26" s="35"/>
      <c r="F26" s="35"/>
    </row>
    <row r="27" spans="1:8" ht="33.75" customHeight="1" x14ac:dyDescent="0.3">
      <c r="A27" s="35" t="s">
        <v>21</v>
      </c>
      <c r="B27" s="35"/>
      <c r="C27" s="35"/>
      <c r="D27" s="35"/>
      <c r="E27" s="35"/>
      <c r="F27" s="35"/>
    </row>
    <row r="28" spans="1:8" ht="54" customHeight="1" x14ac:dyDescent="0.3">
      <c r="A28" s="47" t="s">
        <v>22</v>
      </c>
      <c r="B28" s="35"/>
      <c r="C28" s="35"/>
      <c r="D28" s="35"/>
      <c r="E28" s="35"/>
      <c r="F28" s="35"/>
    </row>
    <row r="29" spans="1:8" x14ac:dyDescent="0.3">
      <c r="A29" s="35" t="s">
        <v>23</v>
      </c>
      <c r="B29" s="35"/>
      <c r="C29" s="35"/>
      <c r="D29" s="35"/>
      <c r="E29" s="35"/>
      <c r="F29" s="35"/>
    </row>
    <row r="30" spans="1:8" x14ac:dyDescent="0.3">
      <c r="A30" s="15" t="s">
        <v>24</v>
      </c>
      <c r="H30" s="16"/>
    </row>
    <row r="31" spans="1:8" x14ac:dyDescent="0.3">
      <c r="A31" s="15" t="s">
        <v>25</v>
      </c>
    </row>
    <row r="32" spans="1:8" x14ac:dyDescent="0.3">
      <c r="A32" s="13" t="s">
        <v>26</v>
      </c>
      <c r="B32" s="13" t="s">
        <v>27</v>
      </c>
    </row>
    <row r="34" spans="1:8" x14ac:dyDescent="0.3">
      <c r="A34" s="13" t="s">
        <v>28</v>
      </c>
    </row>
    <row r="35" spans="1:8" s="12" customFormat="1" ht="72" x14ac:dyDescent="0.3">
      <c r="A35" s="26" t="s">
        <v>29</v>
      </c>
      <c r="B35" s="26" t="s">
        <v>30</v>
      </c>
      <c r="C35" s="26" t="s">
        <v>31</v>
      </c>
      <c r="D35" s="26" t="s">
        <v>334</v>
      </c>
      <c r="E35" s="26" t="s">
        <v>32</v>
      </c>
      <c r="F35" s="26" t="s">
        <v>33</v>
      </c>
      <c r="G35" s="26" t="s">
        <v>34</v>
      </c>
      <c r="H35" s="26" t="s">
        <v>35</v>
      </c>
    </row>
    <row r="36" spans="1:8" x14ac:dyDescent="0.3">
      <c r="A36" s="28" t="s">
        <v>36</v>
      </c>
      <c r="B36" s="29" t="s">
        <v>37</v>
      </c>
      <c r="C36" s="27"/>
      <c r="D36" s="27"/>
      <c r="E36" s="18"/>
      <c r="F36" s="18"/>
      <c r="G36" s="31"/>
      <c r="H36" s="31"/>
    </row>
    <row r="37" spans="1:8" ht="28.8" x14ac:dyDescent="0.3">
      <c r="A37" s="30" t="s">
        <v>38</v>
      </c>
      <c r="B37" s="31" t="s">
        <v>39</v>
      </c>
      <c r="C37" s="27">
        <v>1</v>
      </c>
      <c r="D37" s="27" t="s">
        <v>40</v>
      </c>
      <c r="E37" s="19">
        <v>3915</v>
      </c>
      <c r="F37" s="18">
        <f>IF(ISBLANK(E37),"", PRODUCT(C37,E37))</f>
        <v>3915</v>
      </c>
      <c r="G37" s="32" t="s">
        <v>343</v>
      </c>
      <c r="H37" s="31"/>
    </row>
    <row r="38" spans="1:8" ht="28.8" x14ac:dyDescent="0.3">
      <c r="A38" s="30" t="s">
        <v>41</v>
      </c>
      <c r="B38" s="31" t="s">
        <v>42</v>
      </c>
      <c r="C38" s="27"/>
      <c r="D38" s="27"/>
      <c r="E38" s="18"/>
      <c r="F38" s="18"/>
      <c r="G38" s="31"/>
      <c r="H38" s="32" t="s">
        <v>346</v>
      </c>
    </row>
    <row r="39" spans="1:8" x14ac:dyDescent="0.3">
      <c r="A39" s="30" t="s">
        <v>43</v>
      </c>
      <c r="B39" s="31" t="s">
        <v>44</v>
      </c>
      <c r="C39" s="27"/>
      <c r="D39" s="27"/>
      <c r="E39" s="18"/>
      <c r="F39" s="18"/>
      <c r="G39" s="31"/>
      <c r="H39" s="32" t="s">
        <v>347</v>
      </c>
    </row>
    <row r="40" spans="1:8" ht="28.8" x14ac:dyDescent="0.3">
      <c r="A40" s="30" t="s">
        <v>45</v>
      </c>
      <c r="B40" s="31" t="s">
        <v>46</v>
      </c>
      <c r="C40" s="27"/>
      <c r="D40" s="27"/>
      <c r="E40" s="18"/>
      <c r="F40" s="18"/>
      <c r="G40" s="31"/>
      <c r="H40" s="32" t="s">
        <v>348</v>
      </c>
    </row>
    <row r="41" spans="1:8" ht="28.8" x14ac:dyDescent="0.3">
      <c r="A41" s="30" t="s">
        <v>47</v>
      </c>
      <c r="B41" s="31" t="s">
        <v>48</v>
      </c>
      <c r="C41" s="27"/>
      <c r="D41" s="27"/>
      <c r="E41" s="18"/>
      <c r="F41" s="18"/>
      <c r="G41" s="31"/>
      <c r="H41" s="32" t="s">
        <v>349</v>
      </c>
    </row>
    <row r="42" spans="1:8" x14ac:dyDescent="0.3">
      <c r="A42" s="30" t="s">
        <v>49</v>
      </c>
      <c r="B42" s="31" t="s">
        <v>50</v>
      </c>
      <c r="C42" s="27"/>
      <c r="D42" s="27"/>
      <c r="E42" s="18"/>
      <c r="F42" s="18"/>
      <c r="G42" s="31"/>
      <c r="H42" s="32" t="s">
        <v>350</v>
      </c>
    </row>
    <row r="43" spans="1:8" ht="43.2" x14ac:dyDescent="0.3">
      <c r="A43" s="30" t="s">
        <v>51</v>
      </c>
      <c r="B43" s="31" t="s">
        <v>52</v>
      </c>
      <c r="C43" s="27"/>
      <c r="D43" s="27"/>
      <c r="E43" s="18"/>
      <c r="F43" s="18"/>
      <c r="G43" s="31"/>
      <c r="H43" s="32" t="s">
        <v>351</v>
      </c>
    </row>
    <row r="44" spans="1:8" ht="43.2" x14ac:dyDescent="0.3">
      <c r="A44" s="30" t="s">
        <v>53</v>
      </c>
      <c r="B44" s="31" t="s">
        <v>54</v>
      </c>
      <c r="C44" s="27"/>
      <c r="D44" s="27"/>
      <c r="E44" s="18"/>
      <c r="F44" s="18"/>
      <c r="G44" s="31"/>
      <c r="H44" s="32" t="s">
        <v>352</v>
      </c>
    </row>
    <row r="45" spans="1:8" ht="28.8" x14ac:dyDescent="0.3">
      <c r="A45" s="30" t="s">
        <v>55</v>
      </c>
      <c r="B45" s="31" t="s">
        <v>56</v>
      </c>
      <c r="C45" s="27"/>
      <c r="D45" s="27"/>
      <c r="E45" s="18"/>
      <c r="F45" s="18"/>
      <c r="G45" s="31"/>
      <c r="H45" s="32" t="s">
        <v>353</v>
      </c>
    </row>
    <row r="46" spans="1:8" ht="28.8" x14ac:dyDescent="0.3">
      <c r="A46" s="30" t="s">
        <v>57</v>
      </c>
      <c r="B46" s="31" t="s">
        <v>58</v>
      </c>
      <c r="C46" s="27">
        <v>1</v>
      </c>
      <c r="D46" s="27" t="s">
        <v>40</v>
      </c>
      <c r="E46" s="19">
        <v>5985</v>
      </c>
      <c r="F46" s="18">
        <f>IF(ISBLANK(E46),"", PRODUCT(C46,E46))</f>
        <v>5985</v>
      </c>
      <c r="G46" s="32" t="s">
        <v>344</v>
      </c>
      <c r="H46" s="31"/>
    </row>
    <row r="47" spans="1:8" ht="28.8" x14ac:dyDescent="0.3">
      <c r="A47" s="30" t="s">
        <v>59</v>
      </c>
      <c r="B47" s="31" t="s">
        <v>60</v>
      </c>
      <c r="C47" s="27"/>
      <c r="D47" s="27"/>
      <c r="E47" s="18"/>
      <c r="F47" s="18"/>
      <c r="G47" s="31"/>
      <c r="H47" s="32" t="s">
        <v>354</v>
      </c>
    </row>
    <row r="48" spans="1:8" x14ac:dyDescent="0.3">
      <c r="A48" s="30" t="s">
        <v>61</v>
      </c>
      <c r="B48" s="31" t="s">
        <v>62</v>
      </c>
      <c r="C48" s="27"/>
      <c r="D48" s="27"/>
      <c r="E48" s="18"/>
      <c r="F48" s="18"/>
      <c r="G48" s="31"/>
      <c r="H48" s="32" t="s">
        <v>355</v>
      </c>
    </row>
    <row r="49" spans="1:8" ht="28.8" x14ac:dyDescent="0.3">
      <c r="A49" s="30" t="s">
        <v>63</v>
      </c>
      <c r="B49" s="31" t="s">
        <v>64</v>
      </c>
      <c r="C49" s="27"/>
      <c r="D49" s="27"/>
      <c r="E49" s="18"/>
      <c r="F49" s="18"/>
      <c r="G49" s="31"/>
      <c r="H49" s="32" t="s">
        <v>356</v>
      </c>
    </row>
    <row r="50" spans="1:8" x14ac:dyDescent="0.3">
      <c r="A50" s="30" t="s">
        <v>65</v>
      </c>
      <c r="B50" s="31" t="s">
        <v>66</v>
      </c>
      <c r="C50" s="27"/>
      <c r="D50" s="27"/>
      <c r="E50" s="18"/>
      <c r="F50" s="18"/>
      <c r="G50" s="31"/>
      <c r="H50" s="32" t="s">
        <v>357</v>
      </c>
    </row>
    <row r="51" spans="1:8" ht="28.8" x14ac:dyDescent="0.3">
      <c r="A51" s="30" t="s">
        <v>67</v>
      </c>
      <c r="B51" s="31" t="s">
        <v>68</v>
      </c>
      <c r="C51" s="27"/>
      <c r="D51" s="27"/>
      <c r="E51" s="18"/>
      <c r="F51" s="18"/>
      <c r="G51" s="31"/>
      <c r="H51" s="32" t="s">
        <v>358</v>
      </c>
    </row>
    <row r="52" spans="1:8" ht="28.8" x14ac:dyDescent="0.3">
      <c r="A52" s="30" t="s">
        <v>69</v>
      </c>
      <c r="B52" s="31" t="s">
        <v>70</v>
      </c>
      <c r="C52" s="27"/>
      <c r="D52" s="27"/>
      <c r="E52" s="18"/>
      <c r="F52" s="18"/>
      <c r="G52" s="31"/>
      <c r="H52" s="32" t="s">
        <v>359</v>
      </c>
    </row>
    <row r="53" spans="1:8" ht="28.8" x14ac:dyDescent="0.3">
      <c r="A53" s="30" t="s">
        <v>71</v>
      </c>
      <c r="B53" s="31" t="s">
        <v>72</v>
      </c>
      <c r="C53" s="27"/>
      <c r="D53" s="27"/>
      <c r="E53" s="18"/>
      <c r="F53" s="18"/>
      <c r="G53" s="31"/>
      <c r="H53" s="32" t="s">
        <v>360</v>
      </c>
    </row>
    <row r="54" spans="1:8" ht="28.8" x14ac:dyDescent="0.3">
      <c r="A54" s="30" t="s">
        <v>73</v>
      </c>
      <c r="B54" s="31" t="s">
        <v>74</v>
      </c>
      <c r="C54" s="27"/>
      <c r="D54" s="27"/>
      <c r="E54" s="18"/>
      <c r="F54" s="18"/>
      <c r="G54" s="31"/>
      <c r="H54" s="32" t="s">
        <v>361</v>
      </c>
    </row>
    <row r="55" spans="1:8" x14ac:dyDescent="0.3">
      <c r="A55" s="30" t="s">
        <v>75</v>
      </c>
      <c r="B55" s="31" t="s">
        <v>76</v>
      </c>
      <c r="C55" s="27"/>
      <c r="D55" s="27"/>
      <c r="E55" s="18"/>
      <c r="F55" s="18"/>
      <c r="G55" s="31"/>
      <c r="H55" s="32" t="s">
        <v>362</v>
      </c>
    </row>
    <row r="56" spans="1:8" ht="28.8" x14ac:dyDescent="0.3">
      <c r="A56" s="30" t="s">
        <v>77</v>
      </c>
      <c r="B56" s="31" t="s">
        <v>78</v>
      </c>
      <c r="C56" s="27"/>
      <c r="D56" s="27"/>
      <c r="E56" s="18"/>
      <c r="F56" s="18"/>
      <c r="G56" s="31"/>
      <c r="H56" s="32" t="s">
        <v>363</v>
      </c>
    </row>
    <row r="57" spans="1:8" ht="43.2" x14ac:dyDescent="0.3">
      <c r="A57" s="30" t="s">
        <v>79</v>
      </c>
      <c r="B57" s="31" t="s">
        <v>80</v>
      </c>
      <c r="C57" s="27">
        <v>1</v>
      </c>
      <c r="D57" s="27" t="s">
        <v>40</v>
      </c>
      <c r="E57" s="19">
        <v>9980</v>
      </c>
      <c r="F57" s="18">
        <f>IF(ISBLANK(E57),"", PRODUCT(C57,E57))</f>
        <v>9980</v>
      </c>
      <c r="G57" s="32" t="s">
        <v>345</v>
      </c>
      <c r="H57" s="31"/>
    </row>
    <row r="58" spans="1:8" ht="28.8" x14ac:dyDescent="0.3">
      <c r="A58" s="30" t="s">
        <v>81</v>
      </c>
      <c r="B58" s="31" t="s">
        <v>82</v>
      </c>
      <c r="C58" s="27"/>
      <c r="D58" s="27"/>
      <c r="E58" s="18"/>
      <c r="F58" s="18"/>
      <c r="G58" s="31"/>
      <c r="H58" s="32" t="s">
        <v>364</v>
      </c>
    </row>
    <row r="59" spans="1:8" ht="28.8" x14ac:dyDescent="0.3">
      <c r="A59" s="30" t="s">
        <v>83</v>
      </c>
      <c r="B59" s="31" t="s">
        <v>84</v>
      </c>
      <c r="C59" s="27"/>
      <c r="D59" s="27"/>
      <c r="E59" s="18"/>
      <c r="F59" s="18"/>
      <c r="G59" s="31"/>
      <c r="H59" s="32" t="s">
        <v>365</v>
      </c>
    </row>
    <row r="60" spans="1:8" x14ac:dyDescent="0.3">
      <c r="A60" s="30" t="s">
        <v>85</v>
      </c>
      <c r="B60" s="31" t="s">
        <v>86</v>
      </c>
      <c r="C60" s="27"/>
      <c r="D60" s="27"/>
      <c r="E60" s="18"/>
      <c r="F60" s="18"/>
      <c r="G60" s="31"/>
      <c r="H60" s="32" t="s">
        <v>366</v>
      </c>
    </row>
    <row r="61" spans="1:8" x14ac:dyDescent="0.3">
      <c r="A61" s="30" t="s">
        <v>87</v>
      </c>
      <c r="B61" s="31" t="s">
        <v>88</v>
      </c>
      <c r="C61" s="27"/>
      <c r="D61" s="27"/>
      <c r="E61" s="18"/>
      <c r="F61" s="18"/>
      <c r="G61" s="31"/>
      <c r="H61" s="32" t="s">
        <v>367</v>
      </c>
    </row>
    <row r="62" spans="1:8" ht="28.8" x14ac:dyDescent="0.3">
      <c r="A62" s="30" t="s">
        <v>89</v>
      </c>
      <c r="B62" s="31" t="s">
        <v>90</v>
      </c>
      <c r="C62" s="27"/>
      <c r="D62" s="27"/>
      <c r="E62" s="18"/>
      <c r="F62" s="18"/>
      <c r="G62" s="31"/>
      <c r="H62" s="32" t="s">
        <v>368</v>
      </c>
    </row>
    <row r="63" spans="1:8" ht="43.2" x14ac:dyDescent="0.3">
      <c r="A63" s="30" t="s">
        <v>91</v>
      </c>
      <c r="B63" s="31" t="s">
        <v>92</v>
      </c>
      <c r="C63" s="27"/>
      <c r="D63" s="27"/>
      <c r="E63" s="18"/>
      <c r="F63" s="18"/>
      <c r="G63" s="31"/>
      <c r="H63" s="32" t="s">
        <v>369</v>
      </c>
    </row>
    <row r="64" spans="1:8" ht="28.8" x14ac:dyDescent="0.3">
      <c r="A64" s="30" t="s">
        <v>93</v>
      </c>
      <c r="B64" s="31" t="s">
        <v>94</v>
      </c>
      <c r="C64" s="27">
        <v>1</v>
      </c>
      <c r="D64" s="27" t="s">
        <v>40</v>
      </c>
      <c r="E64" s="19">
        <v>9820</v>
      </c>
      <c r="F64" s="18">
        <f>IF(ISBLANK(E64),"", PRODUCT(C64,E64))</f>
        <v>9820</v>
      </c>
      <c r="G64" s="32" t="s">
        <v>383</v>
      </c>
      <c r="H64" s="31"/>
    </row>
    <row r="65" spans="1:8" ht="72" x14ac:dyDescent="0.3">
      <c r="A65" s="30" t="s">
        <v>95</v>
      </c>
      <c r="B65" s="31" t="s">
        <v>96</v>
      </c>
      <c r="C65" s="27"/>
      <c r="D65" s="27"/>
      <c r="E65" s="18"/>
      <c r="F65" s="18"/>
      <c r="G65" s="31"/>
      <c r="H65" s="32" t="s">
        <v>380</v>
      </c>
    </row>
    <row r="66" spans="1:8" ht="28.8" x14ac:dyDescent="0.3">
      <c r="A66" s="30" t="s">
        <v>97</v>
      </c>
      <c r="B66" s="31" t="s">
        <v>98</v>
      </c>
      <c r="C66" s="27"/>
      <c r="D66" s="27"/>
      <c r="E66" s="18"/>
      <c r="F66" s="18"/>
      <c r="G66" s="31"/>
      <c r="H66" s="32" t="s">
        <v>374</v>
      </c>
    </row>
    <row r="67" spans="1:8" ht="43.2" x14ac:dyDescent="0.3">
      <c r="A67" s="30" t="s">
        <v>99</v>
      </c>
      <c r="B67" s="31" t="s">
        <v>100</v>
      </c>
      <c r="C67" s="27"/>
      <c r="D67" s="27"/>
      <c r="E67" s="18"/>
      <c r="F67" s="18"/>
      <c r="G67" s="31"/>
      <c r="H67" s="32" t="s">
        <v>373</v>
      </c>
    </row>
    <row r="68" spans="1:8" ht="43.2" x14ac:dyDescent="0.3">
      <c r="A68" s="30" t="s">
        <v>101</v>
      </c>
      <c r="B68" s="31" t="s">
        <v>102</v>
      </c>
      <c r="C68" s="27"/>
      <c r="D68" s="27"/>
      <c r="E68" s="18"/>
      <c r="F68" s="18"/>
      <c r="G68" s="31"/>
      <c r="H68" s="32" t="s">
        <v>372</v>
      </c>
    </row>
    <row r="69" spans="1:8" ht="28.8" x14ac:dyDescent="0.3">
      <c r="A69" s="30" t="s">
        <v>103</v>
      </c>
      <c r="B69" s="31" t="s">
        <v>104</v>
      </c>
      <c r="C69" s="27"/>
      <c r="D69" s="27"/>
      <c r="E69" s="18"/>
      <c r="F69" s="18"/>
      <c r="G69" s="31"/>
      <c r="H69" s="32" t="s">
        <v>370</v>
      </c>
    </row>
    <row r="70" spans="1:8" ht="28.8" x14ac:dyDescent="0.3">
      <c r="A70" s="30" t="s">
        <v>105</v>
      </c>
      <c r="B70" s="31" t="s">
        <v>106</v>
      </c>
      <c r="C70" s="27"/>
      <c r="D70" s="27"/>
      <c r="E70" s="18"/>
      <c r="F70" s="18"/>
      <c r="G70" s="31"/>
      <c r="H70" s="32" t="s">
        <v>371</v>
      </c>
    </row>
    <row r="71" spans="1:8" ht="86.4" x14ac:dyDescent="0.3">
      <c r="A71" s="30" t="s">
        <v>107</v>
      </c>
      <c r="B71" s="31" t="s">
        <v>108</v>
      </c>
      <c r="C71" s="27"/>
      <c r="D71" s="27"/>
      <c r="E71" s="18"/>
      <c r="F71" s="18"/>
      <c r="G71" s="31"/>
      <c r="H71" s="32" t="s">
        <v>382</v>
      </c>
    </row>
    <row r="72" spans="1:8" ht="72" x14ac:dyDescent="0.3">
      <c r="A72" s="30" t="s">
        <v>109</v>
      </c>
      <c r="B72" s="31" t="s">
        <v>110</v>
      </c>
      <c r="C72" s="27"/>
      <c r="D72" s="27"/>
      <c r="E72" s="18"/>
      <c r="F72" s="18"/>
      <c r="G72" s="31"/>
      <c r="H72" s="32" t="s">
        <v>398</v>
      </c>
    </row>
    <row r="73" spans="1:8" ht="28.8" x14ac:dyDescent="0.3">
      <c r="A73" s="30" t="s">
        <v>111</v>
      </c>
      <c r="B73" s="31" t="s">
        <v>112</v>
      </c>
      <c r="C73" s="27"/>
      <c r="D73" s="27"/>
      <c r="E73" s="18"/>
      <c r="F73" s="18"/>
      <c r="G73" s="31"/>
      <c r="H73" s="32" t="s">
        <v>375</v>
      </c>
    </row>
    <row r="74" spans="1:8" ht="28.8" x14ac:dyDescent="0.3">
      <c r="A74" s="30" t="s">
        <v>113</v>
      </c>
      <c r="B74" s="31" t="s">
        <v>114</v>
      </c>
      <c r="C74" s="27"/>
      <c r="D74" s="27"/>
      <c r="E74" s="18"/>
      <c r="F74" s="18"/>
      <c r="G74" s="31"/>
      <c r="H74" s="32" t="s">
        <v>376</v>
      </c>
    </row>
    <row r="75" spans="1:8" ht="28.8" x14ac:dyDescent="0.3">
      <c r="A75" s="30" t="s">
        <v>115</v>
      </c>
      <c r="B75" s="31" t="s">
        <v>116</v>
      </c>
      <c r="C75" s="27"/>
      <c r="D75" s="27"/>
      <c r="E75" s="18"/>
      <c r="F75" s="18"/>
      <c r="G75" s="31"/>
      <c r="H75" s="32" t="s">
        <v>377</v>
      </c>
    </row>
    <row r="76" spans="1:8" ht="43.2" x14ac:dyDescent="0.3">
      <c r="A76" s="30" t="s">
        <v>117</v>
      </c>
      <c r="B76" s="31" t="s">
        <v>118</v>
      </c>
      <c r="C76" s="27"/>
      <c r="D76" s="27"/>
      <c r="E76" s="18"/>
      <c r="F76" s="18"/>
      <c r="G76" s="31"/>
      <c r="H76" s="32" t="s">
        <v>379</v>
      </c>
    </row>
    <row r="77" spans="1:8" ht="28.8" x14ac:dyDescent="0.3">
      <c r="A77" s="30" t="s">
        <v>119</v>
      </c>
      <c r="B77" s="31" t="s">
        <v>120</v>
      </c>
      <c r="C77" s="27"/>
      <c r="D77" s="27"/>
      <c r="E77" s="18"/>
      <c r="F77" s="18"/>
      <c r="G77" s="31"/>
      <c r="H77" s="32" t="s">
        <v>381</v>
      </c>
    </row>
    <row r="78" spans="1:8" ht="57.6" x14ac:dyDescent="0.3">
      <c r="A78" s="30" t="s">
        <v>121</v>
      </c>
      <c r="B78" s="31" t="s">
        <v>122</v>
      </c>
      <c r="C78" s="27"/>
      <c r="D78" s="27"/>
      <c r="E78" s="18"/>
      <c r="F78" s="18"/>
      <c r="G78" s="31"/>
      <c r="H78" s="32" t="s">
        <v>378</v>
      </c>
    </row>
    <row r="79" spans="1:8" ht="28.8" x14ac:dyDescent="0.3">
      <c r="A79" s="30" t="s">
        <v>123</v>
      </c>
      <c r="B79" s="31" t="s">
        <v>124</v>
      </c>
      <c r="C79" s="27">
        <v>1</v>
      </c>
      <c r="D79" s="27" t="s">
        <v>40</v>
      </c>
      <c r="E79" s="19">
        <v>4258</v>
      </c>
      <c r="F79" s="18">
        <f>IF(ISBLANK(E79),"", PRODUCT(C79,E79))</f>
        <v>4258</v>
      </c>
      <c r="G79" s="32" t="s">
        <v>466</v>
      </c>
      <c r="H79" s="31"/>
    </row>
    <row r="80" spans="1:8" ht="57.6" x14ac:dyDescent="0.3">
      <c r="A80" s="30" t="s">
        <v>125</v>
      </c>
      <c r="B80" s="31" t="s">
        <v>126</v>
      </c>
      <c r="C80" s="27"/>
      <c r="D80" s="27"/>
      <c r="E80" s="18"/>
      <c r="F80" s="18"/>
      <c r="G80" s="31"/>
      <c r="H80" s="32" t="s">
        <v>384</v>
      </c>
    </row>
    <row r="81" spans="1:8" ht="28.8" x14ac:dyDescent="0.3">
      <c r="A81" s="30" t="s">
        <v>127</v>
      </c>
      <c r="B81" s="31" t="s">
        <v>128</v>
      </c>
      <c r="C81" s="27"/>
      <c r="D81" s="27"/>
      <c r="E81" s="18"/>
      <c r="F81" s="18"/>
      <c r="G81" s="31"/>
      <c r="H81" s="32" t="s">
        <v>385</v>
      </c>
    </row>
    <row r="82" spans="1:8" ht="28.8" x14ac:dyDescent="0.3">
      <c r="A82" s="30" t="s">
        <v>129</v>
      </c>
      <c r="B82" s="31" t="s">
        <v>130</v>
      </c>
      <c r="C82" s="27"/>
      <c r="D82" s="27"/>
      <c r="E82" s="18"/>
      <c r="F82" s="18"/>
      <c r="G82" s="31"/>
      <c r="H82" s="32" t="s">
        <v>386</v>
      </c>
    </row>
    <row r="83" spans="1:8" ht="28.8" x14ac:dyDescent="0.3">
      <c r="A83" s="30" t="s">
        <v>131</v>
      </c>
      <c r="B83" s="31" t="s">
        <v>132</v>
      </c>
      <c r="C83" s="27"/>
      <c r="D83" s="27"/>
      <c r="E83" s="18"/>
      <c r="F83" s="18"/>
      <c r="G83" s="31"/>
      <c r="H83" s="32" t="s">
        <v>387</v>
      </c>
    </row>
    <row r="84" spans="1:8" x14ac:dyDescent="0.3">
      <c r="A84" s="30" t="s">
        <v>133</v>
      </c>
      <c r="B84" s="31" t="s">
        <v>134</v>
      </c>
      <c r="C84" s="27"/>
      <c r="D84" s="27"/>
      <c r="E84" s="18"/>
      <c r="F84" s="18"/>
      <c r="G84" s="31"/>
      <c r="H84" s="32" t="s">
        <v>388</v>
      </c>
    </row>
    <row r="85" spans="1:8" ht="43.2" x14ac:dyDescent="0.3">
      <c r="A85" s="30" t="s">
        <v>135</v>
      </c>
      <c r="B85" s="31" t="s">
        <v>136</v>
      </c>
      <c r="C85" s="27"/>
      <c r="D85" s="27"/>
      <c r="E85" s="18"/>
      <c r="F85" s="18"/>
      <c r="G85" s="31"/>
      <c r="H85" s="32" t="s">
        <v>389</v>
      </c>
    </row>
    <row r="86" spans="1:8" ht="57.6" x14ac:dyDescent="0.3">
      <c r="A86" s="30" t="s">
        <v>137</v>
      </c>
      <c r="B86" s="31" t="s">
        <v>138</v>
      </c>
      <c r="C86" s="27">
        <v>1</v>
      </c>
      <c r="D86" s="27" t="s">
        <v>40</v>
      </c>
      <c r="E86" s="19">
        <v>5360</v>
      </c>
      <c r="F86" s="18">
        <f>IF(ISBLANK(E86),"", PRODUCT(C86,E86))</f>
        <v>5360</v>
      </c>
      <c r="G86" s="32" t="s">
        <v>410</v>
      </c>
      <c r="H86" s="31"/>
    </row>
    <row r="87" spans="1:8" ht="28.8" x14ac:dyDescent="0.3">
      <c r="A87" s="30" t="s">
        <v>139</v>
      </c>
      <c r="B87" s="31" t="s">
        <v>140</v>
      </c>
      <c r="C87" s="27"/>
      <c r="D87" s="27"/>
      <c r="E87" s="18"/>
      <c r="F87" s="18"/>
      <c r="G87" s="31"/>
      <c r="H87" s="32" t="s">
        <v>391</v>
      </c>
    </row>
    <row r="88" spans="1:8" ht="43.2" x14ac:dyDescent="0.3">
      <c r="A88" s="30" t="s">
        <v>141</v>
      </c>
      <c r="B88" s="31" t="s">
        <v>142</v>
      </c>
      <c r="C88" s="27"/>
      <c r="D88" s="27"/>
      <c r="E88" s="18"/>
      <c r="F88" s="18"/>
      <c r="G88" s="31"/>
      <c r="H88" s="32" t="s">
        <v>390</v>
      </c>
    </row>
    <row r="89" spans="1:8" ht="43.2" x14ac:dyDescent="0.3">
      <c r="A89" s="30" t="s">
        <v>143</v>
      </c>
      <c r="B89" s="31" t="s">
        <v>144</v>
      </c>
      <c r="C89" s="27"/>
      <c r="D89" s="27"/>
      <c r="E89" s="18"/>
      <c r="F89" s="18"/>
      <c r="G89" s="31"/>
      <c r="H89" s="32" t="s">
        <v>392</v>
      </c>
    </row>
    <row r="90" spans="1:8" ht="28.8" x14ac:dyDescent="0.3">
      <c r="A90" s="30" t="s">
        <v>145</v>
      </c>
      <c r="B90" s="31" t="s">
        <v>146</v>
      </c>
      <c r="C90" s="27"/>
      <c r="D90" s="27"/>
      <c r="E90" s="18"/>
      <c r="F90" s="18"/>
      <c r="G90" s="31"/>
      <c r="H90" s="32" t="s">
        <v>442</v>
      </c>
    </row>
    <row r="91" spans="1:8" ht="28.8" x14ac:dyDescent="0.3">
      <c r="A91" s="30" t="s">
        <v>147</v>
      </c>
      <c r="B91" s="31" t="s">
        <v>148</v>
      </c>
      <c r="C91" s="27"/>
      <c r="D91" s="27"/>
      <c r="E91" s="18"/>
      <c r="F91" s="18"/>
      <c r="G91" s="31"/>
      <c r="H91" s="32" t="s">
        <v>396</v>
      </c>
    </row>
    <row r="92" spans="1:8" ht="28.8" x14ac:dyDescent="0.3">
      <c r="A92" s="30" t="s">
        <v>149</v>
      </c>
      <c r="B92" s="31" t="s">
        <v>150</v>
      </c>
      <c r="C92" s="27"/>
      <c r="D92" s="27"/>
      <c r="E92" s="18"/>
      <c r="F92" s="18"/>
      <c r="G92" s="31"/>
      <c r="H92" s="32" t="s">
        <v>397</v>
      </c>
    </row>
    <row r="93" spans="1:8" ht="43.2" x14ac:dyDescent="0.3">
      <c r="A93" s="30" t="s">
        <v>151</v>
      </c>
      <c r="B93" s="31" t="s">
        <v>152</v>
      </c>
      <c r="C93" s="27">
        <v>3</v>
      </c>
      <c r="D93" s="27" t="s">
        <v>40</v>
      </c>
      <c r="E93" s="19">
        <v>4800</v>
      </c>
      <c r="F93" s="18">
        <f>IF(ISBLANK(E93),"", PRODUCT(C93,E93))</f>
        <v>14400</v>
      </c>
      <c r="G93" s="32" t="s">
        <v>409</v>
      </c>
      <c r="H93" s="31"/>
    </row>
    <row r="94" spans="1:8" ht="28.8" x14ac:dyDescent="0.3">
      <c r="A94" s="30" t="s">
        <v>153</v>
      </c>
      <c r="B94" s="31" t="s">
        <v>154</v>
      </c>
      <c r="C94" s="27"/>
      <c r="D94" s="27"/>
      <c r="E94" s="18"/>
      <c r="F94" s="18"/>
      <c r="G94" s="31"/>
      <c r="H94" s="32" t="s">
        <v>393</v>
      </c>
    </row>
    <row r="95" spans="1:8" ht="28.8" x14ac:dyDescent="0.3">
      <c r="A95" s="30" t="s">
        <v>155</v>
      </c>
      <c r="B95" s="31" t="s">
        <v>156</v>
      </c>
      <c r="C95" s="27"/>
      <c r="D95" s="27"/>
      <c r="E95" s="18"/>
      <c r="F95" s="18"/>
      <c r="G95" s="31"/>
      <c r="H95" s="32" t="s">
        <v>394</v>
      </c>
    </row>
    <row r="96" spans="1:8" ht="28.8" x14ac:dyDescent="0.3">
      <c r="A96" s="30" t="s">
        <v>157</v>
      </c>
      <c r="B96" s="31" t="s">
        <v>158</v>
      </c>
      <c r="C96" s="27"/>
      <c r="D96" s="27"/>
      <c r="E96" s="18"/>
      <c r="F96" s="18"/>
      <c r="G96" s="31"/>
      <c r="H96" s="32" t="s">
        <v>395</v>
      </c>
    </row>
    <row r="97" spans="1:8" ht="28.8" x14ac:dyDescent="0.3">
      <c r="A97" s="30" t="s">
        <v>159</v>
      </c>
      <c r="B97" s="31" t="s">
        <v>160</v>
      </c>
      <c r="C97" s="27"/>
      <c r="D97" s="27"/>
      <c r="E97" s="18"/>
      <c r="F97" s="18"/>
      <c r="G97" s="31"/>
      <c r="H97" s="32" t="s">
        <v>443</v>
      </c>
    </row>
    <row r="98" spans="1:8" ht="28.8" x14ac:dyDescent="0.3">
      <c r="A98" s="30" t="s">
        <v>161</v>
      </c>
      <c r="B98" s="31" t="s">
        <v>162</v>
      </c>
      <c r="C98" s="27"/>
      <c r="D98" s="27"/>
      <c r="E98" s="18"/>
      <c r="F98" s="18"/>
      <c r="G98" s="31"/>
      <c r="H98" s="32" t="s">
        <v>444</v>
      </c>
    </row>
    <row r="99" spans="1:8" ht="28.8" x14ac:dyDescent="0.3">
      <c r="A99" s="30" t="s">
        <v>163</v>
      </c>
      <c r="B99" s="31" t="s">
        <v>164</v>
      </c>
      <c r="C99" s="27">
        <v>3</v>
      </c>
      <c r="D99" s="27" t="s">
        <v>40</v>
      </c>
      <c r="E99" s="19">
        <v>1980</v>
      </c>
      <c r="F99" s="18">
        <f>IF(ISBLANK(E99),"", PRODUCT(C99,E99))</f>
        <v>5940</v>
      </c>
      <c r="G99" s="32" t="s">
        <v>399</v>
      </c>
      <c r="H99" s="31"/>
    </row>
    <row r="100" spans="1:8" x14ac:dyDescent="0.3">
      <c r="A100" s="30" t="s">
        <v>165</v>
      </c>
      <c r="B100" s="31" t="s">
        <v>166</v>
      </c>
      <c r="C100" s="27"/>
      <c r="D100" s="27"/>
      <c r="E100" s="18"/>
      <c r="F100" s="18"/>
      <c r="G100" s="31"/>
      <c r="H100" s="32" t="s">
        <v>400</v>
      </c>
    </row>
    <row r="101" spans="1:8" x14ac:dyDescent="0.3">
      <c r="A101" s="30" t="s">
        <v>167</v>
      </c>
      <c r="B101" s="31" t="s">
        <v>168</v>
      </c>
      <c r="C101" s="27"/>
      <c r="D101" s="27"/>
      <c r="E101" s="18"/>
      <c r="F101" s="18"/>
      <c r="G101" s="31"/>
      <c r="H101" s="32" t="s">
        <v>401</v>
      </c>
    </row>
    <row r="102" spans="1:8" x14ac:dyDescent="0.3">
      <c r="A102" s="30" t="s">
        <v>169</v>
      </c>
      <c r="B102" s="31" t="s">
        <v>170</v>
      </c>
      <c r="C102" s="27"/>
      <c r="D102" s="27"/>
      <c r="E102" s="18"/>
      <c r="F102" s="18"/>
      <c r="G102" s="31"/>
      <c r="H102" s="32" t="s">
        <v>402</v>
      </c>
    </row>
    <row r="103" spans="1:8" x14ac:dyDescent="0.3">
      <c r="A103" s="30" t="s">
        <v>171</v>
      </c>
      <c r="B103" s="31" t="s">
        <v>172</v>
      </c>
      <c r="C103" s="27"/>
      <c r="D103" s="27"/>
      <c r="E103" s="18"/>
      <c r="F103" s="18"/>
      <c r="G103" s="31"/>
      <c r="H103" s="32" t="s">
        <v>403</v>
      </c>
    </row>
    <row r="104" spans="1:8" ht="28.8" x14ac:dyDescent="0.3">
      <c r="A104" s="30" t="s">
        <v>173</v>
      </c>
      <c r="B104" s="31" t="s">
        <v>164</v>
      </c>
      <c r="C104" s="27">
        <v>2</v>
      </c>
      <c r="D104" s="27" t="s">
        <v>40</v>
      </c>
      <c r="E104" s="19">
        <v>1980</v>
      </c>
      <c r="F104" s="18">
        <f>IF(ISBLANK(E104),"", PRODUCT(C104,E104))</f>
        <v>3960</v>
      </c>
      <c r="G104" s="32" t="s">
        <v>404</v>
      </c>
      <c r="H104" s="31"/>
    </row>
    <row r="105" spans="1:8" x14ac:dyDescent="0.3">
      <c r="A105" s="30" t="s">
        <v>174</v>
      </c>
      <c r="B105" s="31" t="s">
        <v>166</v>
      </c>
      <c r="C105" s="27"/>
      <c r="D105" s="27"/>
      <c r="E105" s="18"/>
      <c r="F105" s="18"/>
      <c r="G105" s="31"/>
      <c r="H105" s="32" t="s">
        <v>405</v>
      </c>
    </row>
    <row r="106" spans="1:8" x14ac:dyDescent="0.3">
      <c r="A106" s="30" t="s">
        <v>175</v>
      </c>
      <c r="B106" s="31" t="s">
        <v>176</v>
      </c>
      <c r="C106" s="27"/>
      <c r="D106" s="27"/>
      <c r="E106" s="18"/>
      <c r="F106" s="18"/>
      <c r="G106" s="31"/>
      <c r="H106" s="32" t="s">
        <v>406</v>
      </c>
    </row>
    <row r="107" spans="1:8" x14ac:dyDescent="0.3">
      <c r="A107" s="30" t="s">
        <v>177</v>
      </c>
      <c r="B107" s="31" t="s">
        <v>178</v>
      </c>
      <c r="C107" s="27"/>
      <c r="D107" s="27"/>
      <c r="E107" s="18"/>
      <c r="F107" s="18"/>
      <c r="G107" s="31"/>
      <c r="H107" s="32" t="s">
        <v>407</v>
      </c>
    </row>
    <row r="108" spans="1:8" x14ac:dyDescent="0.3">
      <c r="A108" s="30" t="s">
        <v>179</v>
      </c>
      <c r="B108" s="31" t="s">
        <v>172</v>
      </c>
      <c r="C108" s="27"/>
      <c r="D108" s="27"/>
      <c r="E108" s="18"/>
      <c r="F108" s="18"/>
      <c r="G108" s="31"/>
      <c r="H108" s="32" t="s">
        <v>408</v>
      </c>
    </row>
    <row r="109" spans="1:8" ht="28.8" x14ac:dyDescent="0.3">
      <c r="A109" s="30" t="s">
        <v>180</v>
      </c>
      <c r="B109" s="31" t="s">
        <v>181</v>
      </c>
      <c r="C109" s="27">
        <v>3</v>
      </c>
      <c r="D109" s="27" t="s">
        <v>40</v>
      </c>
      <c r="E109" s="19">
        <v>690</v>
      </c>
      <c r="F109" s="18">
        <f>IF(ISBLANK(E109),"", PRODUCT(C109,E109))</f>
        <v>2070</v>
      </c>
      <c r="G109" s="32" t="s">
        <v>411</v>
      </c>
      <c r="H109" s="31"/>
    </row>
    <row r="110" spans="1:8" ht="72" x14ac:dyDescent="0.3">
      <c r="A110" s="30" t="s">
        <v>182</v>
      </c>
      <c r="B110" s="31" t="s">
        <v>183</v>
      </c>
      <c r="C110" s="27"/>
      <c r="D110" s="27"/>
      <c r="E110" s="18"/>
      <c r="F110" s="18"/>
      <c r="G110" s="31"/>
      <c r="H110" s="32" t="s">
        <v>414</v>
      </c>
    </row>
    <row r="111" spans="1:8" ht="28.8" x14ac:dyDescent="0.3">
      <c r="A111" s="30" t="s">
        <v>184</v>
      </c>
      <c r="B111" s="31" t="s">
        <v>185</v>
      </c>
      <c r="C111" s="27">
        <v>3</v>
      </c>
      <c r="D111" s="27" t="s">
        <v>40</v>
      </c>
      <c r="E111" s="19">
        <v>223</v>
      </c>
      <c r="F111" s="18">
        <f>IF(ISBLANK(E111),"", PRODUCT(C111,E111))</f>
        <v>669</v>
      </c>
      <c r="G111" s="32" t="s">
        <v>412</v>
      </c>
      <c r="H111" s="31"/>
    </row>
    <row r="112" spans="1:8" ht="43.2" x14ac:dyDescent="0.3">
      <c r="A112" s="30" t="s">
        <v>186</v>
      </c>
      <c r="B112" s="31" t="s">
        <v>187</v>
      </c>
      <c r="C112" s="27"/>
      <c r="D112" s="27"/>
      <c r="E112" s="18"/>
      <c r="F112" s="18"/>
      <c r="G112" s="31"/>
      <c r="H112" s="32" t="s">
        <v>413</v>
      </c>
    </row>
    <row r="113" spans="1:8" ht="28.8" x14ac:dyDescent="0.3">
      <c r="A113" s="30" t="s">
        <v>188</v>
      </c>
      <c r="B113" s="31" t="s">
        <v>189</v>
      </c>
      <c r="C113" s="27">
        <v>5</v>
      </c>
      <c r="D113" s="27" t="s">
        <v>40</v>
      </c>
      <c r="E113" s="19">
        <v>682</v>
      </c>
      <c r="F113" s="18">
        <f>IF(ISBLANK(E113),"", PRODUCT(C113,E113))</f>
        <v>3410</v>
      </c>
      <c r="G113" s="32" t="s">
        <v>415</v>
      </c>
      <c r="H113" s="31"/>
    </row>
    <row r="114" spans="1:8" ht="43.2" x14ac:dyDescent="0.3">
      <c r="A114" s="30" t="s">
        <v>190</v>
      </c>
      <c r="B114" s="31" t="s">
        <v>191</v>
      </c>
      <c r="C114" s="27"/>
      <c r="D114" s="27"/>
      <c r="E114" s="18"/>
      <c r="F114" s="18"/>
      <c r="G114" s="31"/>
      <c r="H114" s="32" t="s">
        <v>416</v>
      </c>
    </row>
    <row r="115" spans="1:8" x14ac:dyDescent="0.3">
      <c r="A115" s="30" t="s">
        <v>192</v>
      </c>
      <c r="B115" s="31" t="s">
        <v>193</v>
      </c>
      <c r="C115" s="27"/>
      <c r="D115" s="27"/>
      <c r="E115" s="18"/>
      <c r="F115" s="18"/>
      <c r="G115" s="31"/>
      <c r="H115" s="32" t="s">
        <v>417</v>
      </c>
    </row>
    <row r="116" spans="1:8" ht="28.8" x14ac:dyDescent="0.3">
      <c r="A116" s="30" t="s">
        <v>194</v>
      </c>
      <c r="B116" s="31" t="s">
        <v>195</v>
      </c>
      <c r="C116" s="27"/>
      <c r="D116" s="27"/>
      <c r="E116" s="18"/>
      <c r="F116" s="18"/>
      <c r="G116" s="31"/>
      <c r="H116" s="32" t="s">
        <v>418</v>
      </c>
    </row>
    <row r="117" spans="1:8" x14ac:dyDescent="0.3">
      <c r="A117" s="30" t="s">
        <v>196</v>
      </c>
      <c r="B117" s="31" t="s">
        <v>197</v>
      </c>
      <c r="C117" s="27"/>
      <c r="D117" s="27"/>
      <c r="E117" s="18"/>
      <c r="F117" s="18"/>
      <c r="G117" s="31"/>
      <c r="H117" s="32" t="s">
        <v>419</v>
      </c>
    </row>
    <row r="118" spans="1:8" ht="28.8" x14ac:dyDescent="0.3">
      <c r="A118" s="30" t="s">
        <v>198</v>
      </c>
      <c r="B118" s="31" t="s">
        <v>199</v>
      </c>
      <c r="C118" s="27">
        <v>3</v>
      </c>
      <c r="D118" s="27" t="s">
        <v>40</v>
      </c>
      <c r="E118" s="19">
        <v>169</v>
      </c>
      <c r="F118" s="18">
        <f>IF(ISBLANK(E118),"", PRODUCT(C118,E118))</f>
        <v>507</v>
      </c>
      <c r="G118" s="32" t="s">
        <v>420</v>
      </c>
      <c r="H118" s="31"/>
    </row>
    <row r="119" spans="1:8" ht="43.2" x14ac:dyDescent="0.3">
      <c r="A119" s="30" t="s">
        <v>200</v>
      </c>
      <c r="B119" s="31" t="s">
        <v>201</v>
      </c>
      <c r="C119" s="27"/>
      <c r="D119" s="27"/>
      <c r="E119" s="18"/>
      <c r="F119" s="18"/>
      <c r="G119" s="31"/>
      <c r="H119" s="32" t="s">
        <v>421</v>
      </c>
    </row>
    <row r="120" spans="1:8" ht="43.2" x14ac:dyDescent="0.3">
      <c r="A120" s="30" t="s">
        <v>202</v>
      </c>
      <c r="B120" s="31" t="s">
        <v>203</v>
      </c>
      <c r="C120" s="27">
        <v>3</v>
      </c>
      <c r="D120" s="27" t="s">
        <v>40</v>
      </c>
      <c r="E120" s="19">
        <v>498</v>
      </c>
      <c r="F120" s="18">
        <f>IF(ISBLANK(E120),"", PRODUCT(C120,E120))</f>
        <v>1494</v>
      </c>
      <c r="G120" s="32" t="s">
        <v>422</v>
      </c>
      <c r="H120" s="31"/>
    </row>
    <row r="121" spans="1:8" ht="43.2" x14ac:dyDescent="0.3">
      <c r="A121" s="30" t="s">
        <v>204</v>
      </c>
      <c r="B121" s="31" t="s">
        <v>205</v>
      </c>
      <c r="C121" s="27"/>
      <c r="D121" s="27"/>
      <c r="E121" s="18"/>
      <c r="F121" s="18"/>
      <c r="G121" s="31"/>
      <c r="H121" s="32" t="s">
        <v>423</v>
      </c>
    </row>
    <row r="122" spans="1:8" ht="43.2" x14ac:dyDescent="0.3">
      <c r="A122" s="30" t="s">
        <v>206</v>
      </c>
      <c r="B122" s="31" t="s">
        <v>207</v>
      </c>
      <c r="C122" s="27">
        <v>1</v>
      </c>
      <c r="D122" s="27" t="s">
        <v>208</v>
      </c>
      <c r="E122" s="19">
        <v>8160</v>
      </c>
      <c r="F122" s="18">
        <f>IF(ISBLANK(E122),"", PRODUCT(C122,E122))</f>
        <v>8160</v>
      </c>
      <c r="G122" s="32" t="s">
        <v>464</v>
      </c>
      <c r="H122" s="31"/>
    </row>
    <row r="123" spans="1:8" x14ac:dyDescent="0.3">
      <c r="A123" s="30" t="s">
        <v>209</v>
      </c>
      <c r="B123" s="31" t="s">
        <v>210</v>
      </c>
      <c r="C123" s="27"/>
      <c r="D123" s="27"/>
      <c r="E123" s="18"/>
      <c r="F123" s="18"/>
      <c r="G123" s="31"/>
      <c r="H123" s="32" t="s">
        <v>428</v>
      </c>
    </row>
    <row r="124" spans="1:8" ht="28.8" x14ac:dyDescent="0.3">
      <c r="A124" s="30" t="s">
        <v>211</v>
      </c>
      <c r="B124" s="31" t="s">
        <v>212</v>
      </c>
      <c r="C124" s="27"/>
      <c r="D124" s="27"/>
      <c r="E124" s="18"/>
      <c r="F124" s="18"/>
      <c r="G124" s="31"/>
      <c r="H124" s="32" t="s">
        <v>429</v>
      </c>
    </row>
    <row r="125" spans="1:8" ht="86.4" x14ac:dyDescent="0.3">
      <c r="A125" s="30" t="s">
        <v>213</v>
      </c>
      <c r="B125" s="31" t="s">
        <v>214</v>
      </c>
      <c r="C125" s="27"/>
      <c r="D125" s="27"/>
      <c r="E125" s="18"/>
      <c r="F125" s="18"/>
      <c r="G125" s="31"/>
      <c r="H125" s="32" t="s">
        <v>434</v>
      </c>
    </row>
    <row r="126" spans="1:8" ht="28.8" x14ac:dyDescent="0.3">
      <c r="A126" s="30" t="s">
        <v>215</v>
      </c>
      <c r="B126" s="31" t="s">
        <v>216</v>
      </c>
      <c r="C126" s="27"/>
      <c r="D126" s="27"/>
      <c r="E126" s="18"/>
      <c r="F126" s="18"/>
      <c r="G126" s="31"/>
      <c r="H126" s="32" t="s">
        <v>430</v>
      </c>
    </row>
    <row r="127" spans="1:8" ht="43.2" x14ac:dyDescent="0.3">
      <c r="A127" s="30" t="s">
        <v>217</v>
      </c>
      <c r="B127" s="31" t="s">
        <v>218</v>
      </c>
      <c r="C127" s="27"/>
      <c r="D127" s="27"/>
      <c r="E127" s="18"/>
      <c r="F127" s="18"/>
      <c r="G127" s="31"/>
      <c r="H127" s="32" t="s">
        <v>432</v>
      </c>
    </row>
    <row r="128" spans="1:8" ht="43.2" x14ac:dyDescent="0.3">
      <c r="A128" s="30" t="s">
        <v>219</v>
      </c>
      <c r="B128" s="31" t="s">
        <v>220</v>
      </c>
      <c r="C128" s="27"/>
      <c r="D128" s="27"/>
      <c r="E128" s="18"/>
      <c r="F128" s="18"/>
      <c r="G128" s="31"/>
      <c r="H128" s="32" t="s">
        <v>431</v>
      </c>
    </row>
    <row r="129" spans="1:8" ht="43.2" x14ac:dyDescent="0.3">
      <c r="A129" s="30" t="s">
        <v>221</v>
      </c>
      <c r="B129" s="31" t="s">
        <v>222</v>
      </c>
      <c r="C129" s="27"/>
      <c r="D129" s="27"/>
      <c r="E129" s="18"/>
      <c r="F129" s="18"/>
      <c r="G129" s="31"/>
      <c r="H129" s="32" t="s">
        <v>433</v>
      </c>
    </row>
    <row r="130" spans="1:8" ht="86.4" x14ac:dyDescent="0.3">
      <c r="A130" s="30" t="s">
        <v>223</v>
      </c>
      <c r="B130" s="31" t="s">
        <v>224</v>
      </c>
      <c r="C130" s="27"/>
      <c r="D130" s="27"/>
      <c r="E130" s="18"/>
      <c r="F130" s="18"/>
      <c r="G130" s="31"/>
      <c r="H130" s="32" t="s">
        <v>448</v>
      </c>
    </row>
    <row r="131" spans="1:8" ht="72" x14ac:dyDescent="0.3">
      <c r="A131" s="30" t="s">
        <v>225</v>
      </c>
      <c r="B131" s="31" t="s">
        <v>226</v>
      </c>
      <c r="C131" s="27">
        <v>1</v>
      </c>
      <c r="D131" s="27" t="s">
        <v>227</v>
      </c>
      <c r="E131" s="19">
        <v>9790</v>
      </c>
      <c r="F131" s="18">
        <f>IF(ISBLANK(E131),"", PRODUCT(C131,E131))</f>
        <v>9790</v>
      </c>
      <c r="G131" s="32" t="s">
        <v>465</v>
      </c>
      <c r="H131" s="31"/>
    </row>
    <row r="132" spans="1:8" x14ac:dyDescent="0.3">
      <c r="A132" s="30" t="s">
        <v>228</v>
      </c>
      <c r="B132" s="31" t="s">
        <v>229</v>
      </c>
      <c r="C132" s="27"/>
      <c r="D132" s="27"/>
      <c r="E132" s="18"/>
      <c r="F132" s="18"/>
      <c r="G132" s="31"/>
      <c r="H132" s="32" t="s">
        <v>441</v>
      </c>
    </row>
    <row r="133" spans="1:8" ht="28.8" x14ac:dyDescent="0.3">
      <c r="A133" s="30" t="s">
        <v>230</v>
      </c>
      <c r="B133" s="31" t="s">
        <v>231</v>
      </c>
      <c r="C133" s="27"/>
      <c r="D133" s="27"/>
      <c r="E133" s="18"/>
      <c r="F133" s="18"/>
      <c r="G133" s="31"/>
      <c r="H133" s="32" t="s">
        <v>440</v>
      </c>
    </row>
    <row r="134" spans="1:8" ht="28.8" x14ac:dyDescent="0.3">
      <c r="A134" s="30" t="s">
        <v>232</v>
      </c>
      <c r="B134" s="31" t="s">
        <v>233</v>
      </c>
      <c r="C134" s="27"/>
      <c r="D134" s="27"/>
      <c r="E134" s="18"/>
      <c r="F134" s="18"/>
      <c r="G134" s="31"/>
      <c r="H134" s="32" t="s">
        <v>436</v>
      </c>
    </row>
    <row r="135" spans="1:8" ht="43.2" x14ac:dyDescent="0.3">
      <c r="A135" s="30" t="s">
        <v>234</v>
      </c>
      <c r="B135" s="31" t="s">
        <v>235</v>
      </c>
      <c r="C135" s="27"/>
      <c r="D135" s="27"/>
      <c r="E135" s="18"/>
      <c r="F135" s="18"/>
      <c r="G135" s="31"/>
      <c r="H135" s="32" t="s">
        <v>437</v>
      </c>
    </row>
    <row r="136" spans="1:8" ht="28.8" x14ac:dyDescent="0.3">
      <c r="A136" s="30" t="s">
        <v>236</v>
      </c>
      <c r="B136" s="31" t="s">
        <v>237</v>
      </c>
      <c r="C136" s="27"/>
      <c r="D136" s="27"/>
      <c r="E136" s="18"/>
      <c r="F136" s="18"/>
      <c r="G136" s="31"/>
      <c r="H136" s="32" t="s">
        <v>439</v>
      </c>
    </row>
    <row r="137" spans="1:8" x14ac:dyDescent="0.3">
      <c r="A137" s="30" t="s">
        <v>238</v>
      </c>
      <c r="B137" s="31" t="s">
        <v>239</v>
      </c>
      <c r="C137" s="27"/>
      <c r="D137" s="27"/>
      <c r="E137" s="18"/>
      <c r="F137" s="18"/>
      <c r="G137" s="31"/>
      <c r="H137" s="32" t="s">
        <v>435</v>
      </c>
    </row>
    <row r="138" spans="1:8" ht="43.2" x14ac:dyDescent="0.3">
      <c r="A138" s="30" t="s">
        <v>240</v>
      </c>
      <c r="B138" s="31" t="s">
        <v>241</v>
      </c>
      <c r="C138" s="27"/>
      <c r="D138" s="27"/>
      <c r="E138" s="18"/>
      <c r="F138" s="18"/>
      <c r="G138" s="31"/>
      <c r="H138" s="32" t="s">
        <v>438</v>
      </c>
    </row>
    <row r="139" spans="1:8" ht="86.4" x14ac:dyDescent="0.3">
      <c r="A139" s="30" t="s">
        <v>242</v>
      </c>
      <c r="B139" s="31" t="s">
        <v>243</v>
      </c>
      <c r="C139" s="27">
        <v>1</v>
      </c>
      <c r="D139" s="27" t="s">
        <v>208</v>
      </c>
      <c r="E139" s="19">
        <v>4142</v>
      </c>
      <c r="F139" s="18">
        <f>IF(ISBLANK(E139),"", PRODUCT(C139,E139))</f>
        <v>4142</v>
      </c>
      <c r="G139" s="32" t="s">
        <v>467</v>
      </c>
      <c r="H139" s="31"/>
    </row>
    <row r="140" spans="1:8" ht="28.8" x14ac:dyDescent="0.3">
      <c r="A140" s="30" t="s">
        <v>244</v>
      </c>
      <c r="B140" s="31" t="s">
        <v>245</v>
      </c>
      <c r="C140" s="27"/>
      <c r="D140" s="27"/>
      <c r="E140" s="18"/>
      <c r="F140" s="18"/>
      <c r="G140" s="31"/>
      <c r="H140" s="32" t="s">
        <v>452</v>
      </c>
    </row>
    <row r="141" spans="1:8" ht="28.8" x14ac:dyDescent="0.3">
      <c r="A141" s="30" t="s">
        <v>246</v>
      </c>
      <c r="B141" s="31" t="s">
        <v>247</v>
      </c>
      <c r="C141" s="27"/>
      <c r="D141" s="27"/>
      <c r="E141" s="18"/>
      <c r="F141" s="18"/>
      <c r="G141" s="31"/>
      <c r="H141" s="32" t="s">
        <v>445</v>
      </c>
    </row>
    <row r="142" spans="1:8" ht="28.8" x14ac:dyDescent="0.3">
      <c r="A142" s="30" t="s">
        <v>248</v>
      </c>
      <c r="B142" s="31" t="s">
        <v>249</v>
      </c>
      <c r="C142" s="27"/>
      <c r="D142" s="27"/>
      <c r="E142" s="18"/>
      <c r="F142" s="18"/>
      <c r="G142" s="31"/>
      <c r="H142" s="32" t="s">
        <v>451</v>
      </c>
    </row>
    <row r="143" spans="1:8" ht="28.8" x14ac:dyDescent="0.3">
      <c r="A143" s="30" t="s">
        <v>250</v>
      </c>
      <c r="B143" s="31" t="s">
        <v>251</v>
      </c>
      <c r="C143" s="27"/>
      <c r="D143" s="27"/>
      <c r="E143" s="18"/>
      <c r="F143" s="18"/>
      <c r="G143" s="31"/>
      <c r="H143" s="32" t="s">
        <v>449</v>
      </c>
    </row>
    <row r="144" spans="1:8" ht="57.6" x14ac:dyDescent="0.3">
      <c r="A144" s="30" t="s">
        <v>252</v>
      </c>
      <c r="B144" s="31" t="s">
        <v>253</v>
      </c>
      <c r="C144" s="27"/>
      <c r="D144" s="27"/>
      <c r="E144" s="18"/>
      <c r="F144" s="18"/>
      <c r="G144" s="31"/>
      <c r="H144" s="32" t="s">
        <v>447</v>
      </c>
    </row>
    <row r="145" spans="1:8" ht="57.6" x14ac:dyDescent="0.3">
      <c r="A145" s="30" t="s">
        <v>254</v>
      </c>
      <c r="B145" s="31" t="s">
        <v>255</v>
      </c>
      <c r="C145" s="27"/>
      <c r="D145" s="27"/>
      <c r="E145" s="18"/>
      <c r="F145" s="18"/>
      <c r="G145" s="31"/>
      <c r="H145" s="32" t="s">
        <v>450</v>
      </c>
    </row>
    <row r="146" spans="1:8" ht="43.2" x14ac:dyDescent="0.3">
      <c r="A146" s="30" t="s">
        <v>256</v>
      </c>
      <c r="B146" s="31" t="s">
        <v>257</v>
      </c>
      <c r="C146" s="27"/>
      <c r="D146" s="27"/>
      <c r="E146" s="18"/>
      <c r="F146" s="18"/>
      <c r="G146" s="31"/>
      <c r="H146" s="32" t="s">
        <v>446</v>
      </c>
    </row>
    <row r="147" spans="1:8" ht="43.2" x14ac:dyDescent="0.3">
      <c r="A147" s="30" t="s">
        <v>258</v>
      </c>
      <c r="B147" s="31" t="s">
        <v>259</v>
      </c>
      <c r="C147" s="27"/>
      <c r="D147" s="27"/>
      <c r="E147" s="18"/>
      <c r="F147" s="18"/>
      <c r="G147" s="31"/>
      <c r="H147" s="32" t="s">
        <v>427</v>
      </c>
    </row>
    <row r="148" spans="1:8" ht="28.8" x14ac:dyDescent="0.3">
      <c r="A148" s="30" t="s">
        <v>260</v>
      </c>
      <c r="B148" s="31" t="s">
        <v>261</v>
      </c>
      <c r="C148" s="27"/>
      <c r="D148" s="27"/>
      <c r="E148" s="18"/>
      <c r="F148" s="18"/>
      <c r="G148" s="31"/>
      <c r="H148" s="32" t="s">
        <v>426</v>
      </c>
    </row>
    <row r="149" spans="1:8" x14ac:dyDescent="0.3">
      <c r="A149" s="30" t="s">
        <v>262</v>
      </c>
      <c r="B149" s="31" t="s">
        <v>263</v>
      </c>
      <c r="C149" s="27"/>
      <c r="D149" s="27"/>
      <c r="E149" s="18"/>
      <c r="F149" s="18"/>
      <c r="G149" s="31"/>
      <c r="H149" s="32" t="s">
        <v>425</v>
      </c>
    </row>
    <row r="150" spans="1:8" ht="316.8" x14ac:dyDescent="0.3">
      <c r="A150" s="30" t="s">
        <v>264</v>
      </c>
      <c r="B150" s="31" t="s">
        <v>265</v>
      </c>
      <c r="C150" s="27"/>
      <c r="D150" s="27"/>
      <c r="E150" s="18"/>
      <c r="F150" s="18"/>
      <c r="G150" s="31"/>
      <c r="H150" s="32" t="s">
        <v>424</v>
      </c>
    </row>
    <row r="151" spans="1:8" x14ac:dyDescent="0.3">
      <c r="E151" s="33" t="s">
        <v>266</v>
      </c>
      <c r="F151" s="17">
        <f>IF((COUNT(C37:C150)&lt;&gt;COUNT(F37:F150)),"", ROUND(SUM(F37:F150),2))</f>
        <v>93860</v>
      </c>
      <c r="G151" s="15" t="str">
        <f>IF((COUNT(C37:C150)&lt;&gt;COUNT(F37:F150)),"Neužpildytos visų objektų kainos", "")</f>
        <v/>
      </c>
    </row>
    <row r="152" spans="1:8" x14ac:dyDescent="0.3">
      <c r="C152" s="33" t="s">
        <v>267</v>
      </c>
      <c r="D152" s="20">
        <v>21</v>
      </c>
      <c r="E152" s="33" t="s">
        <v>268</v>
      </c>
      <c r="F152" s="17">
        <f>IF(OR(F151="",D152=""),"", ROUND(PRODUCT(D152,F151)/100,2))</f>
        <v>19710.599999999999</v>
      </c>
      <c r="G152" s="15" t="str">
        <f>IF(D152="", "Nurodykite taikomą PVM dydį", "")</f>
        <v/>
      </c>
    </row>
    <row r="153" spans="1:8" x14ac:dyDescent="0.3">
      <c r="E153" s="33" t="s">
        <v>269</v>
      </c>
      <c r="F153" s="17">
        <f>IF(ISBLANK(F152), "", ROUND(SUM(F151:F152),2))</f>
        <v>113570.6</v>
      </c>
    </row>
    <row r="157" spans="1:8" x14ac:dyDescent="0.3">
      <c r="A157" s="13" t="s">
        <v>270</v>
      </c>
      <c r="B157" s="13" t="s">
        <v>271</v>
      </c>
    </row>
    <row r="159" spans="1:8" x14ac:dyDescent="0.3">
      <c r="A159" s="13" t="s">
        <v>28</v>
      </c>
    </row>
    <row r="160" spans="1:8" ht="72" x14ac:dyDescent="0.3">
      <c r="A160" s="26" t="s">
        <v>29</v>
      </c>
      <c r="B160" s="26" t="s">
        <v>30</v>
      </c>
      <c r="C160" s="26" t="s">
        <v>31</v>
      </c>
      <c r="D160" s="26" t="s">
        <v>334</v>
      </c>
      <c r="E160" s="26" t="s">
        <v>32</v>
      </c>
      <c r="F160" s="26" t="s">
        <v>33</v>
      </c>
      <c r="G160" s="26" t="s">
        <v>34</v>
      </c>
      <c r="H160" s="26" t="s">
        <v>35</v>
      </c>
    </row>
    <row r="161" spans="1:8" x14ac:dyDescent="0.3">
      <c r="A161" s="28" t="s">
        <v>272</v>
      </c>
      <c r="B161" s="29" t="s">
        <v>273</v>
      </c>
      <c r="C161" s="18"/>
      <c r="D161" s="18"/>
      <c r="E161" s="18"/>
      <c r="F161" s="18"/>
      <c r="G161" s="18"/>
      <c r="H161" s="18"/>
    </row>
    <row r="162" spans="1:8" x14ac:dyDescent="0.3">
      <c r="A162" s="30" t="s">
        <v>274</v>
      </c>
      <c r="B162" s="31" t="s">
        <v>273</v>
      </c>
      <c r="C162" s="18">
        <v>1</v>
      </c>
      <c r="D162" s="18" t="s">
        <v>208</v>
      </c>
      <c r="E162" s="19"/>
      <c r="F162" s="18" t="str">
        <f>IF(ISBLANK(E162),"", PRODUCT(C162,E162))</f>
        <v/>
      </c>
      <c r="G162" s="32"/>
      <c r="H162" s="31"/>
    </row>
    <row r="163" spans="1:8" ht="28.8" x14ac:dyDescent="0.3">
      <c r="A163" s="30" t="s">
        <v>275</v>
      </c>
      <c r="B163" s="31" t="s">
        <v>276</v>
      </c>
      <c r="C163" s="18"/>
      <c r="D163" s="18"/>
      <c r="E163" s="18"/>
      <c r="F163" s="18"/>
      <c r="G163" s="31"/>
      <c r="H163" s="32"/>
    </row>
    <row r="164" spans="1:8" x14ac:dyDescent="0.3">
      <c r="A164" s="30" t="s">
        <v>277</v>
      </c>
      <c r="B164" s="31" t="s">
        <v>278</v>
      </c>
      <c r="C164" s="18"/>
      <c r="D164" s="18"/>
      <c r="E164" s="18"/>
      <c r="F164" s="18"/>
      <c r="G164" s="31"/>
      <c r="H164" s="32"/>
    </row>
    <row r="165" spans="1:8" ht="43.2" x14ac:dyDescent="0.3">
      <c r="A165" s="30" t="s">
        <v>279</v>
      </c>
      <c r="B165" s="31" t="s">
        <v>280</v>
      </c>
      <c r="C165" s="18"/>
      <c r="D165" s="18"/>
      <c r="E165" s="18"/>
      <c r="F165" s="18"/>
      <c r="G165" s="31"/>
      <c r="H165" s="32"/>
    </row>
    <row r="166" spans="1:8" ht="43.2" x14ac:dyDescent="0.3">
      <c r="A166" s="30" t="s">
        <v>281</v>
      </c>
      <c r="B166" s="31" t="s">
        <v>282</v>
      </c>
      <c r="C166" s="18"/>
      <c r="D166" s="18"/>
      <c r="E166" s="18"/>
      <c r="F166" s="18"/>
      <c r="G166" s="31"/>
      <c r="H166" s="32"/>
    </row>
    <row r="167" spans="1:8" ht="43.2" x14ac:dyDescent="0.3">
      <c r="A167" s="30" t="s">
        <v>283</v>
      </c>
      <c r="B167" s="31" t="s">
        <v>284</v>
      </c>
      <c r="C167" s="18"/>
      <c r="D167" s="18"/>
      <c r="E167" s="18"/>
      <c r="F167" s="18"/>
      <c r="G167" s="31"/>
      <c r="H167" s="32"/>
    </row>
    <row r="168" spans="1:8" x14ac:dyDescent="0.3">
      <c r="A168" s="30" t="s">
        <v>285</v>
      </c>
      <c r="B168" s="31" t="s">
        <v>286</v>
      </c>
      <c r="C168" s="18"/>
      <c r="D168" s="18"/>
      <c r="E168" s="18"/>
      <c r="F168" s="18"/>
      <c r="G168" s="31"/>
      <c r="H168" s="32"/>
    </row>
    <row r="169" spans="1:8" x14ac:dyDescent="0.3">
      <c r="A169" s="30" t="s">
        <v>287</v>
      </c>
      <c r="B169" s="31" t="s">
        <v>288</v>
      </c>
      <c r="C169" s="18"/>
      <c r="D169" s="18"/>
      <c r="E169" s="18"/>
      <c r="F169" s="18"/>
      <c r="G169" s="31"/>
      <c r="H169" s="32"/>
    </row>
    <row r="170" spans="1:8" ht="28.8" x14ac:dyDescent="0.3">
      <c r="A170" s="30" t="s">
        <v>289</v>
      </c>
      <c r="B170" s="31" t="s">
        <v>290</v>
      </c>
      <c r="C170" s="18"/>
      <c r="D170" s="18"/>
      <c r="E170" s="18"/>
      <c r="F170" s="18"/>
      <c r="G170" s="31"/>
      <c r="H170" s="32"/>
    </row>
    <row r="171" spans="1:8" ht="72" x14ac:dyDescent="0.3">
      <c r="A171" s="30" t="s">
        <v>291</v>
      </c>
      <c r="B171" s="31" t="s">
        <v>292</v>
      </c>
      <c r="C171" s="18"/>
      <c r="D171" s="18"/>
      <c r="E171" s="18"/>
      <c r="F171" s="18"/>
      <c r="G171" s="31"/>
      <c r="H171" s="32"/>
    </row>
    <row r="172" spans="1:8" ht="28.8" x14ac:dyDescent="0.3">
      <c r="A172" s="30" t="s">
        <v>293</v>
      </c>
      <c r="B172" s="31" t="s">
        <v>294</v>
      </c>
      <c r="C172" s="18"/>
      <c r="D172" s="18"/>
      <c r="E172" s="18"/>
      <c r="F172" s="18"/>
      <c r="G172" s="31"/>
      <c r="H172" s="32"/>
    </row>
    <row r="173" spans="1:8" ht="72" x14ac:dyDescent="0.3">
      <c r="A173" s="30" t="s">
        <v>295</v>
      </c>
      <c r="B173" s="31" t="s">
        <v>296</v>
      </c>
      <c r="C173" s="18"/>
      <c r="D173" s="18"/>
      <c r="E173" s="18"/>
      <c r="F173" s="18"/>
      <c r="G173" s="31"/>
      <c r="H173" s="32"/>
    </row>
    <row r="174" spans="1:8" ht="28.8" x14ac:dyDescent="0.3">
      <c r="A174" s="30" t="s">
        <v>297</v>
      </c>
      <c r="B174" s="31" t="s">
        <v>298</v>
      </c>
      <c r="C174" s="18"/>
      <c r="D174" s="18"/>
      <c r="E174" s="18"/>
      <c r="F174" s="18"/>
      <c r="G174" s="31"/>
      <c r="H174" s="32"/>
    </row>
    <row r="175" spans="1:8" ht="28.8" x14ac:dyDescent="0.3">
      <c r="A175" s="30" t="s">
        <v>299</v>
      </c>
      <c r="B175" s="31" t="s">
        <v>300</v>
      </c>
      <c r="C175" s="18"/>
      <c r="D175" s="18"/>
      <c r="E175" s="18"/>
      <c r="F175" s="18"/>
      <c r="G175" s="31"/>
      <c r="H175" s="32"/>
    </row>
    <row r="176" spans="1:8" x14ac:dyDescent="0.3">
      <c r="A176" s="30" t="s">
        <v>301</v>
      </c>
      <c r="B176" s="31" t="s">
        <v>302</v>
      </c>
      <c r="C176" s="18"/>
      <c r="D176" s="18"/>
      <c r="E176" s="18"/>
      <c r="F176" s="18"/>
      <c r="G176" s="31"/>
      <c r="H176" s="32"/>
    </row>
    <row r="177" spans="1:8" x14ac:dyDescent="0.3">
      <c r="A177" s="30" t="s">
        <v>303</v>
      </c>
      <c r="B177" s="31" t="s">
        <v>304</v>
      </c>
      <c r="C177" s="18"/>
      <c r="D177" s="18"/>
      <c r="E177" s="18"/>
      <c r="F177" s="18"/>
      <c r="G177" s="31"/>
      <c r="H177" s="32"/>
    </row>
    <row r="178" spans="1:8" ht="57.6" x14ac:dyDescent="0.3">
      <c r="A178" s="30" t="s">
        <v>305</v>
      </c>
      <c r="B178" s="31" t="s">
        <v>306</v>
      </c>
      <c r="C178" s="18"/>
      <c r="D178" s="18"/>
      <c r="E178" s="18"/>
      <c r="F178" s="18"/>
      <c r="G178" s="31"/>
      <c r="H178" s="32"/>
    </row>
    <row r="179" spans="1:8" ht="72" x14ac:dyDescent="0.3">
      <c r="A179" s="30" t="s">
        <v>307</v>
      </c>
      <c r="B179" s="31" t="s">
        <v>308</v>
      </c>
      <c r="C179" s="18"/>
      <c r="D179" s="18"/>
      <c r="E179" s="18"/>
      <c r="F179" s="18"/>
      <c r="G179" s="31"/>
      <c r="H179" s="32"/>
    </row>
    <row r="180" spans="1:8" x14ac:dyDescent="0.3">
      <c r="A180" s="30" t="s">
        <v>309</v>
      </c>
      <c r="B180" s="31" t="s">
        <v>310</v>
      </c>
      <c r="C180" s="18"/>
      <c r="D180" s="18"/>
      <c r="E180" s="18"/>
      <c r="F180" s="18"/>
      <c r="G180" s="31"/>
      <c r="H180" s="32"/>
    </row>
    <row r="181" spans="1:8" x14ac:dyDescent="0.3">
      <c r="E181" s="33" t="s">
        <v>266</v>
      </c>
      <c r="F181" s="17" t="str">
        <f>IF((COUNT(C162:C180)&lt;&gt;COUNT(F162:F180)),"", ROUND(SUM(F162:F180),2))</f>
        <v/>
      </c>
      <c r="G181" s="15" t="str">
        <f>IF((COUNT(C162:C180)&lt;&gt;COUNT(F162:F180)),"Neužpildytos visų objektų kainos", "")</f>
        <v>Neužpildytos visų objektų kainos</v>
      </c>
    </row>
    <row r="182" spans="1:8" x14ac:dyDescent="0.3">
      <c r="C182" s="33" t="s">
        <v>267</v>
      </c>
      <c r="D182" s="20"/>
      <c r="E182" s="33" t="s">
        <v>268</v>
      </c>
      <c r="F182" s="17" t="str">
        <f>IF(OR(F181="",D182=""),"", ROUND(PRODUCT(D182,F181)/100,2))</f>
        <v/>
      </c>
      <c r="G182" s="15" t="str">
        <f>IF(D182="", "Nurodykite taikomą PVM dydį", "")</f>
        <v>Nurodykite taikomą PVM dydį</v>
      </c>
    </row>
    <row r="183" spans="1:8" x14ac:dyDescent="0.3">
      <c r="E183" s="33" t="s">
        <v>269</v>
      </c>
      <c r="F183" s="17">
        <f>IF(ISBLANK(F182), "", ROUND(SUM(F181:F182),2))</f>
        <v>0</v>
      </c>
    </row>
  </sheetData>
  <sheetProtection algorithmName="SHA-512" hashValue="mY30l3GJK8Py6dAG0viDgRSwmiwwv6VY8VQZwUqyEWlTEpjZHd2PF43Pm/qtuHlCqyOaCJRwYP96U7jZ8kQ/Pg==" saltValue="gFu5hICEmfi5firLOUcBQ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51181102362204722" right="0.51181102362204722" top="0.94488188976377963" bottom="0.39370078740157483" header="0.31496062992125984" footer="0.31496062992125984"/>
  <pageSetup paperSize="9" scale="6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9" workbookViewId="0">
      <selection activeCell="B43" sqref="B43:G4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7" t="s">
        <v>311</v>
      </c>
      <c r="B2" s="42"/>
      <c r="C2" s="42"/>
      <c r="D2" s="42"/>
      <c r="E2" s="42"/>
      <c r="F2" s="42"/>
      <c r="G2" s="42"/>
      <c r="H2" s="42"/>
      <c r="I2" s="42"/>
      <c r="J2" s="42"/>
      <c r="K2" s="42"/>
    </row>
    <row r="3" spans="1:11" x14ac:dyDescent="0.3">
      <c r="A3" s="42"/>
      <c r="B3" s="42"/>
      <c r="C3" s="42"/>
      <c r="D3" s="42"/>
      <c r="E3" s="42"/>
      <c r="F3" s="42"/>
      <c r="G3" s="42"/>
      <c r="H3" s="42"/>
      <c r="I3" s="42"/>
      <c r="J3" s="42"/>
      <c r="K3" s="42"/>
    </row>
    <row r="4" spans="1:11" ht="15.9" customHeight="1" thickBot="1" x14ac:dyDescent="0.35">
      <c r="A4" s="7"/>
      <c r="B4" s="7"/>
      <c r="C4" s="7"/>
      <c r="D4" s="7"/>
      <c r="E4" s="7"/>
      <c r="F4" s="7"/>
      <c r="G4" s="7"/>
      <c r="H4" s="7"/>
      <c r="I4" s="7"/>
      <c r="J4" s="7"/>
    </row>
    <row r="5" spans="1:11" ht="48" customHeight="1" x14ac:dyDescent="0.3">
      <c r="A5" s="76" t="s">
        <v>312</v>
      </c>
      <c r="B5" s="66"/>
      <c r="C5" s="78" t="s">
        <v>313</v>
      </c>
      <c r="D5" s="65"/>
      <c r="E5" s="66"/>
      <c r="F5" s="78" t="s">
        <v>314</v>
      </c>
      <c r="G5" s="65"/>
      <c r="H5" s="66"/>
      <c r="I5" s="78" t="s">
        <v>315</v>
      </c>
      <c r="J5" s="66"/>
      <c r="K5" s="9" t="s">
        <v>316</v>
      </c>
    </row>
    <row r="6" spans="1:11" ht="48.9" customHeight="1" x14ac:dyDescent="0.3">
      <c r="A6" s="59"/>
      <c r="B6" s="53"/>
      <c r="C6" s="51"/>
      <c r="D6" s="52"/>
      <c r="E6" s="53"/>
      <c r="F6" s="51"/>
      <c r="G6" s="52"/>
      <c r="H6" s="53"/>
      <c r="I6" s="51"/>
      <c r="J6" s="53"/>
      <c r="K6" s="21"/>
    </row>
    <row r="7" spans="1:11" ht="48.9" customHeight="1" x14ac:dyDescent="0.3">
      <c r="A7" s="59"/>
      <c r="B7" s="53"/>
      <c r="C7" s="51"/>
      <c r="D7" s="52"/>
      <c r="E7" s="53"/>
      <c r="F7" s="51"/>
      <c r="G7" s="52"/>
      <c r="H7" s="53"/>
      <c r="I7" s="51"/>
      <c r="J7" s="53"/>
      <c r="K7" s="21"/>
    </row>
    <row r="8" spans="1:11" ht="48.9" customHeight="1" x14ac:dyDescent="0.3">
      <c r="A8" s="59"/>
      <c r="B8" s="53"/>
      <c r="C8" s="51"/>
      <c r="D8" s="52"/>
      <c r="E8" s="53"/>
      <c r="F8" s="51"/>
      <c r="G8" s="52"/>
      <c r="H8" s="53"/>
      <c r="I8" s="51"/>
      <c r="J8" s="53"/>
      <c r="K8" s="21"/>
    </row>
    <row r="9" spans="1:11" ht="48.9" customHeight="1" x14ac:dyDescent="0.3">
      <c r="A9" s="59"/>
      <c r="B9" s="53"/>
      <c r="C9" s="51"/>
      <c r="D9" s="52"/>
      <c r="E9" s="53"/>
      <c r="F9" s="51"/>
      <c r="G9" s="52"/>
      <c r="H9" s="53"/>
      <c r="I9" s="51"/>
      <c r="J9" s="53"/>
      <c r="K9" s="21"/>
    </row>
    <row r="10" spans="1:11" ht="48.9" customHeight="1" x14ac:dyDescent="0.3">
      <c r="A10" s="59"/>
      <c r="B10" s="53"/>
      <c r="C10" s="51"/>
      <c r="D10" s="52"/>
      <c r="E10" s="53"/>
      <c r="F10" s="51"/>
      <c r="G10" s="52"/>
      <c r="H10" s="53"/>
      <c r="I10" s="51"/>
      <c r="J10" s="53"/>
      <c r="K10" s="21"/>
    </row>
    <row r="11" spans="1:11" ht="48.9" customHeight="1" x14ac:dyDescent="0.3">
      <c r="A11" s="59"/>
      <c r="B11" s="53"/>
      <c r="C11" s="51"/>
      <c r="D11" s="52"/>
      <c r="E11" s="53"/>
      <c r="F11" s="51"/>
      <c r="G11" s="52"/>
      <c r="H11" s="53"/>
      <c r="I11" s="51"/>
      <c r="J11" s="53"/>
      <c r="K11" s="21"/>
    </row>
    <row r="12" spans="1:11" ht="48.9" customHeight="1" x14ac:dyDescent="0.3">
      <c r="A12" s="59"/>
      <c r="B12" s="53"/>
      <c r="C12" s="51"/>
      <c r="D12" s="52"/>
      <c r="E12" s="53"/>
      <c r="F12" s="51"/>
      <c r="G12" s="52"/>
      <c r="H12" s="53"/>
      <c r="I12" s="51"/>
      <c r="J12" s="53"/>
      <c r="K12" s="21"/>
    </row>
    <row r="13" spans="1:11" ht="48.9" customHeight="1" x14ac:dyDescent="0.3">
      <c r="A13" s="59"/>
      <c r="B13" s="53"/>
      <c r="C13" s="51"/>
      <c r="D13" s="52"/>
      <c r="E13" s="53"/>
      <c r="F13" s="51"/>
      <c r="G13" s="52"/>
      <c r="H13" s="53"/>
      <c r="I13" s="51"/>
      <c r="J13" s="53"/>
      <c r="K13" s="21"/>
    </row>
    <row r="14" spans="1:11" ht="48.9" customHeight="1" x14ac:dyDescent="0.3">
      <c r="A14" s="59"/>
      <c r="B14" s="53"/>
      <c r="C14" s="51"/>
      <c r="D14" s="52"/>
      <c r="E14" s="53"/>
      <c r="F14" s="51"/>
      <c r="G14" s="52"/>
      <c r="H14" s="53"/>
      <c r="I14" s="51"/>
      <c r="J14" s="53"/>
      <c r="K14" s="21"/>
    </row>
    <row r="15" spans="1:11" ht="48" customHeight="1" thickBot="1" x14ac:dyDescent="0.35">
      <c r="A15" s="57"/>
      <c r="B15" s="58"/>
      <c r="C15" s="68"/>
      <c r="D15" s="69"/>
      <c r="E15" s="58"/>
      <c r="F15" s="68"/>
      <c r="G15" s="69"/>
      <c r="H15" s="58"/>
      <c r="I15" s="68"/>
      <c r="J15" s="58"/>
      <c r="K15" s="22"/>
    </row>
    <row r="16" spans="1:11" ht="18.899999999999999" customHeight="1" x14ac:dyDescent="0.3">
      <c r="A16" s="10"/>
      <c r="B16" s="10"/>
      <c r="C16" s="10"/>
      <c r="D16" s="10"/>
      <c r="E16" s="10"/>
      <c r="F16" s="10"/>
      <c r="G16" s="10"/>
      <c r="H16" s="10"/>
      <c r="I16" s="10"/>
      <c r="J16" s="10"/>
      <c r="K16" s="11"/>
    </row>
    <row r="17" spans="1:11" ht="48.9" customHeight="1" x14ac:dyDescent="0.3">
      <c r="A17" s="79" t="s">
        <v>317</v>
      </c>
      <c r="B17" s="42"/>
      <c r="C17" s="42"/>
      <c r="D17" s="42"/>
      <c r="E17" s="42"/>
      <c r="F17" s="42"/>
      <c r="G17" s="42"/>
      <c r="H17" s="42"/>
      <c r="I17" s="42"/>
      <c r="J17" s="42"/>
      <c r="K17" s="42"/>
    </row>
    <row r="18" spans="1:11" ht="15.9" customHeight="1" thickBot="1" x14ac:dyDescent="0.35">
      <c r="A18" s="10"/>
      <c r="B18" s="10"/>
      <c r="C18" s="10"/>
      <c r="D18" s="10"/>
      <c r="E18" s="10"/>
      <c r="F18" s="10"/>
      <c r="G18" s="10"/>
      <c r="H18" s="10"/>
      <c r="I18" s="10"/>
      <c r="J18" s="10"/>
      <c r="K18" s="11"/>
    </row>
    <row r="19" spans="1:11" ht="48.9" customHeight="1" x14ac:dyDescent="0.3">
      <c r="A19" s="76" t="s">
        <v>30</v>
      </c>
      <c r="B19" s="66"/>
      <c r="C19" s="78" t="s">
        <v>313</v>
      </c>
      <c r="D19" s="65"/>
      <c r="E19" s="66"/>
      <c r="F19" s="78" t="s">
        <v>318</v>
      </c>
      <c r="G19" s="65"/>
      <c r="H19" s="66"/>
      <c r="I19" s="55" t="s">
        <v>315</v>
      </c>
      <c r="J19" s="56"/>
      <c r="K19" s="11"/>
    </row>
    <row r="20" spans="1:11" ht="48.9" customHeight="1" x14ac:dyDescent="0.3">
      <c r="A20" s="59"/>
      <c r="B20" s="53"/>
      <c r="C20" s="51"/>
      <c r="D20" s="52"/>
      <c r="E20" s="53"/>
      <c r="F20" s="51"/>
      <c r="G20" s="52"/>
      <c r="H20" s="53"/>
      <c r="I20" s="62"/>
      <c r="J20" s="61"/>
      <c r="K20" s="11"/>
    </row>
    <row r="21" spans="1:11" ht="48.9" customHeight="1" x14ac:dyDescent="0.3">
      <c r="A21" s="59"/>
      <c r="B21" s="53"/>
      <c r="C21" s="51"/>
      <c r="D21" s="52"/>
      <c r="E21" s="53"/>
      <c r="F21" s="51"/>
      <c r="G21" s="52"/>
      <c r="H21" s="53"/>
      <c r="I21" s="62"/>
      <c r="J21" s="61"/>
      <c r="K21" s="11"/>
    </row>
    <row r="22" spans="1:11" ht="48.9" customHeight="1" x14ac:dyDescent="0.3">
      <c r="A22" s="59"/>
      <c r="B22" s="53"/>
      <c r="C22" s="51"/>
      <c r="D22" s="52"/>
      <c r="E22" s="53"/>
      <c r="F22" s="51"/>
      <c r="G22" s="52"/>
      <c r="H22" s="53"/>
      <c r="I22" s="62"/>
      <c r="J22" s="61"/>
      <c r="K22" s="11"/>
    </row>
    <row r="23" spans="1:11" ht="48.9" customHeight="1" x14ac:dyDescent="0.3">
      <c r="A23" s="59"/>
      <c r="B23" s="53"/>
      <c r="C23" s="51"/>
      <c r="D23" s="52"/>
      <c r="E23" s="53"/>
      <c r="F23" s="51"/>
      <c r="G23" s="52"/>
      <c r="H23" s="53"/>
      <c r="I23" s="62"/>
      <c r="J23" s="61"/>
      <c r="K23" s="11"/>
    </row>
    <row r="24" spans="1:11" ht="48.9" customHeight="1" x14ac:dyDescent="0.3">
      <c r="A24" s="59"/>
      <c r="B24" s="53"/>
      <c r="C24" s="51"/>
      <c r="D24" s="52"/>
      <c r="E24" s="53"/>
      <c r="F24" s="51"/>
      <c r="G24" s="52"/>
      <c r="H24" s="53"/>
      <c r="I24" s="62"/>
      <c r="J24" s="61"/>
      <c r="K24" s="11"/>
    </row>
    <row r="25" spans="1:11" ht="48.9" customHeight="1" x14ac:dyDescent="0.3">
      <c r="A25" s="59"/>
      <c r="B25" s="53"/>
      <c r="C25" s="51"/>
      <c r="D25" s="52"/>
      <c r="E25" s="53"/>
      <c r="F25" s="51"/>
      <c r="G25" s="52"/>
      <c r="H25" s="53"/>
      <c r="I25" s="62"/>
      <c r="J25" s="61"/>
      <c r="K25" s="11"/>
    </row>
    <row r="26" spans="1:11" ht="48.9" customHeight="1" x14ac:dyDescent="0.3">
      <c r="A26" s="59"/>
      <c r="B26" s="53"/>
      <c r="C26" s="51"/>
      <c r="D26" s="52"/>
      <c r="E26" s="53"/>
      <c r="F26" s="51"/>
      <c r="G26" s="52"/>
      <c r="H26" s="53"/>
      <c r="I26" s="62"/>
      <c r="J26" s="61"/>
      <c r="K26" s="11"/>
    </row>
    <row r="27" spans="1:11" ht="48.9" customHeight="1" x14ac:dyDescent="0.3">
      <c r="A27" s="59"/>
      <c r="B27" s="53"/>
      <c r="C27" s="51"/>
      <c r="D27" s="52"/>
      <c r="E27" s="53"/>
      <c r="F27" s="51"/>
      <c r="G27" s="52"/>
      <c r="H27" s="53"/>
      <c r="I27" s="62"/>
      <c r="J27" s="61"/>
      <c r="K27" s="11"/>
    </row>
    <row r="28" spans="1:11" ht="48.9" customHeight="1" x14ac:dyDescent="0.3">
      <c r="A28" s="59"/>
      <c r="B28" s="53"/>
      <c r="C28" s="51"/>
      <c r="D28" s="52"/>
      <c r="E28" s="53"/>
      <c r="F28" s="51"/>
      <c r="G28" s="52"/>
      <c r="H28" s="53"/>
      <c r="I28" s="62"/>
      <c r="J28" s="61"/>
      <c r="K28" s="11"/>
    </row>
    <row r="29" spans="1:11" ht="48.9" customHeight="1" x14ac:dyDescent="0.3">
      <c r="A29" s="59"/>
      <c r="B29" s="53"/>
      <c r="C29" s="51"/>
      <c r="D29" s="52"/>
      <c r="E29" s="53"/>
      <c r="F29" s="51"/>
      <c r="G29" s="52"/>
      <c r="H29" s="53"/>
      <c r="I29" s="62"/>
      <c r="J29" s="61"/>
      <c r="K29" s="11"/>
    </row>
    <row r="31" spans="1:11" ht="33" customHeight="1" x14ac:dyDescent="0.3">
      <c r="A31" s="70"/>
      <c r="B31" s="42"/>
      <c r="C31" s="42"/>
      <c r="D31" s="42"/>
      <c r="E31" s="42"/>
      <c r="F31" s="42"/>
      <c r="G31" s="42"/>
      <c r="H31" s="42"/>
      <c r="I31" s="42"/>
      <c r="J31" s="42"/>
    </row>
    <row r="33" spans="1:10" ht="15.9" customHeight="1" x14ac:dyDescent="0.3">
      <c r="A33" s="80" t="s">
        <v>319</v>
      </c>
      <c r="B33" s="42"/>
      <c r="C33" s="42"/>
      <c r="D33" s="42"/>
      <c r="E33" s="42"/>
      <c r="F33" s="42"/>
      <c r="G33" s="42"/>
      <c r="H33" s="42"/>
      <c r="I33" s="42"/>
      <c r="J33" s="42"/>
    </row>
    <row r="34" spans="1:10" ht="15.9" customHeight="1" thickBot="1" x14ac:dyDescent="0.35"/>
    <row r="35" spans="1:10" ht="15.9" customHeight="1" x14ac:dyDescent="0.3">
      <c r="A35" s="8" t="s">
        <v>29</v>
      </c>
      <c r="B35" s="64" t="s">
        <v>320</v>
      </c>
      <c r="C35" s="65"/>
      <c r="D35" s="65"/>
      <c r="E35" s="65"/>
      <c r="F35" s="65"/>
      <c r="G35" s="66"/>
      <c r="H35" s="67" t="s">
        <v>321</v>
      </c>
      <c r="I35" s="65"/>
      <c r="J35" s="56"/>
    </row>
    <row r="36" spans="1:10" ht="48" customHeight="1" x14ac:dyDescent="0.3">
      <c r="A36" s="23" t="s">
        <v>322</v>
      </c>
      <c r="B36" s="54" t="s">
        <v>323</v>
      </c>
      <c r="C36" s="52"/>
      <c r="D36" s="52"/>
      <c r="E36" s="52"/>
      <c r="F36" s="52"/>
      <c r="G36" s="53"/>
      <c r="H36" s="60"/>
      <c r="I36" s="52"/>
      <c r="J36" s="61"/>
    </row>
    <row r="37" spans="1:10" ht="48" customHeight="1" x14ac:dyDescent="0.3">
      <c r="A37" s="23" t="s">
        <v>324</v>
      </c>
      <c r="B37" s="54" t="s">
        <v>325</v>
      </c>
      <c r="C37" s="52"/>
      <c r="D37" s="52"/>
      <c r="E37" s="52"/>
      <c r="F37" s="52"/>
      <c r="G37" s="53"/>
      <c r="H37" s="60" t="s">
        <v>453</v>
      </c>
      <c r="I37" s="52"/>
      <c r="J37" s="61"/>
    </row>
    <row r="38" spans="1:10" ht="48" customHeight="1" x14ac:dyDescent="0.3">
      <c r="A38" s="23" t="s">
        <v>326</v>
      </c>
      <c r="B38" s="54" t="s">
        <v>327</v>
      </c>
      <c r="C38" s="52"/>
      <c r="D38" s="52"/>
      <c r="E38" s="52"/>
      <c r="F38" s="52"/>
      <c r="G38" s="53"/>
      <c r="H38" s="60"/>
      <c r="I38" s="52"/>
      <c r="J38" s="61"/>
    </row>
    <row r="39" spans="1:10" ht="48" customHeight="1" x14ac:dyDescent="0.3">
      <c r="A39" s="23" t="s">
        <v>328</v>
      </c>
      <c r="B39" s="54" t="s">
        <v>329</v>
      </c>
      <c r="C39" s="52"/>
      <c r="D39" s="52"/>
      <c r="E39" s="52"/>
      <c r="F39" s="52"/>
      <c r="G39" s="53"/>
      <c r="H39" s="60" t="s">
        <v>453</v>
      </c>
      <c r="I39" s="52"/>
      <c r="J39" s="61"/>
    </row>
    <row r="40" spans="1:10" ht="48" customHeight="1" x14ac:dyDescent="0.3">
      <c r="A40" s="24" t="s">
        <v>454</v>
      </c>
      <c r="B40" s="63" t="s">
        <v>455</v>
      </c>
      <c r="C40" s="52"/>
      <c r="D40" s="52"/>
      <c r="E40" s="52"/>
      <c r="F40" s="52"/>
      <c r="G40" s="53"/>
      <c r="H40" s="60" t="s">
        <v>453</v>
      </c>
      <c r="I40" s="52"/>
      <c r="J40" s="61"/>
    </row>
    <row r="41" spans="1:10" ht="48" customHeight="1" x14ac:dyDescent="0.3">
      <c r="A41" s="24" t="s">
        <v>456</v>
      </c>
      <c r="B41" s="63" t="s">
        <v>457</v>
      </c>
      <c r="C41" s="52"/>
      <c r="D41" s="52"/>
      <c r="E41" s="52"/>
      <c r="F41" s="52"/>
      <c r="G41" s="53"/>
      <c r="H41" s="60" t="s">
        <v>458</v>
      </c>
      <c r="I41" s="52"/>
      <c r="J41" s="61"/>
    </row>
    <row r="42" spans="1:10" ht="48" customHeight="1" x14ac:dyDescent="0.3">
      <c r="A42" s="24" t="s">
        <v>459</v>
      </c>
      <c r="B42" s="63" t="s">
        <v>460</v>
      </c>
      <c r="C42" s="52"/>
      <c r="D42" s="52"/>
      <c r="E42" s="52"/>
      <c r="F42" s="52"/>
      <c r="G42" s="53"/>
      <c r="H42" s="60" t="s">
        <v>453</v>
      </c>
      <c r="I42" s="52"/>
      <c r="J42" s="61"/>
    </row>
    <row r="43" spans="1:10" ht="48" customHeight="1" x14ac:dyDescent="0.3">
      <c r="A43" s="24" t="s">
        <v>462</v>
      </c>
      <c r="B43" s="63" t="s">
        <v>463</v>
      </c>
      <c r="C43" s="52"/>
      <c r="D43" s="52"/>
      <c r="E43" s="52"/>
      <c r="F43" s="52"/>
      <c r="G43" s="53"/>
      <c r="H43" s="60" t="s">
        <v>453</v>
      </c>
      <c r="I43" s="52"/>
      <c r="J43" s="61"/>
    </row>
    <row r="44" spans="1:10" ht="48" customHeight="1" x14ac:dyDescent="0.3">
      <c r="A44" s="24"/>
      <c r="B44" s="63"/>
      <c r="C44" s="52"/>
      <c r="D44" s="52"/>
      <c r="E44" s="52"/>
      <c r="F44" s="52"/>
      <c r="G44" s="53"/>
      <c r="H44" s="60"/>
      <c r="I44" s="52"/>
      <c r="J44" s="61"/>
    </row>
    <row r="45" spans="1:10" ht="48" customHeight="1" x14ac:dyDescent="0.3">
      <c r="A45" s="24"/>
      <c r="B45" s="63"/>
      <c r="C45" s="52"/>
      <c r="D45" s="52"/>
      <c r="E45" s="52"/>
      <c r="F45" s="52"/>
      <c r="G45" s="53"/>
      <c r="H45" s="60"/>
      <c r="I45" s="52"/>
      <c r="J45" s="61"/>
    </row>
    <row r="46" spans="1:10" ht="48.9" customHeight="1" thickBot="1" x14ac:dyDescent="0.35">
      <c r="A46" s="25"/>
      <c r="B46" s="71"/>
      <c r="C46" s="69"/>
      <c r="D46" s="69"/>
      <c r="E46" s="69"/>
      <c r="F46" s="69"/>
      <c r="G46" s="58"/>
      <c r="H46" s="72"/>
      <c r="I46" s="73"/>
      <c r="J46" s="74"/>
    </row>
    <row r="48" spans="1:10" ht="102" customHeight="1" x14ac:dyDescent="0.3">
      <c r="A48" s="70" t="s">
        <v>330</v>
      </c>
      <c r="B48" s="42"/>
      <c r="C48" s="42"/>
      <c r="D48" s="42"/>
      <c r="E48" s="42"/>
      <c r="F48" s="42"/>
      <c r="G48" s="42"/>
      <c r="H48" s="42"/>
      <c r="I48" s="42"/>
      <c r="J48" s="42"/>
    </row>
    <row r="51" spans="1:10" x14ac:dyDescent="0.3">
      <c r="A51" s="75" t="s">
        <v>331</v>
      </c>
      <c r="B51" s="42"/>
      <c r="C51" s="42"/>
      <c r="D51" s="42"/>
      <c r="E51" s="50" t="s">
        <v>461</v>
      </c>
      <c r="F51" s="42"/>
      <c r="G51" s="42"/>
      <c r="H51" s="42"/>
      <c r="I51" s="42"/>
      <c r="J51" s="42"/>
    </row>
    <row r="53" spans="1:10" x14ac:dyDescent="0.3">
      <c r="A53" s="75" t="s">
        <v>332</v>
      </c>
      <c r="B53" s="42"/>
      <c r="C53" s="42"/>
      <c r="D53" s="42"/>
      <c r="E53" s="50" t="s">
        <v>340</v>
      </c>
      <c r="F53" s="42"/>
      <c r="G53" s="42"/>
      <c r="H53" s="42"/>
      <c r="I53" s="42"/>
      <c r="J53" s="42"/>
    </row>
    <row r="100" spans="1:1" ht="15.6" x14ac:dyDescent="0.3">
      <c r="A100" t="s">
        <v>333</v>
      </c>
    </row>
  </sheetData>
  <sheetProtection sheet="1"/>
  <mergeCells count="121">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Greta Vilkaitė</cp:lastModifiedBy>
  <cp:lastPrinted>2025-11-02T17:41:34Z</cp:lastPrinted>
  <dcterms:created xsi:type="dcterms:W3CDTF">2023-04-04T12:16:45Z</dcterms:created>
  <dcterms:modified xsi:type="dcterms:W3CDTF">2025-11-02T17:41:40Z</dcterms:modified>
</cp:coreProperties>
</file>