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3250" windowHeight="13170"/>
  </bookViews>
  <sheets>
    <sheet name="Elektrotechnika"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 l="1"/>
  <c r="F32" i="1"/>
  <c r="F31" i="1"/>
  <c r="F30" i="1"/>
  <c r="F29" i="1"/>
  <c r="F27" i="1"/>
  <c r="F26" i="1"/>
  <c r="F12" i="1"/>
  <c r="F13" i="1"/>
  <c r="F14" i="1"/>
  <c r="F15" i="1"/>
  <c r="F16" i="1"/>
  <c r="F17" i="1"/>
  <c r="F18" i="1"/>
  <c r="F19" i="1"/>
  <c r="F20" i="1"/>
  <c r="F21" i="1"/>
  <c r="F22" i="1"/>
  <c r="F23" i="1"/>
  <c r="F24" i="1"/>
  <c r="F11" i="1"/>
  <c r="F34" i="1" l="1"/>
  <c r="F35" i="1" s="1"/>
  <c r="F36" i="1" l="1"/>
</calcChain>
</file>

<file path=xl/sharedStrings.xml><?xml version="1.0" encoding="utf-8"?>
<sst xmlns="http://schemas.openxmlformats.org/spreadsheetml/2006/main" count="60" uniqueCount="43">
  <si>
    <t>Darbų kiekių žiniaraštis</t>
  </si>
  <si>
    <t>Prašome užpildytą darbų kiekių žiniaraštį pateikti excel formatu, nekeičiant nurodytų darbų apibūdinimų (techninių specifikacijų), mato vienetų ir kiekių. Rekomenduojama įkainius ir kainas įrašyti apvalinant dviem skaitmenimis po kablelio, nekeičiant įkainių ir kainos stulpeliuose įvestų apvalinimo nustatymų, o žiniaraštį užpildžius – pasitikrinti ar nėra padarytų aritmetinių klaidų.</t>
  </si>
  <si>
    <t>Eil. Nr.</t>
  </si>
  <si>
    <t>Darbų ir išlaidų aprašymai</t>
  </si>
  <si>
    <t>Mato vnt.</t>
  </si>
  <si>
    <t>Kiekis</t>
  </si>
  <si>
    <t>Kaina Eur be PVM</t>
  </si>
  <si>
    <t>III skyrius. Darbų žiniaraštis:</t>
  </si>
  <si>
    <t>Privalomosios dokumentacijos parengimas</t>
  </si>
  <si>
    <t>Tranšėjos iškasimas ir užkasimas</t>
  </si>
  <si>
    <t>Kabelių izoliacijos varžų matavimas</t>
  </si>
  <si>
    <t>Kabelių iki 1 kV įtampos fazavimas</t>
  </si>
  <si>
    <t>m</t>
  </si>
  <si>
    <t>kompl.</t>
  </si>
  <si>
    <t>II skyrius. Žaibosaugos ir įžeminimo grandinių medžiagos:</t>
  </si>
  <si>
    <t>I skyrius. Elektros jėgos ir apšvietimo medžiagos:</t>
  </si>
  <si>
    <t>Valdymo raktas su rakinama dėžute ON/OF 230V, virštinkinis</t>
  </si>
  <si>
    <t>Metalo gaminiai konstrukcijų montavimui</t>
  </si>
  <si>
    <t>Priešgaisrinė masė kabelio perėjimų per sienas sandarinimui</t>
  </si>
  <si>
    <t>kg</t>
  </si>
  <si>
    <t>m3</t>
  </si>
  <si>
    <t>Siganlinė juosta "Dėmesio! Kabelis", su paklojimo darbais</t>
  </si>
  <si>
    <t xml:space="preserve">Asfalto danga (išardymas ir atstatymas) </t>
  </si>
  <si>
    <t>Plieninė cinkuota juosta 40x4 mm, (su montavimo darbais)</t>
  </si>
  <si>
    <t>Įžeminimo kontūras D17,2 mm komplektuojamas (su montavimo darbais):                                                 Cinkuoto plieno elektrodas (L=1,5 m.) – 4 vnt.;                                                                 Mova sujungimo įžeminimo elektrodui – 3 vnt.;                                                                 Galvutė įkalimo įžeminimo elektrodui – 1 vnt.;                                                              Antgalis įžeminimo elektrodui – 1 vnt.</t>
  </si>
  <si>
    <t>Saugiklis NH-1 40A-2vnt, (su montavimo darbais)</t>
  </si>
  <si>
    <t>Apšvietimo AS-1 skydelis, IP44,PVC virštinkinis, (su montavimo darbais)                                                  Skyde sumontuota:                         Automatinis jungiklis, 6 kA 230V, 2P, 25A, „C“ – 1 vnt.;                                            Kontaktorius su 230valdymo įtampa, Na+Nu 230V, 2P, 40A – 1 vnt.;              Skydo šynos PE ir N gnybtų pajungimui -  1 kompl.;                                                                 DIN bėgelis ir skydo armatūra - 1 kompl.</t>
  </si>
  <si>
    <t>Kabelis Al 4x25, su XLPE izoliacija, degumo klasė Dca s2 1kV, (su montavimo darbais)</t>
  </si>
  <si>
    <t>Kabelis Al 3x16, su XLPE izoliacija, degumo klasė Dca s2 1kV, (su montavimo darbais)</t>
  </si>
  <si>
    <t>Kabelis Cu 3x1,5 su PVC izoliacija, degumo klasė Dca s2 1kV (su montavimo darbais)</t>
  </si>
  <si>
    <t>PVC Lovelis 20x20, (su montavimo darbais)</t>
  </si>
  <si>
    <t>Prožektorius su LED lempa 0.83kW, 230V, IP66 montuojamas ant gembės, (su montavimo darbais)</t>
  </si>
  <si>
    <t>Vamzdis PE Ø50, (su montavimo darbais)</t>
  </si>
  <si>
    <t>Cinkuota plieninė atrama 12m aukščio tinkama sporto aikštelėms apšviesti su skyriumi gnybtams, T formos gembe, apsaugos aparatams ir gelžbetoniniu pamatu, (su montavimo darbais):                                               automatinis jungiklis, 6 kA230V, 1P, 16A, „C“ – 1 vnt.;                                                         Cu 3x2.5 kabelis -12m.</t>
  </si>
  <si>
    <t>Kauno Kazio Griniaus progimnazijos Šiaurės pr. 97, Kaune, stadiono rekonstravimo darbų pirkimas. Elektrotechnika. Aikštelių apšvietimas.</t>
  </si>
  <si>
    <t>Statybinių šiukšlių išvežimas</t>
  </si>
  <si>
    <t>Pirkimo sąlygų 8 priedas</t>
  </si>
  <si>
    <t>Pastaba: Visų medžiagų sąnaudos turi būti vertinamos su pilnu darbu / įgyvendinimo / atlikimo įkainiu. Atskiras darbų kiekių žiniaraštis nebus pateikiamas.</t>
  </si>
  <si>
    <t>Iš viso Eur be PVM</t>
  </si>
  <si>
    <t>PVM, Eur</t>
  </si>
  <si>
    <t>Iš viso Eur su PVM</t>
  </si>
  <si>
    <t>Vieneto kaina</t>
  </si>
  <si>
    <t>Viso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</si>
</sst>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theme="1"/>
      <name val="Calibri"/>
      <family val="2"/>
      <charset val="186"/>
      <scheme val="minor"/>
    </font>
    <font>
      <sz val="11"/>
      <color theme="1"/>
      <name val="Calibri"/>
      <family val="2"/>
      <charset val="186"/>
    </font>
    <font>
      <sz val="12"/>
      <color theme="1"/>
      <name val="Calibri"/>
      <family val="2"/>
      <charset val="186"/>
    </font>
    <font>
      <b/>
      <sz val="12"/>
      <color theme="1"/>
      <name val="Calibri"/>
      <family val="2"/>
      <charset val="186"/>
    </font>
    <font>
      <b/>
      <sz val="14"/>
      <color theme="1"/>
      <name val="Calibri"/>
      <family val="2"/>
      <charset val="186"/>
    </font>
    <font>
      <sz val="14"/>
      <color theme="1"/>
      <name val="Calibri"/>
      <family val="2"/>
      <charset val="186"/>
    </font>
    <font>
      <i/>
      <sz val="11"/>
      <color rgb="FFFF0000"/>
      <name val="Calibri"/>
      <family val="2"/>
      <charset val="186"/>
    </font>
    <font>
      <b/>
      <sz val="11"/>
      <color theme="1"/>
      <name val="Calibri"/>
      <family val="2"/>
      <charset val="186"/>
    </font>
    <font>
      <b/>
      <sz val="11"/>
      <name val="Calibri"/>
      <family val="2"/>
      <charset val="186"/>
    </font>
    <font>
      <sz val="11"/>
      <name val="Calibri"/>
      <family val="2"/>
      <charset val="186"/>
    </font>
    <font>
      <sz val="8"/>
      <name val="Calibri"/>
      <family val="2"/>
      <scheme val="minor"/>
    </font>
    <font>
      <b/>
      <sz val="11"/>
      <color theme="1"/>
      <name val="Calibri"/>
      <family val="2"/>
      <charset val="186"/>
      <scheme val="minor"/>
    </font>
    <font>
      <sz val="1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9"/>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46">
    <xf numFmtId="0" fontId="0" fillId="0" borderId="0" xfId="0"/>
    <xf numFmtId="0" fontId="3"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8" fillId="0" borderId="7" xfId="0" applyFont="1" applyBorder="1" applyAlignment="1">
      <alignment horizontal="center" vertical="center"/>
    </xf>
    <xf numFmtId="0" fontId="10" fillId="0" borderId="1" xfId="0" applyFont="1" applyBorder="1" applyAlignment="1">
      <alignment horizontal="center" vertical="center" wrapText="1"/>
    </xf>
    <xf numFmtId="0" fontId="10" fillId="0" borderId="5" xfId="0" applyFont="1" applyBorder="1" applyAlignment="1">
      <alignment horizontal="left" vertical="center" wrapText="1"/>
    </xf>
    <xf numFmtId="0" fontId="10" fillId="0" borderId="5" xfId="0" applyFont="1" applyBorder="1" applyAlignment="1">
      <alignment horizontal="center" vertical="center" wrapText="1"/>
    </xf>
    <xf numFmtId="0" fontId="10" fillId="4" borderId="5" xfId="0" applyFont="1" applyFill="1" applyBorder="1" applyAlignment="1">
      <alignment horizontal="center" vertical="center" wrapText="1"/>
    </xf>
    <xf numFmtId="2" fontId="2" fillId="0" borderId="5" xfId="0" applyNumberFormat="1" applyFont="1" applyBorder="1" applyAlignment="1" applyProtection="1">
      <alignment horizontal="center" vertical="center" wrapText="1"/>
      <protection locked="0"/>
    </xf>
    <xf numFmtId="2" fontId="2" fillId="0" borderId="5" xfId="0" applyNumberFormat="1" applyFont="1" applyBorder="1" applyAlignment="1" applyProtection="1">
      <alignment horizontal="center" vertical="center"/>
      <protection locked="0"/>
    </xf>
    <xf numFmtId="0" fontId="2" fillId="0" borderId="0" xfId="0" applyFont="1" applyAlignment="1">
      <alignment horizontal="center" vertical="center"/>
    </xf>
    <xf numFmtId="0" fontId="8" fillId="0" borderId="5" xfId="0" applyFont="1" applyBorder="1" applyAlignment="1">
      <alignment horizontal="center" vertical="center" wrapText="1"/>
    </xf>
    <xf numFmtId="0" fontId="9" fillId="3" borderId="1" xfId="0" applyFont="1" applyFill="1" applyBorder="1" applyAlignment="1">
      <alignment vertical="center" wrapText="1"/>
    </xf>
    <xf numFmtId="0" fontId="10" fillId="3" borderId="2" xfId="0" applyFont="1" applyFill="1" applyBorder="1" applyAlignment="1">
      <alignment vertical="center" wrapText="1"/>
    </xf>
    <xf numFmtId="0" fontId="10" fillId="3" borderId="3" xfId="0" applyFont="1" applyFill="1" applyBorder="1" applyAlignment="1">
      <alignment vertical="center" wrapText="1"/>
    </xf>
    <xf numFmtId="2" fontId="1" fillId="0" borderId="7" xfId="0" applyNumberFormat="1" applyFont="1" applyBorder="1" applyAlignment="1" applyProtection="1">
      <alignment horizontal="center" vertical="center"/>
      <protection locked="0"/>
    </xf>
    <xf numFmtId="2" fontId="12" fillId="0" borderId="5" xfId="0" applyNumberFormat="1" applyFont="1" applyBorder="1" applyAlignment="1" applyProtection="1">
      <alignment horizontal="center" vertical="center"/>
      <protection locked="0"/>
    </xf>
    <xf numFmtId="2" fontId="10" fillId="3" borderId="2" xfId="0" applyNumberFormat="1" applyFont="1" applyFill="1" applyBorder="1" applyAlignment="1" applyProtection="1">
      <alignment vertical="center" wrapText="1"/>
      <protection locked="0"/>
    </xf>
    <xf numFmtId="2" fontId="13" fillId="3" borderId="3" xfId="0" applyNumberFormat="1" applyFont="1" applyFill="1" applyBorder="1" applyAlignment="1" applyProtection="1">
      <alignment vertical="center" wrapText="1"/>
      <protection locked="0"/>
    </xf>
    <xf numFmtId="0" fontId="2" fillId="0" borderId="0" xfId="0" applyFont="1" applyAlignment="1">
      <alignment horizontal="left" vertical="center" wrapText="1"/>
    </xf>
    <xf numFmtId="0" fontId="9" fillId="2" borderId="1" xfId="0" applyFont="1" applyFill="1" applyBorder="1" applyAlignment="1">
      <alignment horizontal="right" vertical="center" wrapText="1"/>
    </xf>
    <xf numFmtId="0" fontId="9" fillId="2" borderId="2" xfId="0" applyFont="1" applyFill="1" applyBorder="1" applyAlignment="1">
      <alignment horizontal="right" vertical="center" wrapText="1"/>
    </xf>
    <xf numFmtId="0" fontId="9" fillId="2" borderId="3" xfId="0" applyFont="1" applyFill="1" applyBorder="1" applyAlignment="1">
      <alignment horizontal="right" vertical="center" wrapText="1"/>
    </xf>
    <xf numFmtId="0" fontId="2" fillId="0" borderId="0" xfId="0" applyFont="1" applyAlignment="1">
      <alignment horizontal="right"/>
    </xf>
    <xf numFmtId="0" fontId="4" fillId="0" borderId="0" xfId="0" applyFont="1" applyAlignment="1">
      <alignment horizontal="center" vertical="center" wrapText="1"/>
    </xf>
    <xf numFmtId="0" fontId="7"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3" fillId="0" borderId="2" xfId="0" applyFont="1" applyBorder="1"/>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xf>
    <xf numFmtId="0" fontId="8" fillId="0" borderId="6" xfId="0" applyFont="1" applyBorder="1" applyAlignment="1">
      <alignment horizontal="center" vertical="center"/>
    </xf>
    <xf numFmtId="2" fontId="8" fillId="0" borderId="5" xfId="0" applyNumberFormat="1"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9" fillId="2" borderId="1" xfId="0" applyFont="1" applyFill="1" applyBorder="1" applyAlignment="1">
      <alignment horizontal="right" wrapText="1"/>
    </xf>
    <xf numFmtId="0" fontId="9" fillId="2" borderId="2" xfId="0" applyFont="1" applyFill="1" applyBorder="1" applyAlignment="1">
      <alignment horizontal="right" wrapText="1"/>
    </xf>
    <xf numFmtId="0" fontId="9" fillId="2" borderId="3" xfId="0" applyFont="1" applyFill="1" applyBorder="1" applyAlignment="1">
      <alignment horizontal="righ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abSelected="1" topLeftCell="A23" zoomScale="130" zoomScaleNormal="130" workbookViewId="0">
      <selection activeCell="A34" sqref="A34:E34"/>
    </sheetView>
  </sheetViews>
  <sheetFormatPr defaultColWidth="9.140625" defaultRowHeight="15" x14ac:dyDescent="0.25"/>
  <cols>
    <col min="1" max="1" width="6" style="2" customWidth="1"/>
    <col min="2" max="2" width="36.85546875" style="2" customWidth="1"/>
    <col min="3" max="3" width="8.42578125" style="2" customWidth="1"/>
    <col min="4" max="4" width="9.5703125" style="2" customWidth="1"/>
    <col min="5" max="5" width="13.85546875" style="14" customWidth="1"/>
    <col min="6" max="6" width="14.140625" style="14" customWidth="1"/>
    <col min="7" max="7" width="21.28515625" style="2" customWidth="1"/>
    <col min="8" max="8" width="12" style="2" customWidth="1"/>
    <col min="9" max="16384" width="9.140625" style="2"/>
  </cols>
  <sheetData>
    <row r="1" spans="1:6" ht="15.75" x14ac:dyDescent="0.25">
      <c r="A1" s="1"/>
      <c r="B1" s="1"/>
      <c r="C1" s="1"/>
      <c r="D1" s="1"/>
      <c r="E1" s="27" t="s">
        <v>36</v>
      </c>
      <c r="F1" s="27"/>
    </row>
    <row r="2" spans="1:6" ht="15.75" x14ac:dyDescent="0.25">
      <c r="A2" s="1"/>
      <c r="B2" s="1"/>
      <c r="C2" s="1"/>
      <c r="D2" s="1"/>
      <c r="E2" s="3"/>
      <c r="F2" s="3"/>
    </row>
    <row r="3" spans="1:6" ht="15.75" x14ac:dyDescent="0.25">
      <c r="A3" s="28" t="s">
        <v>0</v>
      </c>
      <c r="B3" s="28"/>
      <c r="C3" s="28"/>
      <c r="D3" s="28"/>
      <c r="E3" s="28"/>
      <c r="F3" s="28"/>
    </row>
    <row r="4" spans="1:6" ht="18.75" x14ac:dyDescent="0.25">
      <c r="A4" s="5"/>
      <c r="B4" s="5"/>
      <c r="C4" s="4"/>
      <c r="D4" s="4"/>
      <c r="E4" s="6"/>
      <c r="F4" s="5"/>
    </row>
    <row r="5" spans="1:6" ht="75.75" customHeight="1" x14ac:dyDescent="0.25">
      <c r="A5" s="29" t="s">
        <v>1</v>
      </c>
      <c r="B5" s="30"/>
      <c r="C5" s="30"/>
      <c r="D5" s="30"/>
      <c r="E5" s="30"/>
      <c r="F5" s="31"/>
    </row>
    <row r="6" spans="1:6" ht="37.5" customHeight="1" x14ac:dyDescent="0.25">
      <c r="A6" s="32" t="s">
        <v>34</v>
      </c>
      <c r="B6" s="33"/>
      <c r="C6" s="33"/>
      <c r="D6" s="33"/>
      <c r="E6" s="33"/>
      <c r="F6" s="34"/>
    </row>
    <row r="7" spans="1:6" ht="15.75" x14ac:dyDescent="0.25">
      <c r="A7" s="35"/>
      <c r="B7" s="35"/>
      <c r="C7" s="35"/>
      <c r="D7" s="35"/>
      <c r="E7" s="35"/>
      <c r="F7" s="35"/>
    </row>
    <row r="8" spans="1:6" x14ac:dyDescent="0.25">
      <c r="A8" s="36" t="s">
        <v>2</v>
      </c>
      <c r="B8" s="38" t="s">
        <v>3</v>
      </c>
      <c r="C8" s="36" t="s">
        <v>4</v>
      </c>
      <c r="D8" s="40" t="s">
        <v>5</v>
      </c>
      <c r="E8" s="41" t="s">
        <v>6</v>
      </c>
      <c r="F8" s="42"/>
    </row>
    <row r="9" spans="1:6" x14ac:dyDescent="0.25">
      <c r="A9" s="37"/>
      <c r="B9" s="39"/>
      <c r="C9" s="37"/>
      <c r="D9" s="40"/>
      <c r="E9" s="15" t="s">
        <v>41</v>
      </c>
      <c r="F9" s="7" t="s">
        <v>42</v>
      </c>
    </row>
    <row r="10" spans="1:6" ht="15" customHeight="1" x14ac:dyDescent="0.25">
      <c r="A10" s="16"/>
      <c r="B10" s="16" t="s">
        <v>15</v>
      </c>
      <c r="C10" s="17"/>
      <c r="D10" s="17"/>
      <c r="E10" s="17"/>
      <c r="F10" s="18"/>
    </row>
    <row r="11" spans="1:6" ht="30" x14ac:dyDescent="0.25">
      <c r="A11" s="8">
        <v>1</v>
      </c>
      <c r="B11" s="9" t="s">
        <v>25</v>
      </c>
      <c r="C11" s="10" t="s">
        <v>13</v>
      </c>
      <c r="D11" s="11">
        <v>1</v>
      </c>
      <c r="E11" s="12">
        <v>269.5</v>
      </c>
      <c r="F11" s="19">
        <f>ROUND(D11*E11,2)</f>
        <v>269.5</v>
      </c>
    </row>
    <row r="12" spans="1:6" ht="150" x14ac:dyDescent="0.25">
      <c r="A12" s="8">
        <v>2</v>
      </c>
      <c r="B12" s="9" t="s">
        <v>26</v>
      </c>
      <c r="C12" s="10" t="s">
        <v>13</v>
      </c>
      <c r="D12" s="11">
        <v>1</v>
      </c>
      <c r="E12" s="12">
        <v>1595</v>
      </c>
      <c r="F12" s="19">
        <f t="shared" ref="F12:F33" si="0">ROUND(D12*E12,2)</f>
        <v>1595</v>
      </c>
    </row>
    <row r="13" spans="1:6" ht="45" x14ac:dyDescent="0.25">
      <c r="A13" s="8">
        <v>3</v>
      </c>
      <c r="B13" s="9" t="s">
        <v>27</v>
      </c>
      <c r="C13" s="10" t="s">
        <v>12</v>
      </c>
      <c r="D13" s="11">
        <v>185</v>
      </c>
      <c r="E13" s="12">
        <v>5.72</v>
      </c>
      <c r="F13" s="19">
        <f t="shared" si="0"/>
        <v>1058.2</v>
      </c>
    </row>
    <row r="14" spans="1:6" ht="45" x14ac:dyDescent="0.25">
      <c r="A14" s="8">
        <v>4</v>
      </c>
      <c r="B14" s="9" t="s">
        <v>28</v>
      </c>
      <c r="C14" s="10" t="s">
        <v>12</v>
      </c>
      <c r="D14" s="11">
        <v>220</v>
      </c>
      <c r="E14" s="12">
        <v>4.51</v>
      </c>
      <c r="F14" s="19">
        <f t="shared" si="0"/>
        <v>992.2</v>
      </c>
    </row>
    <row r="15" spans="1:6" ht="45" x14ac:dyDescent="0.25">
      <c r="A15" s="8">
        <v>5</v>
      </c>
      <c r="B15" s="9" t="s">
        <v>29</v>
      </c>
      <c r="C15" s="10" t="s">
        <v>12</v>
      </c>
      <c r="D15" s="11">
        <v>50</v>
      </c>
      <c r="E15" s="12">
        <v>2.75</v>
      </c>
      <c r="F15" s="19">
        <f t="shared" si="0"/>
        <v>137.5</v>
      </c>
    </row>
    <row r="16" spans="1:6" ht="30" x14ac:dyDescent="0.25">
      <c r="A16" s="8">
        <v>6</v>
      </c>
      <c r="B16" s="9" t="s">
        <v>30</v>
      </c>
      <c r="C16" s="10" t="s">
        <v>12</v>
      </c>
      <c r="D16" s="11">
        <v>40</v>
      </c>
      <c r="E16" s="12">
        <v>5.72</v>
      </c>
      <c r="F16" s="19">
        <f t="shared" si="0"/>
        <v>228.8</v>
      </c>
    </row>
    <row r="17" spans="1:6" ht="52.5" customHeight="1" x14ac:dyDescent="0.25">
      <c r="A17" s="8">
        <v>7</v>
      </c>
      <c r="B17" s="9" t="s">
        <v>31</v>
      </c>
      <c r="C17" s="10" t="s">
        <v>13</v>
      </c>
      <c r="D17" s="11">
        <v>8</v>
      </c>
      <c r="E17" s="12">
        <v>941.93</v>
      </c>
      <c r="F17" s="19">
        <f t="shared" si="0"/>
        <v>7535.44</v>
      </c>
    </row>
    <row r="18" spans="1:6" ht="30" x14ac:dyDescent="0.25">
      <c r="A18" s="8">
        <v>8</v>
      </c>
      <c r="B18" s="9" t="s">
        <v>32</v>
      </c>
      <c r="C18" s="10" t="s">
        <v>12</v>
      </c>
      <c r="D18" s="11">
        <v>370</v>
      </c>
      <c r="E18" s="12">
        <v>3.85</v>
      </c>
      <c r="F18" s="19">
        <f t="shared" si="0"/>
        <v>1424.5</v>
      </c>
    </row>
    <row r="19" spans="1:6" ht="120" x14ac:dyDescent="0.25">
      <c r="A19" s="8">
        <v>9</v>
      </c>
      <c r="B19" s="9" t="s">
        <v>33</v>
      </c>
      <c r="C19" s="10" t="s">
        <v>13</v>
      </c>
      <c r="D19" s="11">
        <v>4</v>
      </c>
      <c r="E19" s="12">
        <v>1194.1600000000001</v>
      </c>
      <c r="F19" s="19">
        <f t="shared" si="0"/>
        <v>4776.6400000000003</v>
      </c>
    </row>
    <row r="20" spans="1:6" ht="30" x14ac:dyDescent="0.25">
      <c r="A20" s="8">
        <v>10</v>
      </c>
      <c r="B20" s="9" t="s">
        <v>21</v>
      </c>
      <c r="C20" s="10" t="s">
        <v>12</v>
      </c>
      <c r="D20" s="11">
        <v>285</v>
      </c>
      <c r="E20" s="12">
        <v>0.66</v>
      </c>
      <c r="F20" s="19">
        <f t="shared" si="0"/>
        <v>188.1</v>
      </c>
    </row>
    <row r="21" spans="1:6" ht="30" x14ac:dyDescent="0.25">
      <c r="A21" s="8">
        <v>11</v>
      </c>
      <c r="B21" s="9" t="s">
        <v>16</v>
      </c>
      <c r="C21" s="10" t="s">
        <v>13</v>
      </c>
      <c r="D21" s="11">
        <v>1</v>
      </c>
      <c r="E21" s="12">
        <v>165</v>
      </c>
      <c r="F21" s="19">
        <f t="shared" si="0"/>
        <v>165</v>
      </c>
    </row>
    <row r="22" spans="1:6" x14ac:dyDescent="0.25">
      <c r="A22" s="8">
        <v>12</v>
      </c>
      <c r="B22" s="9" t="s">
        <v>22</v>
      </c>
      <c r="C22" s="10" t="s">
        <v>20</v>
      </c>
      <c r="D22" s="11">
        <v>0.3</v>
      </c>
      <c r="E22" s="12">
        <v>330</v>
      </c>
      <c r="F22" s="19">
        <f t="shared" si="0"/>
        <v>99</v>
      </c>
    </row>
    <row r="23" spans="1:6" ht="30" x14ac:dyDescent="0.25">
      <c r="A23" s="8">
        <v>13</v>
      </c>
      <c r="B23" s="9" t="s">
        <v>17</v>
      </c>
      <c r="C23" s="10" t="s">
        <v>19</v>
      </c>
      <c r="D23" s="11">
        <v>100</v>
      </c>
      <c r="E23" s="12">
        <v>3.52</v>
      </c>
      <c r="F23" s="19">
        <f t="shared" si="0"/>
        <v>352</v>
      </c>
    </row>
    <row r="24" spans="1:6" ht="30" x14ac:dyDescent="0.25">
      <c r="A24" s="8">
        <v>14</v>
      </c>
      <c r="B24" s="9" t="s">
        <v>18</v>
      </c>
      <c r="C24" s="10" t="s">
        <v>19</v>
      </c>
      <c r="D24" s="11">
        <v>1</v>
      </c>
      <c r="E24" s="12">
        <v>110</v>
      </c>
      <c r="F24" s="19">
        <f t="shared" si="0"/>
        <v>110</v>
      </c>
    </row>
    <row r="25" spans="1:6" ht="15" customHeight="1" x14ac:dyDescent="0.25">
      <c r="A25" s="16"/>
      <c r="B25" s="16" t="s">
        <v>14</v>
      </c>
      <c r="C25" s="17"/>
      <c r="D25" s="17"/>
      <c r="E25" s="21"/>
      <c r="F25" s="22"/>
    </row>
    <row r="26" spans="1:6" ht="40.5" customHeight="1" x14ac:dyDescent="0.25">
      <c r="A26" s="8">
        <v>15</v>
      </c>
      <c r="B26" s="9" t="s">
        <v>23</v>
      </c>
      <c r="C26" s="10" t="s">
        <v>12</v>
      </c>
      <c r="D26" s="11">
        <v>12</v>
      </c>
      <c r="E26" s="13">
        <v>6.38</v>
      </c>
      <c r="F26" s="19">
        <f t="shared" si="0"/>
        <v>76.56</v>
      </c>
    </row>
    <row r="27" spans="1:6" ht="150" x14ac:dyDescent="0.25">
      <c r="A27" s="8">
        <v>16</v>
      </c>
      <c r="B27" s="9" t="s">
        <v>24</v>
      </c>
      <c r="C27" s="10" t="s">
        <v>13</v>
      </c>
      <c r="D27" s="11">
        <v>2</v>
      </c>
      <c r="E27" s="13">
        <v>110</v>
      </c>
      <c r="F27" s="19">
        <f t="shared" si="0"/>
        <v>220</v>
      </c>
    </row>
    <row r="28" spans="1:6" ht="15" customHeight="1" x14ac:dyDescent="0.25">
      <c r="A28" s="16"/>
      <c r="B28" s="16" t="s">
        <v>7</v>
      </c>
      <c r="C28" s="17"/>
      <c r="D28" s="17"/>
      <c r="E28" s="21"/>
      <c r="F28" s="22"/>
    </row>
    <row r="29" spans="1:6" ht="30" x14ac:dyDescent="0.25">
      <c r="A29" s="8">
        <v>17</v>
      </c>
      <c r="B29" s="9" t="s">
        <v>8</v>
      </c>
      <c r="C29" s="10" t="s">
        <v>13</v>
      </c>
      <c r="D29" s="11">
        <v>1</v>
      </c>
      <c r="E29" s="13">
        <v>440</v>
      </c>
      <c r="F29" s="19">
        <f t="shared" si="0"/>
        <v>440</v>
      </c>
    </row>
    <row r="30" spans="1:6" x14ac:dyDescent="0.25">
      <c r="A30" s="8">
        <v>18</v>
      </c>
      <c r="B30" s="9" t="s">
        <v>9</v>
      </c>
      <c r="C30" s="10" t="s">
        <v>12</v>
      </c>
      <c r="D30" s="11">
        <v>285</v>
      </c>
      <c r="E30" s="13">
        <v>4.95</v>
      </c>
      <c r="F30" s="19">
        <f t="shared" si="0"/>
        <v>1410.75</v>
      </c>
    </row>
    <row r="31" spans="1:6" x14ac:dyDescent="0.25">
      <c r="A31" s="8">
        <v>19</v>
      </c>
      <c r="B31" s="9" t="s">
        <v>10</v>
      </c>
      <c r="C31" s="10" t="s">
        <v>13</v>
      </c>
      <c r="D31" s="11">
        <v>1</v>
      </c>
      <c r="E31" s="13">
        <v>55</v>
      </c>
      <c r="F31" s="19">
        <f t="shared" si="0"/>
        <v>55</v>
      </c>
    </row>
    <row r="32" spans="1:6" x14ac:dyDescent="0.25">
      <c r="A32" s="8">
        <v>22</v>
      </c>
      <c r="B32" s="9" t="s">
        <v>11</v>
      </c>
      <c r="C32" s="10" t="s">
        <v>13</v>
      </c>
      <c r="D32" s="11">
        <v>1</v>
      </c>
      <c r="E32" s="13">
        <v>55</v>
      </c>
      <c r="F32" s="19">
        <f t="shared" si="0"/>
        <v>55</v>
      </c>
    </row>
    <row r="33" spans="1:6" x14ac:dyDescent="0.25">
      <c r="A33" s="8">
        <v>22</v>
      </c>
      <c r="B33" s="9" t="s">
        <v>35</v>
      </c>
      <c r="C33" s="10" t="s">
        <v>13</v>
      </c>
      <c r="D33" s="11">
        <v>1</v>
      </c>
      <c r="E33" s="13">
        <v>220</v>
      </c>
      <c r="F33" s="19">
        <f t="shared" si="0"/>
        <v>220</v>
      </c>
    </row>
    <row r="34" spans="1:6" x14ac:dyDescent="0.25">
      <c r="A34" s="24" t="s">
        <v>38</v>
      </c>
      <c r="B34" s="25"/>
      <c r="C34" s="25"/>
      <c r="D34" s="25"/>
      <c r="E34" s="26"/>
      <c r="F34" s="20">
        <f>SUM(F11:F33)</f>
        <v>21409.19</v>
      </c>
    </row>
    <row r="35" spans="1:6" x14ac:dyDescent="0.25">
      <c r="A35" s="43" t="s">
        <v>39</v>
      </c>
      <c r="B35" s="44"/>
      <c r="C35" s="44"/>
      <c r="D35" s="44"/>
      <c r="E35" s="45"/>
      <c r="F35" s="20">
        <f>ROUND(F34*0.21,2)</f>
        <v>4495.93</v>
      </c>
    </row>
    <row r="36" spans="1:6" x14ac:dyDescent="0.25">
      <c r="A36" s="43" t="s">
        <v>40</v>
      </c>
      <c r="B36" s="44"/>
      <c r="C36" s="44"/>
      <c r="D36" s="44"/>
      <c r="E36" s="45"/>
      <c r="F36" s="20">
        <f>ROUND(F34*1.21,2)</f>
        <v>25905.119999999999</v>
      </c>
    </row>
    <row r="38" spans="1:6" ht="36" customHeight="1" x14ac:dyDescent="0.25">
      <c r="A38" s="23" t="s">
        <v>37</v>
      </c>
      <c r="B38" s="23"/>
      <c r="C38" s="23"/>
      <c r="D38" s="23"/>
      <c r="E38" s="23"/>
      <c r="F38" s="23"/>
    </row>
  </sheetData>
  <sheetProtection algorithmName="SHA-512" hashValue="DTM0q1kQP1LLDb8SySYOxlrw+b/FZBiGkpy1KrY7mFgANvuwYojWvKpSfQ1hX7CMUEu0JUrsLXBdYq2DAF3Ayw==" saltValue="+jMl6o0s9vUSX9uHSDIyfg==" spinCount="100000" sheet="1" objects="1" scenarios="1" formatCells="0" formatColumns="0"/>
  <mergeCells count="14">
    <mergeCell ref="A38:F38"/>
    <mergeCell ref="A34:E34"/>
    <mergeCell ref="E1:F1"/>
    <mergeCell ref="A3:F3"/>
    <mergeCell ref="A5:F5"/>
    <mergeCell ref="A6:F6"/>
    <mergeCell ref="A7:F7"/>
    <mergeCell ref="A8:A9"/>
    <mergeCell ref="B8:B9"/>
    <mergeCell ref="C8:C9"/>
    <mergeCell ref="D8:D9"/>
    <mergeCell ref="E8:F8"/>
    <mergeCell ref="A35:E35"/>
    <mergeCell ref="A36:E36"/>
  </mergeCells>
  <phoneticPr fontId="11" type="noConversion"/>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Elektrotechnika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2025-06-27T10:30:37Z</dcterms:modified>
</cp:coreProperties>
</file>