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8975" yWindow="0" windowWidth="19425" windowHeight="10395"/>
  </bookViews>
  <sheets>
    <sheet name="Sklypo planas"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3" i="1" l="1"/>
  <c r="F101" i="1"/>
  <c r="F100" i="1"/>
  <c r="F99" i="1"/>
  <c r="F90" i="1"/>
  <c r="F89" i="1"/>
  <c r="F88" i="1"/>
  <c r="F87" i="1"/>
  <c r="F86" i="1"/>
  <c r="F85" i="1"/>
  <c r="F84" i="1"/>
  <c r="F82" i="1"/>
  <c r="F81" i="1"/>
  <c r="F80" i="1"/>
  <c r="F79" i="1"/>
  <c r="F78" i="1"/>
  <c r="F77" i="1"/>
  <c r="F75" i="1"/>
  <c r="F74" i="1"/>
  <c r="F73" i="1"/>
  <c r="F72" i="1"/>
  <c r="F71" i="1"/>
  <c r="F69" i="1"/>
  <c r="F68" i="1"/>
  <c r="F67" i="1"/>
  <c r="F66" i="1"/>
  <c r="F65" i="1"/>
  <c r="F64" i="1"/>
  <c r="F62" i="1"/>
  <c r="F61" i="1"/>
  <c r="F60" i="1"/>
  <c r="F59" i="1"/>
  <c r="F58" i="1"/>
  <c r="F56" i="1"/>
  <c r="F55" i="1"/>
  <c r="F54" i="1"/>
  <c r="F53" i="1"/>
  <c r="F52" i="1"/>
  <c r="F51" i="1"/>
  <c r="F50" i="1"/>
  <c r="F49" i="1"/>
  <c r="F46" i="1"/>
  <c r="F45" i="1"/>
  <c r="F44" i="1"/>
  <c r="F43" i="1"/>
  <c r="F42" i="1"/>
  <c r="F41" i="1"/>
  <c r="F40" i="1"/>
  <c r="F38" i="1"/>
  <c r="F37" i="1"/>
  <c r="F36" i="1"/>
  <c r="F35" i="1"/>
  <c r="F33" i="1"/>
  <c r="F32" i="1"/>
  <c r="F31" i="1"/>
  <c r="F30" i="1"/>
  <c r="F29" i="1"/>
  <c r="F28" i="1"/>
  <c r="F27" i="1"/>
  <c r="F26" i="1"/>
  <c r="F25" i="1"/>
  <c r="F24" i="1"/>
  <c r="F23" i="1"/>
  <c r="F22" i="1"/>
  <c r="F20" i="1"/>
  <c r="F19" i="1"/>
  <c r="F18" i="1"/>
  <c r="F17" i="1"/>
  <c r="F16" i="1"/>
  <c r="F14" i="1"/>
  <c r="F13" i="1"/>
  <c r="F12" i="1"/>
  <c r="F11" i="1"/>
  <c r="F97" i="1" l="1"/>
  <c r="F96" i="1"/>
  <c r="F95" i="1"/>
  <c r="F94" i="1"/>
  <c r="F93" i="1"/>
  <c r="F92" i="1"/>
  <c r="F104" i="1" l="1"/>
  <c r="F105" i="1" s="1"/>
  <c r="A93" i="1"/>
  <c r="A94" i="1" s="1"/>
  <c r="A95" i="1" s="1"/>
  <c r="A96" i="1" s="1"/>
  <c r="A97" i="1" s="1"/>
  <c r="A85" i="1"/>
  <c r="A86" i="1" s="1"/>
  <c r="A87" i="1" s="1"/>
  <c r="A88" i="1" s="1"/>
  <c r="A89" i="1" s="1"/>
  <c r="A90" i="1" s="1"/>
  <c r="A78" i="1"/>
  <c r="A79" i="1" s="1"/>
  <c r="A80" i="1" s="1"/>
  <c r="A81" i="1" s="1"/>
  <c r="A82" i="1" s="1"/>
  <c r="A72" i="1"/>
  <c r="A73" i="1" s="1"/>
  <c r="A74" i="1" s="1"/>
  <c r="A75" i="1" s="1"/>
  <c r="A65" i="1"/>
  <c r="A66" i="1" s="1"/>
  <c r="A67" i="1" s="1"/>
  <c r="A68" i="1" s="1"/>
  <c r="A69" i="1" s="1"/>
  <c r="A59" i="1"/>
  <c r="A60" i="1" s="1"/>
  <c r="A61" i="1" s="1"/>
  <c r="A62" i="1" s="1"/>
  <c r="A50" i="1"/>
  <c r="A51" i="1" s="1"/>
  <c r="A52" i="1" s="1"/>
  <c r="A53" i="1" s="1"/>
  <c r="A54" i="1" s="1"/>
  <c r="A55" i="1" s="1"/>
  <c r="A56" i="1" s="1"/>
  <c r="A41" i="1"/>
  <c r="A43" i="1" s="1"/>
  <c r="A45" i="1" s="1"/>
  <c r="A40" i="1"/>
  <c r="A42" i="1" s="1"/>
  <c r="A44" i="1" s="1"/>
  <c r="A46" i="1" s="1"/>
  <c r="F106" i="1" l="1"/>
</calcChain>
</file>

<file path=xl/sharedStrings.xml><?xml version="1.0" encoding="utf-8"?>
<sst xmlns="http://schemas.openxmlformats.org/spreadsheetml/2006/main" count="188" uniqueCount="104">
  <si>
    <t>Prašome užpildytą darbų kiekių žiniaraštį pateikti excel formatu, nekeičiant nurodytų darbų apibūdinimų (techninių specifikacijų), mato vienetų ir kiekių. Rekomenduojama įkainius ir kainas įrašyti apvalinant dviem skaitmenimis po kablelio, nekeičiant įkainių ir kainos stulpeliuose įvestų apvalinimo nustatymų, o žiniaraštį užpildžius – pasitikrinti ar nėra padarytų aritmetinių klaidų.</t>
  </si>
  <si>
    <t>Eil. Nr.</t>
  </si>
  <si>
    <t>Darbų ir išlaidų aprašymai</t>
  </si>
  <si>
    <t>Mato vnt.</t>
  </si>
  <si>
    <t>Kiekis</t>
  </si>
  <si>
    <t>Kaina Eur be PVM</t>
  </si>
  <si>
    <t>vnt.</t>
  </si>
  <si>
    <t>m</t>
  </si>
  <si>
    <t>m2</t>
  </si>
  <si>
    <t>Kamuolių gaudyklės:</t>
  </si>
  <si>
    <t>6. Betoniniai vejos borteliai 1000x50x200, jų įrengimas įbetonuojant</t>
  </si>
  <si>
    <t>I skyrius. Pasiruošiamieji darbai:</t>
  </si>
  <si>
    <t>II skyrius. Kiti darbai:</t>
  </si>
  <si>
    <t>III skyrius.  Mini futbolo aikštelės įrengimas 690m²:</t>
  </si>
  <si>
    <t>IV skyrius. Bėgimo takelių įrengimas 1275m²:</t>
  </si>
  <si>
    <t>V skyrius. Futbolo aikštyno įrengimas (be užribių) 2641m²:</t>
  </si>
  <si>
    <t>VI skyrius. Užribiai:</t>
  </si>
  <si>
    <t>6.1. Užribis su šuolio į tolį sektoriumi 537m²:</t>
  </si>
  <si>
    <t>6.2. Užribis su kvadrato aikštele 556m²:</t>
  </si>
  <si>
    <t>VII skyrius. Tinklinio aikštelės įrengimas 360m²:</t>
  </si>
  <si>
    <t>VIII skyrius. 3D segmentinės tvoros panelių įrengimas ant esamų pamatų, esamos dangos remontas:</t>
  </si>
  <si>
    <t>IX skyrius. Sporto aikštyno aptvėrimas 400m:</t>
  </si>
  <si>
    <t>X skyrius. Betoninių trinkelių takas 122m²:</t>
  </si>
  <si>
    <t>XI skyrius. Grandininė kelio užtvara:</t>
  </si>
  <si>
    <t>m3</t>
  </si>
  <si>
    <t>kg</t>
  </si>
  <si>
    <t xml:space="preserve">vnt. </t>
  </si>
  <si>
    <t>kompl.</t>
  </si>
  <si>
    <t>Esamos asfalto dangos nuardymas ir išvežimas</t>
  </si>
  <si>
    <t>Esamų betoninių bortelių išardymas ir išvežimas</t>
  </si>
  <si>
    <t>Esamų sportinių įrenginių ir jų pamatų demontavimas irr išvežimas</t>
  </si>
  <si>
    <t>Esamos aikštelės tvoros metalinių segmentų ir stulpų demontavimas ir išvežimas (apytiksliai 106 m')</t>
  </si>
  <si>
    <t>Vejos atsėjimas buvusio asfalto vietoje, papildant juodžemiu ~15cm</t>
  </si>
  <si>
    <t>Planiruojama vieta-grunto nustumdymas, vejos atsėjimas</t>
  </si>
  <si>
    <t>Armuotas betonas sportinio inventoriaus pamatų, kamuolių gaudyklės pamatų, bortelių įrengimui</t>
  </si>
  <si>
    <t>Naujas pagrindas dirbtinei žolei, jo įrengimas (49 cm grunto nukasimas ir išvežimas, esamo grunto sutankinimas, 30cm sutankinto smėlio sluoksnio, 15cm sutankinto min.medžiagų mišinio, 4cm sutankintų atsijų sluoksnio įrengimas)</t>
  </si>
  <si>
    <t>Elastinis sluoksnis min 2cm storio, jo įrengimas</t>
  </si>
  <si>
    <t>Armatūra betonui</t>
  </si>
  <si>
    <t>Dirbtinės žolės užpildymas kvarciniu smėliu ir gumos granulėmis</t>
  </si>
  <si>
    <t>Mini futbolo aikštelės baltos spalvos linijų išbraižymas</t>
  </si>
  <si>
    <t>Gręžtiniai armuoto betono pamatai Ø20cm, h- 1,2 m, jų įrengimas</t>
  </si>
  <si>
    <t>Gręžtiniai armuoto betono pamatai Ø20cm, h- 1,0 m, jų įrengimas</t>
  </si>
  <si>
    <t>Apvalaus profilio metaliniai stulpai Ø5cm, jų įrengimas įbetonuojant</t>
  </si>
  <si>
    <t>Medinės lentos 30x140x2000mm, jų įrengimas</t>
  </si>
  <si>
    <t>Rakinami varteliai (aukštis – 1,20m, plotis – 1,20 m), jų įrengimas</t>
  </si>
  <si>
    <t>Betoniniai vejos borteliai 1000x50x200, jų įrengimas įbetonuojant</t>
  </si>
  <si>
    <t>Nauja asfalto danga, jos įrengimas (42 cm grunto nukasimas ir išvežimas, esamo grunto sutankinimas, 20cm sutankinto smėlio sluoksnio, 15cm sutankintos skaldos, 3cm ir 4cm asfalto sluoksnio įrengimas)</t>
  </si>
  <si>
    <t>Betoniniai vejos borteliai 1000x50x200, jų įrengimas įbetonuojant, viršutinė plokštuma dažoma baltai</t>
  </si>
  <si>
    <t>Bėgimo takelių linijų išbraižymas (baltos spalvos)</t>
  </si>
  <si>
    <t>Dirbtinė žolė 4-4,2cm storio, jos įrengimas m²</t>
  </si>
  <si>
    <t xml:space="preserve">Futbolo aikštelės baltos spalvos linijų įrengimas </t>
  </si>
  <si>
    <t>Kilnojami rankinio vartai aliuminio profilio, 3 x 2 m. Vartų paviršius matinis su juoda panele. Su tinklu.</t>
  </si>
  <si>
    <t>Nauja asfalto danga, jos įrengimas (42 cm grunto nukasimas, esamo grunto sutankinimas, 20cm sutankinto smėlio sluoksnio, 15cm sutankintos skaldos, 3cm ir 4cm asfalto sluoksnio įrengimas)</t>
  </si>
  <si>
    <t>Grunto iškasimas ir išvežimas</t>
  </si>
  <si>
    <t>Žvyro kanalas 7m ilgio, 60cm pločio</t>
  </si>
  <si>
    <t>Smėlis, kurio smiltelės iki 2mm dydžio, be organinių komponentų</t>
  </si>
  <si>
    <t>Bortelis aplink šuoliaduobę su sportininkams saugia minkšta medžiaga ant viršutinio kraštas</t>
  </si>
  <si>
    <t>Linijų nužymėjimas, 5cm pločio, baltos spalvos</t>
  </si>
  <si>
    <t>Metaliniai, apvalaus profilio Ø60mm stulpai 4,7h aukščio(iš jų 1,2m įbetonuojama), su trimis tinklo tvirtinimo taškais (viršus, vidurys, apačia), jų įrengimas.</t>
  </si>
  <si>
    <t>Metalinės atotampos, apvalaus profilio Ø60mm</t>
  </si>
  <si>
    <t>Metalinis trosas, jo įrengimas</t>
  </si>
  <si>
    <t>Nailoninis tinklas, h-4,0m, akutės dydis 6x6cm, jo įrengimas</t>
  </si>
  <si>
    <t>Virvė su švinu, jos įrengimas</t>
  </si>
  <si>
    <t>Aliuminio stovai 80x80mm (h 300cm, iš jų 50cm įbetonuojama), jų įrengimas</t>
  </si>
  <si>
    <t>Kvadrato aikštelės linijų išbraižymas (baltos splvos)</t>
  </si>
  <si>
    <t xml:space="preserve">Tinklas ( atstumas tarp stovų centrų- 9,60m ilgio), įtempimo virvė, jos įrengimas </t>
  </si>
  <si>
    <t>Metaliniai, apvalaus profilio Ø60mm stulpai 4,7h aukščio (1,2m įbetonuojama), su trimis tinklo tvirtinimo taškais (viršus, vidurys, apačia), jų įrengimas</t>
  </si>
  <si>
    <t>Metalinės atotampos, apvalaus profilio Ø60mm, jų įrengimas</t>
  </si>
  <si>
    <t>Tinklinio aikštelės linijų išbraižymas (geltonos spalvos)</t>
  </si>
  <si>
    <t>Aliuminio stovai 80x80mm (h 300cm, iš jų 50cm įbetonuojama)</t>
  </si>
  <si>
    <t>Tinklas ( atstumas tarp stovų centrų 15,60m ilgio), įtempimo virvė</t>
  </si>
  <si>
    <t>Stačiakampio profilio metaliniai stulpai 120x60x4 mm, h-4m su dangteliais. Stulpų spalva pilka, ZN+RAL7016, jų įrengimas ant esamų pamatų</t>
  </si>
  <si>
    <t>Stačiakampio profilio metaliniai stulpai 120x120x4 mm, h-4m su dangteliais. Stulpų spalva pilka,ZN+RAL7016, jų įrengimas ant esamų pamatų</t>
  </si>
  <si>
    <t>4m aukščio 3D segmentinės cinkuotos tvoros panelės, tvirtinimo detalės, jų įrengimas. Segmentų spalva pilka, RAL7016</t>
  </si>
  <si>
    <t>Esamos sintetinės dangos demontavimas ir išvežimas</t>
  </si>
  <si>
    <t>Esamo pagrindo paruošimas naujos sintetinės dangos liejimui</t>
  </si>
  <si>
    <t>Krepšinio aikštelės linijų išbraižymas (baltos spalvos)</t>
  </si>
  <si>
    <t>2 metrų aukščio 3D segmentinė tvora su tvirtinimo elementais, segmentų spalva pilka, RAL7016, jos įrengimas</t>
  </si>
  <si>
    <t>Rakinami varteliai (aukštis – 2 m, plotis – 1,30 m), jų įrengimas</t>
  </si>
  <si>
    <t>Rakinami vartai (aukštis – 2 m, plotis – 2,57 m), jų įrengimas</t>
  </si>
  <si>
    <t>Naujai įrengiamas pagrindas: (44 cm grunto nukasimas ir išvežimas, esamo grunto sutankinimas, 20cm sutankinto smėlio sluoksnio ir 15cm sutankintos dolomito skaldos sluoksnio, 3 cm storio akmenų atsijų sluoksnio įrengimas)</t>
  </si>
  <si>
    <t>Betono trinkelių 200x100x60 danga, jos įrengimas</t>
  </si>
  <si>
    <t>Gręžtiniai armuoto betono pamatai Ø25cm, h- 1,2 m, jų įrengimas (betonas ir armatūra įskaičiuoti II skyriaus 8, 9 punktuose</t>
  </si>
  <si>
    <t>Vejos atsėjimas aplink statybos vietas, papildant juodžemiu ~10cm (~1m atstumu nuo įrengiamų inž.statinių)</t>
  </si>
  <si>
    <t>Dirbtinė žolė 4-4,2 cm storio, jos įrengimas</t>
  </si>
  <si>
    <t>Nauja asfalto danga, jos įrengimas (42 cm grunto nukasimas ir išvežimas, esamo grunto sutankinimas, 20cm sutankinto smėlio sluoksnio, 15cm sutankintos skaldos, 3 cm ir 4cm asfalto sluoksnio įrengimas)</t>
  </si>
  <si>
    <t>Posluoksnis-betonas 3 cm storio</t>
  </si>
  <si>
    <t>Įbetonuojami futbolo vartai 7,32 x 2,44 m, jų įrengimas. Ovalaus profilio 120 x 110 mm. Pilnai uždengti plastikiniai tinklo kabliukai. Su tinklais, su galiniais vartų tinklo įtempimo stulpais ir apatiniu tinklo palaikymo rėmu.</t>
  </si>
  <si>
    <t>Liejama gumos granulių danga (7mm iš EPDM ir 8mm iš SBR gumos granulių), jos įrengimas</t>
  </si>
  <si>
    <t>Gumos granulių danga (purškiama - 3mm iš EPDM ir liejama - 11mm iš SBR gumos granulių), jos įrengimas. Raudonos spalvos</t>
  </si>
  <si>
    <t>Liejama (kvadrato aikštelei) gumos granulių danga užribiui (7mm iš EPDM ir 8mm iš SBR gumos granulių), jos įrengimas</t>
  </si>
  <si>
    <t>Kauno Kazio Griniaus progimnazijos Šiaurės pr. 97, Kaune, stadiono rekonstravimo darbų pirkimas. Sklypo planas</t>
  </si>
  <si>
    <t>Pirkimo sąlygų 8 priedas</t>
  </si>
  <si>
    <t>Pastaba: Visų medžiagų sąnaudos turi būti vertinamos su pilnu darbu / įgyvendinimo / atlikimo įkainiu. Atskiras darbų kiekių žiniaraštis nebus pateikiamas.</t>
  </si>
  <si>
    <t>Viso</t>
  </si>
  <si>
    <t>Iš viso Eur be PVM</t>
  </si>
  <si>
    <t>PVM, Eur</t>
  </si>
  <si>
    <t>Iš viso Eur su PVM</t>
  </si>
  <si>
    <t>Vieneto kaina</t>
  </si>
  <si>
    <t>Metaliniai futbolo vartai, jų įrengimas</t>
  </si>
  <si>
    <t>Stačiakampio profilio metaliniai stulpai 60x40x2 mm, h-2,8m su dangteliais. Stulpų spalva pilka, ZN+RAL7016, jų įrengimas</t>
  </si>
  <si>
    <t>Stačiakampio profilio metaliniai stulpai 80x80x3 mm, h-3,0 m su dangteliais. Stulpų spalva pilka,ZN+RAL7016, jų įrengimas</t>
  </si>
  <si>
    <t>Darbų kiekių žiniaraštis A LAIDA</t>
  </si>
  <si>
    <t xml:space="preserve">Grandininė kelio užtvara, jos įrengimas (5m):                                                                           - Grandininis kelio užtvaras su varikliu, naudojama įtampa 220V;                                                             - Grandinės ilgis parenkamas pagal pravažiavimo plotį (apytiksliai 5m);                                                               - Atidarymo laikas ne mažiau 11s;                                                                - Valdomas ir nuotolinio valdymo pulteliu ir mobiliu telefonu.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</si>
</sst>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theme="1"/>
      <name val="Calibri"/>
      <family val="2"/>
      <charset val="186"/>
    </font>
    <font>
      <sz val="12"/>
      <color theme="1"/>
      <name val="Calibri"/>
      <family val="2"/>
      <charset val="186"/>
    </font>
    <font>
      <b/>
      <sz val="12"/>
      <color theme="1"/>
      <name val="Calibri"/>
      <family val="2"/>
      <charset val="186"/>
    </font>
    <font>
      <b/>
      <sz val="14"/>
      <color theme="1"/>
      <name val="Calibri"/>
      <family val="2"/>
      <charset val="186"/>
    </font>
    <font>
      <sz val="14"/>
      <color theme="1"/>
      <name val="Calibri"/>
      <family val="2"/>
      <charset val="186"/>
    </font>
    <font>
      <i/>
      <sz val="11"/>
      <color rgb="FFFF0000"/>
      <name val="Calibri"/>
      <family val="2"/>
      <charset val="186"/>
    </font>
    <font>
      <b/>
      <sz val="11"/>
      <color theme="1"/>
      <name val="Calibri"/>
      <family val="2"/>
      <charset val="186"/>
    </font>
    <font>
      <b/>
      <sz val="11"/>
      <name val="Calibri"/>
      <family val="2"/>
      <charset val="186"/>
    </font>
    <font>
      <sz val="11"/>
      <name val="Calibri"/>
      <family val="2"/>
      <charset val="186"/>
    </font>
    <font>
      <sz val="11"/>
      <color rgb="FF000000"/>
      <name val="Calibri"/>
      <family val="2"/>
      <charset val="186"/>
    </font>
    <font>
      <b/>
      <sz val="11"/>
      <color theme="1"/>
      <name val="Calibri"/>
      <family val="2"/>
      <charset val="186"/>
      <scheme val="minor"/>
    </font>
    <font>
      <sz val="11"/>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9"/>
        <bgColor indexed="64"/>
      </patternFill>
    </fill>
    <fill>
      <patternFill patternType="solid">
        <fgColor rgb="FFFFFFFF"/>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68">
    <xf numFmtId="0" fontId="0" fillId="0" borderId="0" xfId="0"/>
    <xf numFmtId="0" fontId="2" fillId="0" borderId="0" xfId="0" applyFont="1"/>
    <xf numFmtId="0" fontId="1" fillId="0" borderId="0" xfId="0" applyFont="1"/>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7" fillId="0" borderId="7" xfId="0" applyFont="1" applyBorder="1" applyAlignment="1">
      <alignment horizontal="center" vertical="center"/>
    </xf>
    <xf numFmtId="2" fontId="1" fillId="0" borderId="5" xfId="0" applyNumberFormat="1" applyFont="1" applyBorder="1" applyAlignment="1" applyProtection="1">
      <alignment horizontal="center" vertical="center" wrapText="1"/>
      <protection locked="0"/>
    </xf>
    <xf numFmtId="2" fontId="1" fillId="0" borderId="5" xfId="0" applyNumberFormat="1" applyFont="1" applyBorder="1" applyAlignment="1" applyProtection="1">
      <alignment horizontal="center" vertical="center"/>
      <protection locked="0"/>
    </xf>
    <xf numFmtId="0" fontId="1" fillId="0" borderId="0" xfId="0" applyFont="1" applyAlignment="1">
      <alignment horizontal="center" vertical="center"/>
    </xf>
    <xf numFmtId="0" fontId="7" fillId="0" borderId="5" xfId="0" applyFont="1" applyBorder="1" applyAlignment="1">
      <alignment horizontal="center" vertical="center" wrapText="1"/>
    </xf>
    <xf numFmtId="0" fontId="7" fillId="0" borderId="0" xfId="0" applyFont="1"/>
    <xf numFmtId="0" fontId="9" fillId="3" borderId="2" xfId="0" applyFont="1" applyFill="1" applyBorder="1" applyAlignment="1">
      <alignment vertical="center" wrapText="1"/>
    </xf>
    <xf numFmtId="0" fontId="9" fillId="3" borderId="3" xfId="0" applyFont="1" applyFill="1" applyBorder="1" applyAlignment="1">
      <alignment vertical="center" wrapText="1"/>
    </xf>
    <xf numFmtId="2" fontId="11" fillId="0" borderId="5" xfId="0" applyNumberFormat="1" applyFont="1" applyBorder="1" applyAlignment="1" applyProtection="1">
      <alignment horizontal="center" vertical="center"/>
      <protection locked="0"/>
    </xf>
    <xf numFmtId="2" fontId="9" fillId="3" borderId="2" xfId="0" applyNumberFormat="1" applyFont="1" applyFill="1" applyBorder="1" applyAlignment="1" applyProtection="1">
      <alignment vertical="center" wrapText="1"/>
      <protection locked="0"/>
    </xf>
    <xf numFmtId="2" fontId="12" fillId="3" borderId="3" xfId="0" applyNumberFormat="1" applyFont="1" applyFill="1" applyBorder="1" applyAlignment="1" applyProtection="1">
      <alignment vertical="center" wrapText="1"/>
      <protection locked="0"/>
    </xf>
    <xf numFmtId="2" fontId="8" fillId="3" borderId="2" xfId="0" applyNumberFormat="1" applyFont="1" applyFill="1" applyBorder="1" applyAlignment="1" applyProtection="1">
      <alignment vertical="center" wrapText="1"/>
      <protection locked="0"/>
    </xf>
    <xf numFmtId="2" fontId="13" fillId="3" borderId="3" xfId="0" applyNumberFormat="1" applyFont="1" applyFill="1" applyBorder="1" applyAlignment="1" applyProtection="1">
      <alignment vertical="center" wrapText="1"/>
      <protection locked="0"/>
    </xf>
    <xf numFmtId="0" fontId="8" fillId="3" borderId="1" xfId="0" applyFont="1" applyFill="1" applyBorder="1" applyAlignment="1" applyProtection="1">
      <alignment vertical="center" wrapText="1"/>
      <protection hidden="1"/>
    </xf>
    <xf numFmtId="0" fontId="9" fillId="3" borderId="2" xfId="0" applyFont="1" applyFill="1" applyBorder="1" applyAlignment="1" applyProtection="1">
      <alignment vertical="center" wrapText="1"/>
      <protection hidden="1"/>
    </xf>
    <xf numFmtId="0" fontId="9" fillId="0" borderId="1" xfId="0" applyFont="1" applyBorder="1" applyAlignment="1" applyProtection="1">
      <alignment horizontal="center" vertical="center" wrapText="1"/>
      <protection hidden="1"/>
    </xf>
    <xf numFmtId="0" fontId="9" fillId="0" borderId="5" xfId="0" applyFont="1" applyBorder="1" applyAlignment="1" applyProtection="1">
      <alignment horizontal="left" vertical="center" wrapText="1"/>
      <protection hidden="1"/>
    </xf>
    <xf numFmtId="0" fontId="9" fillId="0" borderId="5" xfId="0" applyFont="1" applyBorder="1" applyAlignment="1" applyProtection="1">
      <alignment horizontal="center" vertical="center" wrapText="1"/>
      <protection hidden="1"/>
    </xf>
    <xf numFmtId="0" fontId="9" fillId="4" borderId="5" xfId="0" applyFont="1" applyFill="1" applyBorder="1" applyAlignment="1" applyProtection="1">
      <alignment horizontal="center" vertical="center" wrapText="1"/>
      <protection hidden="1"/>
    </xf>
    <xf numFmtId="0" fontId="8" fillId="3" borderId="2" xfId="0" applyFont="1" applyFill="1" applyBorder="1" applyAlignment="1" applyProtection="1">
      <alignment vertical="center" wrapText="1"/>
      <protection hidden="1"/>
    </xf>
    <xf numFmtId="0" fontId="9" fillId="3" borderId="1" xfId="0" applyFont="1" applyFill="1" applyBorder="1" applyAlignment="1" applyProtection="1">
      <alignment vertical="center" wrapText="1"/>
      <protection hidden="1"/>
    </xf>
    <xf numFmtId="0" fontId="9" fillId="5" borderId="5" xfId="0" applyFont="1" applyFill="1" applyBorder="1" applyAlignment="1" applyProtection="1">
      <alignment horizontal="center" vertical="center" wrapText="1"/>
      <protection hidden="1"/>
    </xf>
    <xf numFmtId="0" fontId="10" fillId="0" borderId="5" xfId="0" applyFont="1" applyBorder="1" applyAlignment="1" applyProtection="1">
      <alignment horizontal="left" vertical="center" wrapText="1"/>
      <protection hidden="1"/>
    </xf>
    <xf numFmtId="0" fontId="10" fillId="4" borderId="5" xfId="0" applyFont="1" applyFill="1" applyBorder="1" applyAlignment="1" applyProtection="1">
      <alignment horizontal="center" vertical="center" wrapText="1"/>
      <protection hidden="1"/>
    </xf>
    <xf numFmtId="0" fontId="9" fillId="2" borderId="1" xfId="0" applyFont="1" applyFill="1" applyBorder="1" applyAlignment="1" applyProtection="1">
      <alignment horizontal="center" vertical="center" wrapText="1"/>
      <protection hidden="1"/>
    </xf>
    <xf numFmtId="0" fontId="9" fillId="2" borderId="5" xfId="0" applyFont="1" applyFill="1" applyBorder="1" applyAlignment="1" applyProtection="1">
      <alignment horizontal="center" vertical="center" wrapText="1"/>
      <protection hidden="1"/>
    </xf>
    <xf numFmtId="0" fontId="9" fillId="2" borderId="5" xfId="0" applyFont="1" applyFill="1" applyBorder="1" applyAlignment="1" applyProtection="1">
      <alignment horizontal="left" vertical="center" wrapText="1"/>
      <protection hidden="1"/>
    </xf>
    <xf numFmtId="2" fontId="1" fillId="2" borderId="5" xfId="0" applyNumberFormat="1" applyFont="1" applyFill="1" applyBorder="1" applyAlignment="1" applyProtection="1">
      <alignment horizontal="center" vertical="center"/>
      <protection locked="0"/>
    </xf>
    <xf numFmtId="0" fontId="1" fillId="2" borderId="0" xfId="0" applyFont="1" applyFill="1"/>
    <xf numFmtId="2" fontId="12" fillId="2" borderId="7" xfId="0" applyNumberFormat="1" applyFont="1" applyFill="1" applyBorder="1" applyAlignment="1" applyProtection="1">
      <alignment horizontal="center" vertical="center"/>
      <protection locked="0"/>
    </xf>
    <xf numFmtId="2" fontId="9" fillId="0" borderId="5" xfId="0" applyNumberFormat="1" applyFont="1" applyBorder="1" applyAlignment="1" applyProtection="1">
      <alignment horizontal="center" vertical="center"/>
      <protection locked="0"/>
    </xf>
    <xf numFmtId="0" fontId="9" fillId="0" borderId="0" xfId="0" applyFont="1"/>
    <xf numFmtId="2" fontId="9" fillId="0" borderId="5" xfId="0" applyNumberFormat="1" applyFont="1" applyFill="1" applyBorder="1" applyAlignment="1" applyProtection="1">
      <alignment horizontal="center" vertical="center"/>
      <protection locked="0"/>
    </xf>
    <xf numFmtId="0" fontId="9" fillId="2" borderId="0" xfId="0" applyFont="1" applyFill="1"/>
    <xf numFmtId="0" fontId="9" fillId="0" borderId="1" xfId="0" applyFont="1" applyFill="1" applyBorder="1" applyAlignment="1" applyProtection="1">
      <alignment horizontal="center" vertical="center" wrapText="1"/>
      <protection hidden="1"/>
    </xf>
    <xf numFmtId="0" fontId="9" fillId="0" borderId="5" xfId="0" applyFont="1" applyFill="1" applyBorder="1" applyAlignment="1" applyProtection="1">
      <alignment horizontal="left" vertical="center" wrapText="1"/>
      <protection hidden="1"/>
    </xf>
    <xf numFmtId="0" fontId="9" fillId="0" borderId="5" xfId="0" applyFont="1" applyFill="1" applyBorder="1" applyAlignment="1" applyProtection="1">
      <alignment horizontal="center" vertical="center" wrapText="1"/>
      <protection hidden="1"/>
    </xf>
    <xf numFmtId="0" fontId="9" fillId="0" borderId="0" xfId="0" applyFont="1" applyFill="1"/>
    <xf numFmtId="0" fontId="1" fillId="0" borderId="0" xfId="0" applyFont="1" applyAlignment="1">
      <alignment horizontal="left" wrapText="1"/>
    </xf>
    <xf numFmtId="0" fontId="8" fillId="2" borderId="1"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8" fillId="2" borderId="3" xfId="0" applyFont="1" applyFill="1" applyBorder="1" applyAlignment="1">
      <alignment horizontal="right" vertical="center" wrapText="1"/>
    </xf>
    <xf numFmtId="0" fontId="1" fillId="0" borderId="0" xfId="0" applyFont="1" applyAlignment="1">
      <alignment horizontal="right"/>
    </xf>
    <xf numFmtId="0" fontId="3" fillId="0" borderId="0" xfId="0" applyFont="1" applyAlignment="1">
      <alignment horizontal="center" vertical="center" wrapText="1"/>
    </xf>
    <xf numFmtId="0" fontId="6"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2" fillId="0" borderId="2" xfId="0" applyFont="1" applyBorder="1"/>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xf>
    <xf numFmtId="0" fontId="7" fillId="0" borderId="6" xfId="0" applyFont="1" applyBorder="1" applyAlignment="1">
      <alignment horizontal="center" vertical="center"/>
    </xf>
    <xf numFmtId="2" fontId="7" fillId="0" borderId="5" xfId="0" applyNumberFormat="1"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8" fillId="2" borderId="1" xfId="0" applyFont="1" applyFill="1" applyBorder="1" applyAlignment="1">
      <alignment horizontal="right" wrapText="1"/>
    </xf>
    <xf numFmtId="0" fontId="8" fillId="2" borderId="2" xfId="0" applyFont="1" applyFill="1" applyBorder="1" applyAlignment="1">
      <alignment horizontal="right" wrapText="1"/>
    </xf>
    <xf numFmtId="0" fontId="8" fillId="2" borderId="3" xfId="0" applyFont="1" applyFill="1" applyBorder="1" applyAlignment="1">
      <alignment horizontal="righ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8"/>
  <sheetViews>
    <sheetView tabSelected="1" topLeftCell="A100" zoomScaleNormal="100" workbookViewId="0">
      <selection activeCell="A100" sqref="A100:F111"/>
    </sheetView>
  </sheetViews>
  <sheetFormatPr defaultColWidth="9.140625" defaultRowHeight="15" x14ac:dyDescent="0.25"/>
  <cols>
    <col min="1" max="1" width="6" style="2" customWidth="1"/>
    <col min="2" max="2" width="36.85546875" style="2" customWidth="1"/>
    <col min="3" max="3" width="8.42578125" style="2" customWidth="1"/>
    <col min="4" max="4" width="9.5703125" style="2" customWidth="1"/>
    <col min="5" max="5" width="12.140625" style="10" customWidth="1"/>
    <col min="6" max="6" width="13.5703125" style="10" customWidth="1"/>
    <col min="7" max="7" width="21.28515625" style="2" customWidth="1"/>
    <col min="8" max="8" width="12" style="2" customWidth="1"/>
    <col min="9" max="16384" width="9.140625" style="2"/>
  </cols>
  <sheetData>
    <row r="1" spans="1:6" ht="15.75" x14ac:dyDescent="0.25">
      <c r="A1" s="1"/>
      <c r="B1" s="1"/>
      <c r="C1" s="1"/>
      <c r="D1" s="1"/>
      <c r="E1" s="49" t="s">
        <v>92</v>
      </c>
      <c r="F1" s="49"/>
    </row>
    <row r="2" spans="1:6" ht="15.75" x14ac:dyDescent="0.25">
      <c r="A2" s="1"/>
      <c r="B2" s="1"/>
      <c r="C2" s="1"/>
      <c r="D2" s="1"/>
      <c r="E2" s="3"/>
      <c r="F2" s="3"/>
    </row>
    <row r="3" spans="1:6" ht="15.75" x14ac:dyDescent="0.25">
      <c r="A3" s="50" t="s">
        <v>102</v>
      </c>
      <c r="B3" s="50"/>
      <c r="C3" s="50"/>
      <c r="D3" s="50"/>
      <c r="E3" s="50"/>
      <c r="F3" s="50"/>
    </row>
    <row r="4" spans="1:6" ht="18.75" x14ac:dyDescent="0.25">
      <c r="A4" s="5"/>
      <c r="B4" s="5"/>
      <c r="C4" s="4"/>
      <c r="D4" s="4"/>
      <c r="E4" s="6"/>
      <c r="F4" s="5"/>
    </row>
    <row r="5" spans="1:6" ht="75.75" customHeight="1" x14ac:dyDescent="0.25">
      <c r="A5" s="51" t="s">
        <v>0</v>
      </c>
      <c r="B5" s="52"/>
      <c r="C5" s="52"/>
      <c r="D5" s="52"/>
      <c r="E5" s="52"/>
      <c r="F5" s="53"/>
    </row>
    <row r="6" spans="1:6" ht="37.5" customHeight="1" x14ac:dyDescent="0.25">
      <c r="A6" s="54" t="s">
        <v>91</v>
      </c>
      <c r="B6" s="55"/>
      <c r="C6" s="55"/>
      <c r="D6" s="55"/>
      <c r="E6" s="55"/>
      <c r="F6" s="56"/>
    </row>
    <row r="7" spans="1:6" ht="15.75" x14ac:dyDescent="0.25">
      <c r="A7" s="57"/>
      <c r="B7" s="57"/>
      <c r="C7" s="57"/>
      <c r="D7" s="57"/>
      <c r="E7" s="57"/>
      <c r="F7" s="57"/>
    </row>
    <row r="8" spans="1:6" x14ac:dyDescent="0.25">
      <c r="A8" s="58" t="s">
        <v>1</v>
      </c>
      <c r="B8" s="60" t="s">
        <v>2</v>
      </c>
      <c r="C8" s="58" t="s">
        <v>3</v>
      </c>
      <c r="D8" s="62" t="s">
        <v>4</v>
      </c>
      <c r="E8" s="63" t="s">
        <v>5</v>
      </c>
      <c r="F8" s="64"/>
    </row>
    <row r="9" spans="1:6" ht="31.5" customHeight="1" x14ac:dyDescent="0.25">
      <c r="A9" s="59"/>
      <c r="B9" s="61"/>
      <c r="C9" s="59"/>
      <c r="D9" s="62"/>
      <c r="E9" s="11" t="s">
        <v>98</v>
      </c>
      <c r="F9" s="7" t="s">
        <v>94</v>
      </c>
    </row>
    <row r="10" spans="1:6" ht="15" customHeight="1" x14ac:dyDescent="0.25">
      <c r="A10" s="20"/>
      <c r="B10" s="20" t="s">
        <v>11</v>
      </c>
      <c r="C10" s="21"/>
      <c r="D10" s="21"/>
      <c r="E10" s="13"/>
      <c r="F10" s="14"/>
    </row>
    <row r="11" spans="1:6" ht="30" x14ac:dyDescent="0.25">
      <c r="A11" s="22">
        <v>1</v>
      </c>
      <c r="B11" s="23" t="s">
        <v>28</v>
      </c>
      <c r="C11" s="24" t="s">
        <v>8</v>
      </c>
      <c r="D11" s="25">
        <v>3930</v>
      </c>
      <c r="E11" s="8">
        <v>3.32</v>
      </c>
      <c r="F11" s="36">
        <f t="shared" ref="F11:F14" si="0">ROUND(D11*E11,2)</f>
        <v>13047.6</v>
      </c>
    </row>
    <row r="12" spans="1:6" ht="30" x14ac:dyDescent="0.25">
      <c r="A12" s="22">
        <v>2</v>
      </c>
      <c r="B12" s="23" t="s">
        <v>29</v>
      </c>
      <c r="C12" s="24" t="s">
        <v>7</v>
      </c>
      <c r="D12" s="25">
        <v>1144</v>
      </c>
      <c r="E12" s="9">
        <v>3.99</v>
      </c>
      <c r="F12" s="36">
        <f t="shared" si="0"/>
        <v>4564.5600000000004</v>
      </c>
    </row>
    <row r="13" spans="1:6" ht="40.5" customHeight="1" x14ac:dyDescent="0.25">
      <c r="A13" s="22">
        <v>3</v>
      </c>
      <c r="B13" s="23" t="s">
        <v>30</v>
      </c>
      <c r="C13" s="24" t="s">
        <v>6</v>
      </c>
      <c r="D13" s="25">
        <v>6</v>
      </c>
      <c r="E13" s="9">
        <v>43</v>
      </c>
      <c r="F13" s="36">
        <f t="shared" si="0"/>
        <v>258</v>
      </c>
    </row>
    <row r="14" spans="1:6" ht="48" customHeight="1" x14ac:dyDescent="0.25">
      <c r="A14" s="22">
        <v>4</v>
      </c>
      <c r="B14" s="23" t="s">
        <v>31</v>
      </c>
      <c r="C14" s="24" t="s">
        <v>6</v>
      </c>
      <c r="D14" s="25">
        <v>40</v>
      </c>
      <c r="E14" s="9">
        <v>59.15</v>
      </c>
      <c r="F14" s="36">
        <f t="shared" si="0"/>
        <v>2366</v>
      </c>
    </row>
    <row r="15" spans="1:6" ht="15" customHeight="1" x14ac:dyDescent="0.25">
      <c r="A15" s="20"/>
      <c r="B15" s="20" t="s">
        <v>12</v>
      </c>
      <c r="C15" s="21"/>
      <c r="D15" s="21"/>
      <c r="E15" s="16"/>
      <c r="F15" s="17"/>
    </row>
    <row r="16" spans="1:6" ht="40.5" customHeight="1" x14ac:dyDescent="0.25">
      <c r="A16" s="22">
        <v>5</v>
      </c>
      <c r="B16" s="23" t="s">
        <v>32</v>
      </c>
      <c r="C16" s="24" t="s">
        <v>8</v>
      </c>
      <c r="D16" s="25">
        <v>854</v>
      </c>
      <c r="E16" s="9">
        <v>4.3600000000000003</v>
      </c>
      <c r="F16" s="36">
        <f t="shared" ref="F16:F20" si="1">ROUND(D16*E16,2)</f>
        <v>3723.44</v>
      </c>
    </row>
    <row r="17" spans="1:7" ht="45" x14ac:dyDescent="0.25">
      <c r="A17" s="22">
        <v>6</v>
      </c>
      <c r="B17" s="23" t="s">
        <v>83</v>
      </c>
      <c r="C17" s="24" t="s">
        <v>8</v>
      </c>
      <c r="D17" s="25">
        <v>483</v>
      </c>
      <c r="E17" s="9">
        <v>3.55</v>
      </c>
      <c r="F17" s="36">
        <f t="shared" si="1"/>
        <v>1714.65</v>
      </c>
    </row>
    <row r="18" spans="1:7" ht="40.5" customHeight="1" x14ac:dyDescent="0.25">
      <c r="A18" s="22">
        <v>7</v>
      </c>
      <c r="B18" s="23" t="s">
        <v>33</v>
      </c>
      <c r="C18" s="24" t="s">
        <v>8</v>
      </c>
      <c r="D18" s="25">
        <v>900</v>
      </c>
      <c r="E18" s="9">
        <v>1.91</v>
      </c>
      <c r="F18" s="36">
        <f t="shared" si="1"/>
        <v>1719</v>
      </c>
    </row>
    <row r="19" spans="1:7" ht="45" x14ac:dyDescent="0.25">
      <c r="A19" s="22">
        <v>8</v>
      </c>
      <c r="B19" s="23" t="s">
        <v>34</v>
      </c>
      <c r="C19" s="24" t="s">
        <v>24</v>
      </c>
      <c r="D19" s="25">
        <v>40</v>
      </c>
      <c r="E19" s="9">
        <v>109.23</v>
      </c>
      <c r="F19" s="36">
        <f t="shared" si="1"/>
        <v>4369.2</v>
      </c>
    </row>
    <row r="20" spans="1:7" ht="40.5" customHeight="1" x14ac:dyDescent="0.25">
      <c r="A20" s="22">
        <v>9</v>
      </c>
      <c r="B20" s="23" t="s">
        <v>37</v>
      </c>
      <c r="C20" s="24" t="s">
        <v>25</v>
      </c>
      <c r="D20" s="25">
        <v>890</v>
      </c>
      <c r="E20" s="9">
        <v>1.3</v>
      </c>
      <c r="F20" s="36">
        <f t="shared" si="1"/>
        <v>1157</v>
      </c>
    </row>
    <row r="21" spans="1:7" ht="39.75" customHeight="1" x14ac:dyDescent="0.25">
      <c r="A21" s="20"/>
      <c r="B21" s="20" t="s">
        <v>13</v>
      </c>
      <c r="C21" s="21"/>
      <c r="D21" s="21"/>
      <c r="E21" s="16"/>
      <c r="F21" s="17"/>
    </row>
    <row r="22" spans="1:7" ht="105" x14ac:dyDescent="0.25">
      <c r="A22" s="22">
        <v>10</v>
      </c>
      <c r="B22" s="23" t="s">
        <v>35</v>
      </c>
      <c r="C22" s="24" t="s">
        <v>8</v>
      </c>
      <c r="D22" s="25">
        <v>690</v>
      </c>
      <c r="E22" s="9">
        <v>22.26</v>
      </c>
      <c r="F22" s="36">
        <f t="shared" ref="F22:F33" si="2">ROUND(D22*E22,2)</f>
        <v>15359.4</v>
      </c>
    </row>
    <row r="23" spans="1:7" ht="30" x14ac:dyDescent="0.25">
      <c r="A23" s="22">
        <v>11</v>
      </c>
      <c r="B23" s="23" t="s">
        <v>36</v>
      </c>
      <c r="C23" s="24" t="s">
        <v>8</v>
      </c>
      <c r="D23" s="25">
        <v>690</v>
      </c>
      <c r="E23" s="9">
        <v>8.91</v>
      </c>
      <c r="F23" s="36">
        <f t="shared" si="2"/>
        <v>6147.9</v>
      </c>
    </row>
    <row r="24" spans="1:7" ht="30" x14ac:dyDescent="0.25">
      <c r="A24" s="22">
        <v>12</v>
      </c>
      <c r="B24" s="23" t="s">
        <v>84</v>
      </c>
      <c r="C24" s="24" t="s">
        <v>8</v>
      </c>
      <c r="D24" s="25">
        <v>690</v>
      </c>
      <c r="E24" s="9">
        <v>17.84</v>
      </c>
      <c r="F24" s="36">
        <f t="shared" si="2"/>
        <v>12309.6</v>
      </c>
    </row>
    <row r="25" spans="1:7" ht="40.5" customHeight="1" x14ac:dyDescent="0.25">
      <c r="A25" s="22">
        <v>13</v>
      </c>
      <c r="B25" s="23" t="s">
        <v>38</v>
      </c>
      <c r="C25" s="24" t="s">
        <v>8</v>
      </c>
      <c r="D25" s="25">
        <v>690</v>
      </c>
      <c r="E25" s="9">
        <v>2.86</v>
      </c>
      <c r="F25" s="36">
        <f t="shared" si="2"/>
        <v>1973.4</v>
      </c>
    </row>
    <row r="26" spans="1:7" ht="40.5" customHeight="1" x14ac:dyDescent="0.25">
      <c r="A26" s="22">
        <v>14</v>
      </c>
      <c r="B26" s="23" t="s">
        <v>39</v>
      </c>
      <c r="C26" s="24" t="s">
        <v>7</v>
      </c>
      <c r="D26" s="25">
        <v>192</v>
      </c>
      <c r="E26" s="9">
        <v>0.93</v>
      </c>
      <c r="F26" s="36">
        <f t="shared" si="2"/>
        <v>178.56</v>
      </c>
    </row>
    <row r="27" spans="1:7" ht="52.5" customHeight="1" x14ac:dyDescent="0.25">
      <c r="A27" s="22">
        <v>15</v>
      </c>
      <c r="B27" s="23" t="s">
        <v>40</v>
      </c>
      <c r="C27" s="24" t="s">
        <v>6</v>
      </c>
      <c r="D27" s="25">
        <v>55</v>
      </c>
      <c r="E27" s="9">
        <v>9.6999999999999993</v>
      </c>
      <c r="F27" s="36">
        <f t="shared" si="2"/>
        <v>533.5</v>
      </c>
    </row>
    <row r="28" spans="1:7" ht="40.5" customHeight="1" x14ac:dyDescent="0.25">
      <c r="A28" s="22">
        <v>16</v>
      </c>
      <c r="B28" s="23" t="s">
        <v>41</v>
      </c>
      <c r="C28" s="24" t="s">
        <v>6</v>
      </c>
      <c r="D28" s="25">
        <v>6</v>
      </c>
      <c r="E28" s="9">
        <v>9.5</v>
      </c>
      <c r="F28" s="36">
        <f t="shared" si="2"/>
        <v>57</v>
      </c>
    </row>
    <row r="29" spans="1:7" ht="40.5" customHeight="1" x14ac:dyDescent="0.25">
      <c r="A29" s="31">
        <v>17</v>
      </c>
      <c r="B29" s="33" t="s">
        <v>42</v>
      </c>
      <c r="C29" s="32" t="s">
        <v>7</v>
      </c>
      <c r="D29" s="32">
        <v>440</v>
      </c>
      <c r="E29" s="34">
        <v>37.840000000000003</v>
      </c>
      <c r="F29" s="36">
        <f t="shared" si="2"/>
        <v>16649.599999999999</v>
      </c>
      <c r="G29" s="35"/>
    </row>
    <row r="30" spans="1:7" ht="40.5" customHeight="1" x14ac:dyDescent="0.25">
      <c r="A30" s="22">
        <v>18</v>
      </c>
      <c r="B30" s="23" t="s">
        <v>99</v>
      </c>
      <c r="C30" s="24" t="s">
        <v>6</v>
      </c>
      <c r="D30" s="25">
        <v>2</v>
      </c>
      <c r="E30" s="9">
        <v>713.05</v>
      </c>
      <c r="F30" s="36">
        <f t="shared" si="2"/>
        <v>1426.1</v>
      </c>
    </row>
    <row r="31" spans="1:7" ht="40.5" customHeight="1" x14ac:dyDescent="0.25">
      <c r="A31" s="22">
        <v>19</v>
      </c>
      <c r="B31" s="23" t="s">
        <v>43</v>
      </c>
      <c r="C31" s="24" t="s">
        <v>8</v>
      </c>
      <c r="D31" s="25">
        <v>150</v>
      </c>
      <c r="E31" s="9">
        <v>129.32</v>
      </c>
      <c r="F31" s="36">
        <f t="shared" si="2"/>
        <v>19398</v>
      </c>
    </row>
    <row r="32" spans="1:7" ht="30" x14ac:dyDescent="0.25">
      <c r="A32" s="22">
        <v>20</v>
      </c>
      <c r="B32" s="23" t="s">
        <v>44</v>
      </c>
      <c r="C32" s="24" t="s">
        <v>6</v>
      </c>
      <c r="D32" s="25">
        <v>1</v>
      </c>
      <c r="E32" s="9">
        <v>522.51</v>
      </c>
      <c r="F32" s="36">
        <f t="shared" si="2"/>
        <v>522.51</v>
      </c>
    </row>
    <row r="33" spans="1:6" ht="30" x14ac:dyDescent="0.25">
      <c r="A33" s="22">
        <v>21</v>
      </c>
      <c r="B33" s="23" t="s">
        <v>45</v>
      </c>
      <c r="C33" s="24" t="s">
        <v>7</v>
      </c>
      <c r="D33" s="25">
        <v>112</v>
      </c>
      <c r="E33" s="9">
        <v>12.97</v>
      </c>
      <c r="F33" s="36">
        <f t="shared" si="2"/>
        <v>1452.64</v>
      </c>
    </row>
    <row r="34" spans="1:6" ht="35.25" customHeight="1" x14ac:dyDescent="0.25">
      <c r="A34" s="20"/>
      <c r="B34" s="20" t="s">
        <v>14</v>
      </c>
      <c r="C34" s="21"/>
      <c r="D34" s="21"/>
      <c r="E34" s="16"/>
      <c r="F34" s="17"/>
    </row>
    <row r="35" spans="1:6" ht="90" x14ac:dyDescent="0.25">
      <c r="A35" s="22">
        <v>22</v>
      </c>
      <c r="B35" s="23" t="s">
        <v>46</v>
      </c>
      <c r="C35" s="24" t="s">
        <v>8</v>
      </c>
      <c r="D35" s="25">
        <v>1275</v>
      </c>
      <c r="E35" s="9">
        <v>37.880000000000003</v>
      </c>
      <c r="F35" s="36">
        <f t="shared" ref="F35:F38" si="3">ROUND(D35*E35,2)</f>
        <v>48297</v>
      </c>
    </row>
    <row r="36" spans="1:6" ht="60" x14ac:dyDescent="0.25">
      <c r="A36" s="22">
        <v>23</v>
      </c>
      <c r="B36" s="23" t="s">
        <v>89</v>
      </c>
      <c r="C36" s="24" t="s">
        <v>8</v>
      </c>
      <c r="D36" s="25">
        <v>1275</v>
      </c>
      <c r="E36" s="9">
        <v>15.23</v>
      </c>
      <c r="F36" s="36">
        <f t="shared" si="3"/>
        <v>19418.25</v>
      </c>
    </row>
    <row r="37" spans="1:6" ht="45" x14ac:dyDescent="0.25">
      <c r="A37" s="22">
        <v>24</v>
      </c>
      <c r="B37" s="23" t="s">
        <v>47</v>
      </c>
      <c r="C37" s="24" t="s">
        <v>7</v>
      </c>
      <c r="D37" s="25">
        <v>330</v>
      </c>
      <c r="E37" s="9">
        <v>12.97</v>
      </c>
      <c r="F37" s="36">
        <f t="shared" si="3"/>
        <v>4280.1000000000004</v>
      </c>
    </row>
    <row r="38" spans="1:6" ht="30" x14ac:dyDescent="0.25">
      <c r="A38" s="22">
        <v>25</v>
      </c>
      <c r="B38" s="23" t="s">
        <v>48</v>
      </c>
      <c r="C38" s="24" t="s">
        <v>7</v>
      </c>
      <c r="D38" s="25">
        <v>727</v>
      </c>
      <c r="E38" s="9">
        <v>0.93</v>
      </c>
      <c r="F38" s="36">
        <f t="shared" si="3"/>
        <v>676.11</v>
      </c>
    </row>
    <row r="39" spans="1:6" ht="36.75" customHeight="1" x14ac:dyDescent="0.25">
      <c r="A39" s="20"/>
      <c r="B39" s="20" t="s">
        <v>15</v>
      </c>
      <c r="C39" s="21"/>
      <c r="D39" s="21"/>
      <c r="E39" s="16"/>
      <c r="F39" s="17"/>
    </row>
    <row r="40" spans="1:6" ht="105" x14ac:dyDescent="0.25">
      <c r="A40" s="22">
        <f>A38+1</f>
        <v>26</v>
      </c>
      <c r="B40" s="23" t="s">
        <v>35</v>
      </c>
      <c r="C40" s="24" t="s">
        <v>8</v>
      </c>
      <c r="D40" s="25">
        <v>2641</v>
      </c>
      <c r="E40" s="9">
        <v>21.3</v>
      </c>
      <c r="F40" s="36">
        <f t="shared" ref="F40:F46" si="4">ROUND(D40*E40,2)</f>
        <v>56253.3</v>
      </c>
    </row>
    <row r="41" spans="1:6" ht="30" x14ac:dyDescent="0.25">
      <c r="A41" s="22">
        <f t="shared" ref="A41:A46" si="5">A39+1</f>
        <v>1</v>
      </c>
      <c r="B41" s="23" t="s">
        <v>36</v>
      </c>
      <c r="C41" s="24" t="s">
        <v>8</v>
      </c>
      <c r="D41" s="25">
        <v>2641</v>
      </c>
      <c r="E41" s="9">
        <v>8.91</v>
      </c>
      <c r="F41" s="36">
        <f t="shared" si="4"/>
        <v>23531.31</v>
      </c>
    </row>
    <row r="42" spans="1:6" ht="40.5" customHeight="1" x14ac:dyDescent="0.25">
      <c r="A42" s="22">
        <f t="shared" si="5"/>
        <v>27</v>
      </c>
      <c r="B42" s="23" t="s">
        <v>49</v>
      </c>
      <c r="C42" s="24" t="s">
        <v>8</v>
      </c>
      <c r="D42" s="25">
        <v>2641</v>
      </c>
      <c r="E42" s="9">
        <v>17.84</v>
      </c>
      <c r="F42" s="36">
        <f t="shared" si="4"/>
        <v>47115.44</v>
      </c>
    </row>
    <row r="43" spans="1:6" ht="40.5" customHeight="1" x14ac:dyDescent="0.25">
      <c r="A43" s="22">
        <f t="shared" si="5"/>
        <v>2</v>
      </c>
      <c r="B43" s="23" t="s">
        <v>38</v>
      </c>
      <c r="C43" s="24" t="s">
        <v>8</v>
      </c>
      <c r="D43" s="25">
        <v>2641</v>
      </c>
      <c r="E43" s="9">
        <v>2.86</v>
      </c>
      <c r="F43" s="36">
        <f t="shared" si="4"/>
        <v>7553.26</v>
      </c>
    </row>
    <row r="44" spans="1:6" ht="40.5" customHeight="1" x14ac:dyDescent="0.25">
      <c r="A44" s="22">
        <f t="shared" si="5"/>
        <v>28</v>
      </c>
      <c r="B44" s="23" t="s">
        <v>50</v>
      </c>
      <c r="C44" s="24" t="s">
        <v>7</v>
      </c>
      <c r="D44" s="25">
        <v>509</v>
      </c>
      <c r="E44" s="9">
        <v>0.93</v>
      </c>
      <c r="F44" s="36">
        <f t="shared" si="4"/>
        <v>473.37</v>
      </c>
    </row>
    <row r="45" spans="1:6" ht="90" x14ac:dyDescent="0.25">
      <c r="A45" s="22">
        <f t="shared" si="5"/>
        <v>3</v>
      </c>
      <c r="B45" s="23" t="s">
        <v>87</v>
      </c>
      <c r="C45" s="24" t="s">
        <v>6</v>
      </c>
      <c r="D45" s="25">
        <v>2</v>
      </c>
      <c r="E45" s="9">
        <v>1368.44</v>
      </c>
      <c r="F45" s="36">
        <f t="shared" si="4"/>
        <v>2736.88</v>
      </c>
    </row>
    <row r="46" spans="1:6" ht="45" x14ac:dyDescent="0.25">
      <c r="A46" s="22">
        <f t="shared" si="5"/>
        <v>29</v>
      </c>
      <c r="B46" s="23" t="s">
        <v>51</v>
      </c>
      <c r="C46" s="24" t="s">
        <v>6</v>
      </c>
      <c r="D46" s="25">
        <v>2</v>
      </c>
      <c r="E46" s="9">
        <v>608.01</v>
      </c>
      <c r="F46" s="36">
        <f t="shared" si="4"/>
        <v>1216.02</v>
      </c>
    </row>
    <row r="47" spans="1:6" ht="15" customHeight="1" x14ac:dyDescent="0.25">
      <c r="A47" s="20"/>
      <c r="B47" s="20" t="s">
        <v>16</v>
      </c>
      <c r="C47" s="21"/>
      <c r="D47" s="21"/>
      <c r="E47" s="16"/>
      <c r="F47" s="17"/>
    </row>
    <row r="48" spans="1:6" ht="36.75" customHeight="1" x14ac:dyDescent="0.25">
      <c r="A48" s="20"/>
      <c r="B48" s="20" t="s">
        <v>17</v>
      </c>
      <c r="C48" s="26"/>
      <c r="D48" s="26"/>
      <c r="E48" s="18"/>
      <c r="F48" s="19"/>
    </row>
    <row r="49" spans="1:6" s="12" customFormat="1" ht="75" x14ac:dyDescent="0.25">
      <c r="A49" s="22">
        <v>30</v>
      </c>
      <c r="B49" s="23" t="s">
        <v>52</v>
      </c>
      <c r="C49" s="24" t="s">
        <v>8</v>
      </c>
      <c r="D49" s="25">
        <v>537</v>
      </c>
      <c r="E49" s="9">
        <v>37.19</v>
      </c>
      <c r="F49" s="36">
        <f t="shared" ref="F49:F56" si="6">ROUND(D49*E49,2)</f>
        <v>19971.03</v>
      </c>
    </row>
    <row r="50" spans="1:6" ht="57" customHeight="1" x14ac:dyDescent="0.25">
      <c r="A50" s="22">
        <f>A49+1</f>
        <v>31</v>
      </c>
      <c r="B50" s="23" t="s">
        <v>89</v>
      </c>
      <c r="C50" s="24" t="s">
        <v>8</v>
      </c>
      <c r="D50" s="25">
        <v>537</v>
      </c>
      <c r="E50" s="9">
        <v>15.23</v>
      </c>
      <c r="F50" s="36">
        <f t="shared" si="6"/>
        <v>8178.51</v>
      </c>
    </row>
    <row r="51" spans="1:6" ht="27.75" customHeight="1" x14ac:dyDescent="0.25">
      <c r="A51" s="22">
        <f>A50+1</f>
        <v>32</v>
      </c>
      <c r="B51" s="23" t="s">
        <v>53</v>
      </c>
      <c r="C51" s="24" t="s">
        <v>24</v>
      </c>
      <c r="D51" s="25">
        <v>7.62</v>
      </c>
      <c r="E51" s="9">
        <v>28.35</v>
      </c>
      <c r="F51" s="36">
        <f t="shared" si="6"/>
        <v>216.03</v>
      </c>
    </row>
    <row r="52" spans="1:6" ht="40.5" customHeight="1" x14ac:dyDescent="0.25">
      <c r="A52" s="22">
        <f t="shared" ref="A52:A56" si="7">A51+1</f>
        <v>33</v>
      </c>
      <c r="B52" s="23" t="s">
        <v>54</v>
      </c>
      <c r="C52" s="24" t="s">
        <v>24</v>
      </c>
      <c r="D52" s="25">
        <v>2.52</v>
      </c>
      <c r="E52" s="9">
        <v>50.4</v>
      </c>
      <c r="F52" s="36">
        <f t="shared" si="6"/>
        <v>127.01</v>
      </c>
    </row>
    <row r="53" spans="1:6" ht="40.5" customHeight="1" x14ac:dyDescent="0.25">
      <c r="A53" s="22">
        <f t="shared" si="7"/>
        <v>34</v>
      </c>
      <c r="B53" s="23" t="s">
        <v>86</v>
      </c>
      <c r="C53" s="24" t="s">
        <v>8</v>
      </c>
      <c r="D53" s="25">
        <v>20.3</v>
      </c>
      <c r="E53" s="9">
        <v>5.72</v>
      </c>
      <c r="F53" s="36">
        <f t="shared" si="6"/>
        <v>116.12</v>
      </c>
    </row>
    <row r="54" spans="1:6" ht="44.25" customHeight="1" x14ac:dyDescent="0.25">
      <c r="A54" s="22">
        <f t="shared" si="7"/>
        <v>35</v>
      </c>
      <c r="B54" s="23" t="s">
        <v>55</v>
      </c>
      <c r="C54" s="24" t="s">
        <v>24</v>
      </c>
      <c r="D54" s="25">
        <v>5.67</v>
      </c>
      <c r="E54" s="9">
        <v>29.62</v>
      </c>
      <c r="F54" s="36">
        <f t="shared" si="6"/>
        <v>167.95</v>
      </c>
    </row>
    <row r="55" spans="1:6" ht="54.75" customHeight="1" x14ac:dyDescent="0.25">
      <c r="A55" s="22">
        <f t="shared" si="7"/>
        <v>36</v>
      </c>
      <c r="B55" s="23" t="s">
        <v>56</v>
      </c>
      <c r="C55" s="24" t="s">
        <v>7</v>
      </c>
      <c r="D55" s="25">
        <v>19.5</v>
      </c>
      <c r="E55" s="9">
        <v>108.01</v>
      </c>
      <c r="F55" s="36">
        <f t="shared" si="6"/>
        <v>2106.1999999999998</v>
      </c>
    </row>
    <row r="56" spans="1:6" ht="34.5" customHeight="1" x14ac:dyDescent="0.25">
      <c r="A56" s="22">
        <f t="shared" si="7"/>
        <v>37</v>
      </c>
      <c r="B56" s="23" t="s">
        <v>57</v>
      </c>
      <c r="C56" s="24" t="s">
        <v>7</v>
      </c>
      <c r="D56" s="25">
        <v>59</v>
      </c>
      <c r="E56" s="9">
        <v>0.93</v>
      </c>
      <c r="F56" s="36">
        <f t="shared" si="6"/>
        <v>54.87</v>
      </c>
    </row>
    <row r="57" spans="1:6" ht="26.25" customHeight="1" x14ac:dyDescent="0.25">
      <c r="A57" s="27"/>
      <c r="B57" s="27" t="s">
        <v>9</v>
      </c>
      <c r="C57" s="21"/>
      <c r="D57" s="21"/>
      <c r="E57" s="16"/>
      <c r="F57" s="17"/>
    </row>
    <row r="58" spans="1:6" ht="79.5" customHeight="1" x14ac:dyDescent="0.25">
      <c r="A58" s="22">
        <v>38</v>
      </c>
      <c r="B58" s="23" t="s">
        <v>58</v>
      </c>
      <c r="C58" s="24" t="s">
        <v>26</v>
      </c>
      <c r="D58" s="25">
        <v>11</v>
      </c>
      <c r="E58" s="9">
        <v>82.07</v>
      </c>
      <c r="F58" s="36">
        <f t="shared" ref="F58:F62" si="8">ROUND(D58*E58,2)</f>
        <v>902.77</v>
      </c>
    </row>
    <row r="59" spans="1:6" ht="30" x14ac:dyDescent="0.25">
      <c r="A59" s="22">
        <f>A58+1</f>
        <v>39</v>
      </c>
      <c r="B59" s="23" t="s">
        <v>59</v>
      </c>
      <c r="C59" s="24" t="s">
        <v>6</v>
      </c>
      <c r="D59" s="25">
        <v>2</v>
      </c>
      <c r="E59" s="9">
        <v>82.07</v>
      </c>
      <c r="F59" s="36">
        <f t="shared" si="8"/>
        <v>164.14</v>
      </c>
    </row>
    <row r="60" spans="1:6" ht="38.25" customHeight="1" x14ac:dyDescent="0.25">
      <c r="A60" s="22">
        <f t="shared" ref="A60:A62" si="9">A59+1</f>
        <v>40</v>
      </c>
      <c r="B60" s="23" t="s">
        <v>60</v>
      </c>
      <c r="C60" s="24" t="s">
        <v>7</v>
      </c>
      <c r="D60" s="28">
        <v>35</v>
      </c>
      <c r="E60" s="9">
        <v>15.56</v>
      </c>
      <c r="F60" s="36">
        <f t="shared" si="8"/>
        <v>544.6</v>
      </c>
    </row>
    <row r="61" spans="1:6" ht="40.5" customHeight="1" x14ac:dyDescent="0.25">
      <c r="A61" s="22">
        <f t="shared" si="9"/>
        <v>41</v>
      </c>
      <c r="B61" s="23" t="s">
        <v>61</v>
      </c>
      <c r="C61" s="24" t="s">
        <v>7</v>
      </c>
      <c r="D61" s="25">
        <v>35</v>
      </c>
      <c r="E61" s="9">
        <v>8.74</v>
      </c>
      <c r="F61" s="36">
        <f t="shared" si="8"/>
        <v>305.89999999999998</v>
      </c>
    </row>
    <row r="62" spans="1:6" ht="40.5" customHeight="1" x14ac:dyDescent="0.25">
      <c r="A62" s="22">
        <f t="shared" si="9"/>
        <v>42</v>
      </c>
      <c r="B62" s="23" t="s">
        <v>62</v>
      </c>
      <c r="C62" s="24" t="s">
        <v>7</v>
      </c>
      <c r="D62" s="28">
        <v>35</v>
      </c>
      <c r="E62" s="9">
        <v>4.37</v>
      </c>
      <c r="F62" s="36">
        <f t="shared" si="8"/>
        <v>152.94999999999999</v>
      </c>
    </row>
    <row r="63" spans="1:6" ht="20.25" customHeight="1" x14ac:dyDescent="0.25">
      <c r="A63" s="20"/>
      <c r="B63" s="20" t="s">
        <v>18</v>
      </c>
      <c r="C63" s="21"/>
      <c r="D63" s="21"/>
      <c r="E63" s="16"/>
      <c r="F63" s="17"/>
    </row>
    <row r="64" spans="1:6" ht="90" x14ac:dyDescent="0.25">
      <c r="A64" s="22">
        <v>43</v>
      </c>
      <c r="B64" s="23" t="s">
        <v>85</v>
      </c>
      <c r="C64" s="24" t="s">
        <v>8</v>
      </c>
      <c r="D64" s="28">
        <v>556</v>
      </c>
      <c r="E64" s="9">
        <v>37.19</v>
      </c>
      <c r="F64" s="36">
        <f t="shared" ref="F64:F69" si="10">ROUND(D64*E64,2)</f>
        <v>20677.64</v>
      </c>
    </row>
    <row r="65" spans="1:6" ht="60" x14ac:dyDescent="0.25">
      <c r="A65" s="22">
        <f>A64+1</f>
        <v>44</v>
      </c>
      <c r="B65" s="23" t="s">
        <v>89</v>
      </c>
      <c r="C65" s="24" t="s">
        <v>8</v>
      </c>
      <c r="D65" s="25">
        <v>394</v>
      </c>
      <c r="E65" s="9">
        <v>15.23</v>
      </c>
      <c r="F65" s="36">
        <f t="shared" si="10"/>
        <v>6000.62</v>
      </c>
    </row>
    <row r="66" spans="1:6" ht="60" x14ac:dyDescent="0.25">
      <c r="A66" s="22">
        <f t="shared" ref="A66:A69" si="11">A65+1</f>
        <v>45</v>
      </c>
      <c r="B66" s="23" t="s">
        <v>90</v>
      </c>
      <c r="C66" s="24" t="s">
        <v>8</v>
      </c>
      <c r="D66" s="25">
        <v>162</v>
      </c>
      <c r="E66" s="9">
        <v>29.43</v>
      </c>
      <c r="F66" s="36">
        <f t="shared" si="10"/>
        <v>4767.66</v>
      </c>
    </row>
    <row r="67" spans="1:6" ht="30" x14ac:dyDescent="0.25">
      <c r="A67" s="22">
        <f t="shared" si="11"/>
        <v>46</v>
      </c>
      <c r="B67" s="23" t="s">
        <v>64</v>
      </c>
      <c r="C67" s="24" t="s">
        <v>7</v>
      </c>
      <c r="D67" s="25">
        <v>63</v>
      </c>
      <c r="E67" s="9">
        <v>0.93</v>
      </c>
      <c r="F67" s="36">
        <f t="shared" si="10"/>
        <v>58.59</v>
      </c>
    </row>
    <row r="68" spans="1:6" ht="53.25" customHeight="1" x14ac:dyDescent="0.25">
      <c r="A68" s="22">
        <f t="shared" si="11"/>
        <v>47</v>
      </c>
      <c r="B68" s="23" t="s">
        <v>63</v>
      </c>
      <c r="C68" s="24" t="s">
        <v>6</v>
      </c>
      <c r="D68" s="25">
        <v>2</v>
      </c>
      <c r="E68" s="9">
        <v>310</v>
      </c>
      <c r="F68" s="36">
        <f t="shared" si="10"/>
        <v>620</v>
      </c>
    </row>
    <row r="69" spans="1:6" ht="45" x14ac:dyDescent="0.25">
      <c r="A69" s="22">
        <f t="shared" si="11"/>
        <v>48</v>
      </c>
      <c r="B69" s="23" t="s">
        <v>65</v>
      </c>
      <c r="C69" s="24" t="s">
        <v>6</v>
      </c>
      <c r="D69" s="25">
        <v>1</v>
      </c>
      <c r="E69" s="9">
        <v>398.69</v>
      </c>
      <c r="F69" s="36">
        <f t="shared" si="10"/>
        <v>398.69</v>
      </c>
    </row>
    <row r="70" spans="1:6" ht="21" customHeight="1" x14ac:dyDescent="0.25">
      <c r="A70" s="27"/>
      <c r="B70" s="27" t="s">
        <v>9</v>
      </c>
      <c r="C70" s="21"/>
      <c r="D70" s="21"/>
      <c r="E70" s="16"/>
      <c r="F70" s="17"/>
    </row>
    <row r="71" spans="1:6" ht="75" x14ac:dyDescent="0.25">
      <c r="A71" s="22">
        <v>49</v>
      </c>
      <c r="B71" s="23" t="s">
        <v>66</v>
      </c>
      <c r="C71" s="24" t="s">
        <v>6</v>
      </c>
      <c r="D71" s="28">
        <v>11</v>
      </c>
      <c r="E71" s="9">
        <v>82.07</v>
      </c>
      <c r="F71" s="36">
        <f t="shared" ref="F71:F75" si="12">ROUND(D71*E71,2)</f>
        <v>902.77</v>
      </c>
    </row>
    <row r="72" spans="1:6" ht="30" x14ac:dyDescent="0.25">
      <c r="A72" s="22">
        <f>A71+1</f>
        <v>50</v>
      </c>
      <c r="B72" s="23" t="s">
        <v>67</v>
      </c>
      <c r="C72" s="24" t="s">
        <v>6</v>
      </c>
      <c r="D72" s="28">
        <v>2</v>
      </c>
      <c r="E72" s="9">
        <v>82.07</v>
      </c>
      <c r="F72" s="36">
        <f t="shared" si="12"/>
        <v>164.14</v>
      </c>
    </row>
    <row r="73" spans="1:6" x14ac:dyDescent="0.25">
      <c r="A73" s="22">
        <f t="shared" ref="A73:A75" si="13">A72+1</f>
        <v>51</v>
      </c>
      <c r="B73" s="23" t="s">
        <v>60</v>
      </c>
      <c r="C73" s="24" t="s">
        <v>7</v>
      </c>
      <c r="D73" s="25">
        <v>35</v>
      </c>
      <c r="E73" s="9">
        <v>15.56</v>
      </c>
      <c r="F73" s="36">
        <f t="shared" si="12"/>
        <v>544.6</v>
      </c>
    </row>
    <row r="74" spans="1:6" ht="30" x14ac:dyDescent="0.25">
      <c r="A74" s="22">
        <f t="shared" si="13"/>
        <v>52</v>
      </c>
      <c r="B74" s="29" t="s">
        <v>61</v>
      </c>
      <c r="C74" s="24" t="s">
        <v>7</v>
      </c>
      <c r="D74" s="30">
        <v>35</v>
      </c>
      <c r="E74" s="9">
        <v>8.74</v>
      </c>
      <c r="F74" s="36">
        <f t="shared" si="12"/>
        <v>305.89999999999998</v>
      </c>
    </row>
    <row r="75" spans="1:6" x14ac:dyDescent="0.25">
      <c r="A75" s="22">
        <f t="shared" si="13"/>
        <v>53</v>
      </c>
      <c r="B75" s="23" t="s">
        <v>62</v>
      </c>
      <c r="C75" s="24" t="s">
        <v>7</v>
      </c>
      <c r="D75" s="25">
        <v>35</v>
      </c>
      <c r="E75" s="9">
        <v>4.37</v>
      </c>
      <c r="F75" s="36">
        <f t="shared" si="12"/>
        <v>152.94999999999999</v>
      </c>
    </row>
    <row r="76" spans="1:6" ht="15" customHeight="1" x14ac:dyDescent="0.25">
      <c r="A76" s="20"/>
      <c r="B76" s="20" t="s">
        <v>19</v>
      </c>
      <c r="C76" s="21"/>
      <c r="D76" s="21"/>
      <c r="E76" s="16"/>
      <c r="F76" s="17"/>
    </row>
    <row r="77" spans="1:6" ht="90" x14ac:dyDescent="0.25">
      <c r="A77" s="22">
        <v>54</v>
      </c>
      <c r="B77" s="23" t="s">
        <v>46</v>
      </c>
      <c r="C77" s="24" t="s">
        <v>8</v>
      </c>
      <c r="D77" s="28">
        <v>360</v>
      </c>
      <c r="E77" s="9">
        <v>37.86</v>
      </c>
      <c r="F77" s="36">
        <f t="shared" ref="F77:F82" si="14">ROUND(D77*E77,2)</f>
        <v>13629.6</v>
      </c>
    </row>
    <row r="78" spans="1:6" ht="45" x14ac:dyDescent="0.25">
      <c r="A78" s="22">
        <f>A77+1</f>
        <v>55</v>
      </c>
      <c r="B78" s="23" t="s">
        <v>88</v>
      </c>
      <c r="C78" s="24" t="s">
        <v>8</v>
      </c>
      <c r="D78" s="25">
        <v>360</v>
      </c>
      <c r="E78" s="9">
        <v>29.43</v>
      </c>
      <c r="F78" s="36">
        <f t="shared" si="14"/>
        <v>10594.8</v>
      </c>
    </row>
    <row r="79" spans="1:6" ht="40.5" customHeight="1" x14ac:dyDescent="0.25">
      <c r="A79" s="22">
        <f t="shared" ref="A79:A82" si="15">A78+1</f>
        <v>56</v>
      </c>
      <c r="B79" s="29" t="s">
        <v>68</v>
      </c>
      <c r="C79" s="24" t="s">
        <v>7</v>
      </c>
      <c r="D79" s="30">
        <v>160</v>
      </c>
      <c r="E79" s="9">
        <v>0.93</v>
      </c>
      <c r="F79" s="36">
        <f t="shared" si="14"/>
        <v>148.80000000000001</v>
      </c>
    </row>
    <row r="80" spans="1:6" ht="40.5" customHeight="1" x14ac:dyDescent="0.25">
      <c r="A80" s="22">
        <f t="shared" si="15"/>
        <v>57</v>
      </c>
      <c r="B80" s="29" t="s">
        <v>69</v>
      </c>
      <c r="C80" s="24" t="s">
        <v>6</v>
      </c>
      <c r="D80" s="30">
        <v>2</v>
      </c>
      <c r="E80" s="9">
        <v>310</v>
      </c>
      <c r="F80" s="36">
        <f t="shared" si="14"/>
        <v>620</v>
      </c>
    </row>
    <row r="81" spans="1:6" s="38" customFormat="1" ht="40.5" customHeight="1" x14ac:dyDescent="0.25">
      <c r="A81" s="22">
        <f t="shared" si="15"/>
        <v>58</v>
      </c>
      <c r="B81" s="23" t="s">
        <v>70</v>
      </c>
      <c r="C81" s="24" t="s">
        <v>6</v>
      </c>
      <c r="D81" s="25">
        <v>1</v>
      </c>
      <c r="E81" s="37">
        <v>415.08</v>
      </c>
      <c r="F81" s="36">
        <f t="shared" si="14"/>
        <v>415.08</v>
      </c>
    </row>
    <row r="82" spans="1:6" s="38" customFormat="1" ht="40.5" customHeight="1" x14ac:dyDescent="0.25">
      <c r="A82" s="22">
        <f t="shared" si="15"/>
        <v>59</v>
      </c>
      <c r="B82" s="23" t="s">
        <v>10</v>
      </c>
      <c r="C82" s="24" t="s">
        <v>7</v>
      </c>
      <c r="D82" s="25">
        <v>54</v>
      </c>
      <c r="E82" s="37">
        <v>12.97</v>
      </c>
      <c r="F82" s="36">
        <f t="shared" si="14"/>
        <v>700.38</v>
      </c>
    </row>
    <row r="83" spans="1:6" s="38" customFormat="1" ht="49.5" customHeight="1" x14ac:dyDescent="0.25">
      <c r="A83" s="20"/>
      <c r="B83" s="20" t="s">
        <v>20</v>
      </c>
      <c r="C83" s="21"/>
      <c r="D83" s="21"/>
      <c r="E83" s="16"/>
      <c r="F83" s="17"/>
    </row>
    <row r="84" spans="1:6" s="38" customFormat="1" ht="68.25" customHeight="1" x14ac:dyDescent="0.25">
      <c r="A84" s="22">
        <v>60</v>
      </c>
      <c r="B84" s="23" t="s">
        <v>71</v>
      </c>
      <c r="C84" s="24" t="s">
        <v>6</v>
      </c>
      <c r="D84" s="25">
        <v>24</v>
      </c>
      <c r="E84" s="37">
        <v>259.16000000000003</v>
      </c>
      <c r="F84" s="36">
        <f t="shared" ref="F84:F90" si="16">ROUND(D84*E84,2)</f>
        <v>6219.84</v>
      </c>
    </row>
    <row r="85" spans="1:6" s="38" customFormat="1" ht="66" customHeight="1" x14ac:dyDescent="0.25">
      <c r="A85" s="22">
        <f>A84+1</f>
        <v>61</v>
      </c>
      <c r="B85" s="23" t="s">
        <v>72</v>
      </c>
      <c r="C85" s="24" t="s">
        <v>6</v>
      </c>
      <c r="D85" s="25">
        <v>4</v>
      </c>
      <c r="E85" s="37">
        <v>270.16000000000003</v>
      </c>
      <c r="F85" s="36">
        <f t="shared" si="16"/>
        <v>1080.6400000000001</v>
      </c>
    </row>
    <row r="86" spans="1:6" s="38" customFormat="1" ht="63" customHeight="1" x14ac:dyDescent="0.25">
      <c r="A86" s="22">
        <f t="shared" ref="A86:A90" si="17">A85+1</f>
        <v>62</v>
      </c>
      <c r="B86" s="23" t="s">
        <v>73</v>
      </c>
      <c r="C86" s="24" t="s">
        <v>7</v>
      </c>
      <c r="D86" s="25">
        <v>73</v>
      </c>
      <c r="E86" s="37">
        <v>69</v>
      </c>
      <c r="F86" s="36">
        <f t="shared" si="16"/>
        <v>5037</v>
      </c>
    </row>
    <row r="87" spans="1:6" s="38" customFormat="1" ht="30" x14ac:dyDescent="0.25">
      <c r="A87" s="22">
        <f t="shared" si="17"/>
        <v>63</v>
      </c>
      <c r="B87" s="23" t="s">
        <v>74</v>
      </c>
      <c r="C87" s="24" t="s">
        <v>8</v>
      </c>
      <c r="D87" s="25">
        <v>620</v>
      </c>
      <c r="E87" s="37">
        <v>2.12</v>
      </c>
      <c r="F87" s="36">
        <f t="shared" si="16"/>
        <v>1314.4</v>
      </c>
    </row>
    <row r="88" spans="1:6" s="38" customFormat="1" ht="30" x14ac:dyDescent="0.25">
      <c r="A88" s="22">
        <f t="shared" si="17"/>
        <v>64</v>
      </c>
      <c r="B88" s="23" t="s">
        <v>75</v>
      </c>
      <c r="C88" s="24" t="s">
        <v>8</v>
      </c>
      <c r="D88" s="25">
        <v>620</v>
      </c>
      <c r="E88" s="37">
        <v>0.53</v>
      </c>
      <c r="F88" s="36">
        <f t="shared" si="16"/>
        <v>328.6</v>
      </c>
    </row>
    <row r="89" spans="1:6" s="38" customFormat="1" ht="45" x14ac:dyDescent="0.25">
      <c r="A89" s="22">
        <f t="shared" si="17"/>
        <v>65</v>
      </c>
      <c r="B89" s="23" t="s">
        <v>88</v>
      </c>
      <c r="C89" s="24" t="s">
        <v>8</v>
      </c>
      <c r="D89" s="25">
        <v>620</v>
      </c>
      <c r="E89" s="37">
        <v>29.43</v>
      </c>
      <c r="F89" s="36">
        <f t="shared" si="16"/>
        <v>18246.599999999999</v>
      </c>
    </row>
    <row r="90" spans="1:6" s="38" customFormat="1" ht="30" x14ac:dyDescent="0.25">
      <c r="A90" s="22">
        <f t="shared" si="17"/>
        <v>66</v>
      </c>
      <c r="B90" s="23" t="s">
        <v>76</v>
      </c>
      <c r="C90" s="24" t="s">
        <v>7</v>
      </c>
      <c r="D90" s="25">
        <v>215</v>
      </c>
      <c r="E90" s="37">
        <v>0.93</v>
      </c>
      <c r="F90" s="36">
        <f t="shared" si="16"/>
        <v>199.95</v>
      </c>
    </row>
    <row r="91" spans="1:6" s="38" customFormat="1" ht="15" customHeight="1" x14ac:dyDescent="0.25">
      <c r="A91" s="20"/>
      <c r="B91" s="20" t="s">
        <v>21</v>
      </c>
      <c r="C91" s="21"/>
      <c r="D91" s="21"/>
      <c r="E91" s="16"/>
      <c r="F91" s="17"/>
    </row>
    <row r="92" spans="1:6" s="40" customFormat="1" ht="61.5" customHeight="1" x14ac:dyDescent="0.25">
      <c r="A92" s="31">
        <v>67</v>
      </c>
      <c r="B92" s="33" t="s">
        <v>82</v>
      </c>
      <c r="C92" s="32" t="s">
        <v>6</v>
      </c>
      <c r="D92" s="32">
        <v>161</v>
      </c>
      <c r="E92" s="39">
        <v>12.1</v>
      </c>
      <c r="F92" s="36">
        <f t="shared" ref="F92:F103" si="18">ROUND(D92*E92,2)</f>
        <v>1948.1</v>
      </c>
    </row>
    <row r="93" spans="1:6" s="40" customFormat="1" ht="60" x14ac:dyDescent="0.25">
      <c r="A93" s="31">
        <f>A92+1</f>
        <v>68</v>
      </c>
      <c r="B93" s="33" t="s">
        <v>100</v>
      </c>
      <c r="C93" s="32" t="s">
        <v>6</v>
      </c>
      <c r="D93" s="32">
        <v>153</v>
      </c>
      <c r="E93" s="39">
        <v>18.7</v>
      </c>
      <c r="F93" s="36">
        <f t="shared" si="18"/>
        <v>2861.1</v>
      </c>
    </row>
    <row r="94" spans="1:6" s="40" customFormat="1" ht="60" x14ac:dyDescent="0.25">
      <c r="A94" s="31">
        <f t="shared" ref="A94:A97" si="19">A93+1</f>
        <v>69</v>
      </c>
      <c r="B94" s="33" t="s">
        <v>101</v>
      </c>
      <c r="C94" s="32" t="s">
        <v>6</v>
      </c>
      <c r="D94" s="32">
        <v>8</v>
      </c>
      <c r="E94" s="39">
        <v>45.32</v>
      </c>
      <c r="F94" s="36">
        <f t="shared" si="18"/>
        <v>362.56</v>
      </c>
    </row>
    <row r="95" spans="1:6" s="40" customFormat="1" ht="45" x14ac:dyDescent="0.25">
      <c r="A95" s="31">
        <f t="shared" si="19"/>
        <v>70</v>
      </c>
      <c r="B95" s="33" t="s">
        <v>77</v>
      </c>
      <c r="C95" s="32" t="s">
        <v>7</v>
      </c>
      <c r="D95" s="32">
        <v>400</v>
      </c>
      <c r="E95" s="39">
        <v>13.16</v>
      </c>
      <c r="F95" s="36">
        <f t="shared" si="18"/>
        <v>5264</v>
      </c>
    </row>
    <row r="96" spans="1:6" s="40" customFormat="1" ht="30" x14ac:dyDescent="0.25">
      <c r="A96" s="31">
        <f t="shared" si="19"/>
        <v>71</v>
      </c>
      <c r="B96" s="33" t="s">
        <v>78</v>
      </c>
      <c r="C96" s="32" t="s">
        <v>6</v>
      </c>
      <c r="D96" s="32">
        <v>1</v>
      </c>
      <c r="E96" s="39">
        <v>385</v>
      </c>
      <c r="F96" s="36">
        <f t="shared" si="18"/>
        <v>385</v>
      </c>
    </row>
    <row r="97" spans="1:6" s="40" customFormat="1" ht="30" x14ac:dyDescent="0.25">
      <c r="A97" s="31">
        <f t="shared" si="19"/>
        <v>72</v>
      </c>
      <c r="B97" s="33" t="s">
        <v>79</v>
      </c>
      <c r="C97" s="32" t="s">
        <v>6</v>
      </c>
      <c r="D97" s="32">
        <v>1</v>
      </c>
      <c r="E97" s="39">
        <v>715</v>
      </c>
      <c r="F97" s="36">
        <f t="shared" si="18"/>
        <v>715</v>
      </c>
    </row>
    <row r="98" spans="1:6" ht="15" customHeight="1" x14ac:dyDescent="0.25">
      <c r="A98" s="20"/>
      <c r="B98" s="20" t="s">
        <v>22</v>
      </c>
      <c r="C98" s="21"/>
      <c r="D98" s="21"/>
      <c r="E98" s="16"/>
      <c r="F98" s="17"/>
    </row>
    <row r="99" spans="1:6" ht="101.25" customHeight="1" x14ac:dyDescent="0.25">
      <c r="A99" s="22">
        <v>73</v>
      </c>
      <c r="B99" s="29" t="s">
        <v>80</v>
      </c>
      <c r="C99" s="24" t="s">
        <v>8</v>
      </c>
      <c r="D99" s="30">
        <v>122</v>
      </c>
      <c r="E99" s="9">
        <v>19.72</v>
      </c>
      <c r="F99" s="36">
        <f t="shared" si="18"/>
        <v>2405.84</v>
      </c>
    </row>
    <row r="100" spans="1:6" ht="40.5" customHeight="1" x14ac:dyDescent="0.25">
      <c r="A100" s="22">
        <v>74</v>
      </c>
      <c r="B100" s="29" t="s">
        <v>81</v>
      </c>
      <c r="C100" s="24" t="s">
        <v>8</v>
      </c>
      <c r="D100" s="30">
        <v>122</v>
      </c>
      <c r="E100" s="9">
        <v>26.57</v>
      </c>
      <c r="F100" s="36">
        <f t="shared" si="18"/>
        <v>3241.54</v>
      </c>
    </row>
    <row r="101" spans="1:6" ht="40.5" customHeight="1" x14ac:dyDescent="0.25">
      <c r="A101" s="22">
        <v>75</v>
      </c>
      <c r="B101" s="29" t="s">
        <v>45</v>
      </c>
      <c r="C101" s="24" t="s">
        <v>7</v>
      </c>
      <c r="D101" s="30">
        <v>132</v>
      </c>
      <c r="E101" s="9">
        <v>12.97</v>
      </c>
      <c r="F101" s="36">
        <f t="shared" si="18"/>
        <v>1712.04</v>
      </c>
    </row>
    <row r="102" spans="1:6" ht="15" customHeight="1" x14ac:dyDescent="0.25">
      <c r="A102" s="20"/>
      <c r="B102" s="20" t="s">
        <v>23</v>
      </c>
      <c r="C102" s="21"/>
      <c r="D102" s="21"/>
      <c r="E102" s="16"/>
      <c r="F102" s="17"/>
    </row>
    <row r="103" spans="1:6" s="44" customFormat="1" ht="135" x14ac:dyDescent="0.25">
      <c r="A103" s="41">
        <v>76</v>
      </c>
      <c r="B103" s="42" t="s">
        <v>103</v>
      </c>
      <c r="C103" s="43" t="s">
        <v>27</v>
      </c>
      <c r="D103" s="43">
        <v>1</v>
      </c>
      <c r="E103" s="39">
        <v>3000</v>
      </c>
      <c r="F103" s="36">
        <f t="shared" si="18"/>
        <v>3000</v>
      </c>
    </row>
    <row r="104" spans="1:6" x14ac:dyDescent="0.25">
      <c r="A104" s="46" t="s">
        <v>95</v>
      </c>
      <c r="B104" s="47"/>
      <c r="C104" s="47"/>
      <c r="D104" s="47"/>
      <c r="E104" s="48"/>
      <c r="F104" s="15">
        <f>SUM(F11:F103)</f>
        <v>468511.21000000008</v>
      </c>
    </row>
    <row r="105" spans="1:6" x14ac:dyDescent="0.25">
      <c r="A105" s="65" t="s">
        <v>96</v>
      </c>
      <c r="B105" s="66"/>
      <c r="C105" s="66"/>
      <c r="D105" s="66"/>
      <c r="E105" s="67"/>
      <c r="F105" s="15">
        <f>ROUND(F104*0.21,2)</f>
        <v>98387.35</v>
      </c>
    </row>
    <row r="106" spans="1:6" x14ac:dyDescent="0.25">
      <c r="A106" s="65" t="s">
        <v>97</v>
      </c>
      <c r="B106" s="66"/>
      <c r="C106" s="66"/>
      <c r="D106" s="66"/>
      <c r="E106" s="67"/>
      <c r="F106" s="15">
        <f>ROUND(F104*1.21,2)</f>
        <v>566898.56000000006</v>
      </c>
    </row>
    <row r="108" spans="1:6" ht="30" customHeight="1" x14ac:dyDescent="0.25">
      <c r="A108" s="45" t="s">
        <v>93</v>
      </c>
      <c r="B108" s="45"/>
      <c r="C108" s="45"/>
      <c r="D108" s="45"/>
      <c r="E108" s="45"/>
      <c r="F108" s="45"/>
    </row>
  </sheetData>
  <sheetProtection algorithmName="SHA-512" hashValue="JOC62yAKypK9EfVuyt3E+G3/1CMwyFurNPN+Sm/bQ08cQliyto0IagNN9C83Jnb+OyJZMHpoUbTCRrOF0ZbCtg==" saltValue="ZwNbjGlCp+xoILId3ZImeg==" spinCount="100000" sheet="1" objects="1" scenarios="1" formatCells="0" formatColumns="0"/>
  <mergeCells count="14">
    <mergeCell ref="A108:F108"/>
    <mergeCell ref="A104:E104"/>
    <mergeCell ref="E1:F1"/>
    <mergeCell ref="A3:F3"/>
    <mergeCell ref="A5:F5"/>
    <mergeCell ref="A6:F6"/>
    <mergeCell ref="A7:F7"/>
    <mergeCell ref="A8:A9"/>
    <mergeCell ref="B8:B9"/>
    <mergeCell ref="C8:C9"/>
    <mergeCell ref="D8:D9"/>
    <mergeCell ref="E8:F8"/>
    <mergeCell ref="A105:E105"/>
    <mergeCell ref="A106:E106"/>
  </mergeCells>
  <pageMargins left="0.7" right="0.7" top="0.75" bottom="0.75" header="0.3" footer="0.3"/>
  <pageSetup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Sklypo planas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2025-06-27T10:30:17Z</dcterms:modified>
</cp:coreProperties>
</file>