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ambergrid-my.sharepoint.com/personal/i_stravinskiene_ambergrid_lt/Documents/Desktop/Gatvės, jungiančios sklypus Vismaliukų g. 34 ir Miškadvario g. 6, Vilniuje statybą/Sversa/"/>
    </mc:Choice>
  </mc:AlternateContent>
  <xr:revisionPtr revIDLastSave="12" documentId="8_{DFA8C845-CA92-498D-BD43-BF8044B9E91F}" xr6:coauthVersionLast="47" xr6:coauthVersionMax="47" xr10:uidLastSave="{E293359B-4D60-4406-BC2C-A6A4A74EB1A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1" l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30" i="1"/>
  <c r="G129" i="1"/>
  <c r="G128" i="1"/>
  <c r="G127" i="1"/>
  <c r="G126" i="1"/>
  <c r="G125" i="1"/>
  <c r="G91" i="1"/>
  <c r="G90" i="1"/>
  <c r="G89" i="1"/>
  <c r="G88" i="1"/>
  <c r="G85" i="1"/>
  <c r="G84" i="1"/>
  <c r="G83" i="1"/>
  <c r="G82" i="1"/>
  <c r="G81" i="1"/>
  <c r="G80" i="1"/>
  <c r="G79" i="1"/>
  <c r="G78" i="1"/>
  <c r="G77" i="1"/>
  <c r="G76" i="1"/>
  <c r="G73" i="1"/>
  <c r="G72" i="1"/>
  <c r="G71" i="1"/>
  <c r="G70" i="1"/>
  <c r="G69" i="1"/>
  <c r="G68" i="1"/>
  <c r="G65" i="1"/>
  <c r="G64" i="1"/>
  <c r="G63" i="1"/>
  <c r="G62" i="1"/>
  <c r="G59" i="1"/>
  <c r="G58" i="1"/>
  <c r="G57" i="1"/>
  <c r="G56" i="1"/>
  <c r="G55" i="1"/>
  <c r="G52" i="1"/>
  <c r="G51" i="1"/>
  <c r="G50" i="1"/>
  <c r="G49" i="1"/>
  <c r="G46" i="1"/>
  <c r="G45" i="1"/>
  <c r="G44" i="1"/>
  <c r="G43" i="1"/>
  <c r="G40" i="1"/>
  <c r="G39" i="1"/>
  <c r="G38" i="1"/>
  <c r="G37" i="1"/>
  <c r="G36" i="1"/>
  <c r="G35" i="1"/>
  <c r="G34" i="1"/>
  <c r="G33" i="1"/>
  <c r="G32" i="1"/>
  <c r="G29" i="1"/>
  <c r="G28" i="1"/>
  <c r="G27" i="1"/>
  <c r="G26" i="1"/>
  <c r="G25" i="1"/>
  <c r="G24" i="1"/>
  <c r="G23" i="1"/>
  <c r="G20" i="1"/>
  <c r="G19" i="1"/>
  <c r="G18" i="1"/>
  <c r="G17" i="1"/>
  <c r="G16" i="1"/>
  <c r="G15" i="1"/>
  <c r="G60" i="1" l="1"/>
  <c r="G21" i="1"/>
  <c r="G30" i="1"/>
  <c r="G66" i="1"/>
  <c r="G190" i="1"/>
  <c r="G191" i="1" s="1"/>
  <c r="G131" i="1"/>
  <c r="G132" i="1" s="1"/>
  <c r="G41" i="1"/>
  <c r="G47" i="1"/>
  <c r="G92" i="1"/>
  <c r="G86" i="1"/>
  <c r="G74" i="1"/>
  <c r="G53" i="1"/>
  <c r="G133" i="1" l="1"/>
  <c r="G134" i="1" s="1"/>
  <c r="G192" i="1"/>
  <c r="G193" i="1" s="1"/>
  <c r="G93" i="1"/>
  <c r="G94" i="1" l="1"/>
</calcChain>
</file>

<file path=xl/sharedStrings.xml><?xml version="1.0" encoding="utf-8"?>
<sst xmlns="http://schemas.openxmlformats.org/spreadsheetml/2006/main" count="384" uniqueCount="224">
  <si>
    <t>DARBŲ  KIEKIŲ  ŽINIARAŠTIS</t>
  </si>
  <si>
    <t>Sudaryta pagal 2022.10 kainas</t>
  </si>
  <si>
    <t>Statinių grupė          4 Vilniaus miesto savivaldybė</t>
  </si>
  <si>
    <t>Statinys                2 GATVĖS, JUNGIANČIOS SKLYPUS VISMALIUKŲ G. 34 IR MIŠKADVARIO G. 6, VILNIAUS M., VILNIAUS MIESTO SAV., STATYBOS PROJEKTAS</t>
  </si>
  <si>
    <t>Žiniaraštis             1 Susisiekimo dalis</t>
  </si>
  <si>
    <t>Suma objektui  EUR</t>
  </si>
  <si>
    <t>2023.04.05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</si>
  <si>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</si>
  <si>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</si>
  <si>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</si>
  <si>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</si>
  <si>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</si>
  <si>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</si>
  <si>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</si>
  <si>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</si>
  <si>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</si>
  <si>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</si>
  <si>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</si>
  <si>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</si>
  <si>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</si>
  <si>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Paruošiamieji darbai</t>
  </si>
  <si>
    <t>N48-4</t>
  </si>
  <si>
    <t>Sklypo nužymėjimas  k9=1.15</t>
  </si>
  <si>
    <t>100m2</t>
  </si>
  <si>
    <t>H02K-3</t>
  </si>
  <si>
    <t>Minkštų veislių medžių iki 32 cm storio kirtimas, ištraukimas iki 300m ir medienos paruošimas  k9=1.15</t>
  </si>
  <si>
    <t>100vnt</t>
  </si>
  <si>
    <t>N57P-0119</t>
  </si>
  <si>
    <t>Šakų, nupjautų krūmų ir smulkaus miško smulkinimas šakų smulkintuvu , kai smulkintuvo našumas iki 20 m3/h, įkrovos padavimo būdas rankinis (10m3 susmulkintos masės)</t>
  </si>
  <si>
    <t>10m3</t>
  </si>
  <si>
    <t>R61P-0311</t>
  </si>
  <si>
    <t>Medienos išvežimas (Kelmų, susmulkintos), pakraunant ir iškraunant kranu , kai medienos transportavimo atstumas  10.00 km  k4=10.000</t>
  </si>
  <si>
    <t>100m3</t>
  </si>
  <si>
    <t>N23-137</t>
  </si>
  <si>
    <t>Ryšio šulinio reguliavimas, liūko pastatymas  k9=1.15</t>
  </si>
  <si>
    <t>R16-105</t>
  </si>
  <si>
    <t>Šulinio angos paaukštinimas g/b žiedais (Reguliavimas)  k8=1.05,k9=1.15</t>
  </si>
  <si>
    <t xml:space="preserve">                         Skyriuje      1</t>
  </si>
  <si>
    <t>Ardymo darbai</t>
  </si>
  <si>
    <t>R27P-14-2</t>
  </si>
  <si>
    <t>Šaligatvio bordiūrų išardymas, kai remontuojamas tarpas daugiau 25m (  pagrindas betono)  k8=1.09,k9=1.15</t>
  </si>
  <si>
    <t>m</t>
  </si>
  <si>
    <t>R27P-14-1</t>
  </si>
  <si>
    <t>Gatvės bordiūrų išardymas, kai remontuojamas tarpas daugiau 25m (  pagrindas betono)  k8=1.09,k9=1.15</t>
  </si>
  <si>
    <t>N27-40</t>
  </si>
  <si>
    <t>Šaligatvių iš betoninių trinkelių išardymas  k9=1.15</t>
  </si>
  <si>
    <t>H16K-405</t>
  </si>
  <si>
    <t>Žvyro (skaldos) pagrindo (dangos) išardymas, nustumiant gruntą iki 20m 79kW buldozeriais</t>
  </si>
  <si>
    <t>t. m3</t>
  </si>
  <si>
    <t>H06P-1</t>
  </si>
  <si>
    <t>Statybinių šiukšlių kasimas ekskavatoriais su 0,25 m3 kaušu, pakrovimas į autosavivarčius ir išvežimas iki  20 km</t>
  </si>
  <si>
    <t>t</t>
  </si>
  <si>
    <t>HP2-1-53</t>
  </si>
  <si>
    <t>Asfalto dangų nufrezavimas , kai freza be pakrovimo  k8=1.17,k9=1.15</t>
  </si>
  <si>
    <t>N57P-6403</t>
  </si>
  <si>
    <t>Kelio ženklo demontavimas  k9=1.15</t>
  </si>
  <si>
    <t>vnt.</t>
  </si>
  <si>
    <t xml:space="preserve">                         Skyriuje      2</t>
  </si>
  <si>
    <t>Žemės darbai</t>
  </si>
  <si>
    <t>N1P-0114</t>
  </si>
  <si>
    <t>Grunto kasimas 0,65m3 kaušo talpos ekskavatoriumi, pakraunant gruntą į autosavivarčius , kai gruntas I grupės  k9=1.15</t>
  </si>
  <si>
    <t>N1P-1312</t>
  </si>
  <si>
    <t>Grunto transportavimas 10t autosavivarčiais 1km atstumu, pakraunant 0,65m3 kaušo talpos ekskavatoriumi , kai gruntas I grupės</t>
  </si>
  <si>
    <t>Grunto kasimas 0,65m3 kaušo talpos ekskavatoriumi, pakraunant gruntą į autosavivarčius , kai gruntas II grupės  k9=1.15</t>
  </si>
  <si>
    <t>Grunto transportavimas 10t autosavivarčiais 1km atstumu, pakraunant 0,65m3 kaušo talpos ekskavatoriumi , kai gruntas II grupės</t>
  </si>
  <si>
    <t>N1P-1316</t>
  </si>
  <si>
    <t>Grunto transportavimo sąnaudų pokytis už papildomą 1km atstumą, vežant 10t autosavivarčiais , kai gruntas I-II grupės  k4=10.000</t>
  </si>
  <si>
    <t>N1P-0302</t>
  </si>
  <si>
    <t>Grunto kasimas 79kW (108AJ) galios buldozeriu, perstumiant gruntą (atstumas 10 m , gruntas II grupės)  k9=1.15</t>
  </si>
  <si>
    <t>N1P-0802</t>
  </si>
  <si>
    <t>Grunto tankinimas motorizuotu vibrovolu , kai gruntas išlyginamas mechanizuotu būdu( I-II grupės gruntas)  k9=1.15</t>
  </si>
  <si>
    <t>N1P-0902</t>
  </si>
  <si>
    <t>Iškasų arba pylimų paviršių planiravimas ekskavatoriumi , kai gruntas I-II grupės  k9=1.15</t>
  </si>
  <si>
    <t>t.m2</t>
  </si>
  <si>
    <t xml:space="preserve">                         Skyriuje      3</t>
  </si>
  <si>
    <t>Sujungimas su asfalto danga</t>
  </si>
  <si>
    <t>N27P-18-1</t>
  </si>
  <si>
    <t>AC 22 PS asfaltbetonio dvisluoksnės dangos apatinio sl. įrengimas (sluoksnis 10 cm storio , klotuvas iki 500 t/h)  k8=1.17,k9=1.15</t>
  </si>
  <si>
    <t>N27P-19-2</t>
  </si>
  <si>
    <t>AC 11 VS asfaltbetonio dvisluoksnės dangos viršutinio sl. įrengimas (sluoksnis 4 cm storio , klotuvas iki 500 t/h)  k8=1.17,k9=1.15</t>
  </si>
  <si>
    <t>H16K-320</t>
  </si>
  <si>
    <t>Juodų dangų paviršiaus pagruntavimas bitumine emulsija  k8=1.17,k9=1.15</t>
  </si>
  <si>
    <t>100 m2</t>
  </si>
  <si>
    <t>N57P-7307</t>
  </si>
  <si>
    <t>Sandūros tarp bordiūrų ir gatvės dangos užtaisymas amortizacine (sandarinimo) juosta</t>
  </si>
  <si>
    <t>100m</t>
  </si>
  <si>
    <t xml:space="preserve">                         Skyriuje      4</t>
  </si>
  <si>
    <t>Gatvės dangos įrengimas (betoninės trinkelės)</t>
  </si>
  <si>
    <t>H16K-1</t>
  </si>
  <si>
    <t>Apsauginio šalčiui atsparaus pagrindo sluoksnio įrengimas iš gamtinio smėlio  k9=1.15</t>
  </si>
  <si>
    <t>m3</t>
  </si>
  <si>
    <t>H16K-113</t>
  </si>
  <si>
    <t>Dvisluoksnio  15 cm storio pagrindo įrengimas iš dolomitinės skaldos  k9=1.15</t>
  </si>
  <si>
    <t>N27P-28-1</t>
  </si>
  <si>
    <t>Smėlio pasluoksnio šaligatviui įrengimas ( sluoksnio storis  3 cm)  k9=1.15</t>
  </si>
  <si>
    <t>N27-133</t>
  </si>
  <si>
    <t>.Betoninių trinkelių grindinio grindimas siūles užpilant smėliu  k9=1.15</t>
  </si>
  <si>
    <t>10m2</t>
  </si>
  <si>
    <t xml:space="preserve">                         Skyriuje      5</t>
  </si>
  <si>
    <t>Pėsčiųjų judėjimo zonos įrengimas (betoninių trinkelių takai)</t>
  </si>
  <si>
    <t>Betoninių trinkelių grindinio grindimas siūles užpilant smėliu  k9=1.15</t>
  </si>
  <si>
    <t>Betoninių trinkelių grindinio grindimas siūles užpilant smėliu (nerėgių vedimo paviršius)  k9=1.15</t>
  </si>
  <si>
    <t xml:space="preserve">                         Skyriuje      6</t>
  </si>
  <si>
    <t>Betoninių bordiūrų įrengimas</t>
  </si>
  <si>
    <t>N27P-24-1</t>
  </si>
  <si>
    <t>Betono bordiūrų įrengimas ant betono pagrindo , kai bordiūrai 150x300mm  k9=1.15</t>
  </si>
  <si>
    <t>Betono bordiūrų įrengimas ant betono pagrindo , kai bordiūrai 80x200mm  k9=1.15</t>
  </si>
  <si>
    <t>N27P-24-5</t>
  </si>
  <si>
    <t>Betono bordiūrų įrengimas ant betono pagrindo , kai bordiūrai 150x220 mm  k9=1.15</t>
  </si>
  <si>
    <t xml:space="preserve">                         Skyriuje      7</t>
  </si>
  <si>
    <t xml:space="preserve">                         Skyriuje      8</t>
  </si>
  <si>
    <t>Išilginis drenažas po gatve</t>
  </si>
  <si>
    <t>N1P-0106</t>
  </si>
  <si>
    <t>Grunto kasimas 0,65 m3 kaušo talpos ekskavatoriumi, suverčiant gruntą į sankasą , kai gruntas II grupės  k9=1.15</t>
  </si>
  <si>
    <t>N1P-0701</t>
  </si>
  <si>
    <t>Tranšėjų, iškasų ir duobių užpylimas gruntu iš sankasos ekskavatoriumi , kai kaušo talpa 0,25m3  k9=1.15</t>
  </si>
  <si>
    <t>H13K-6</t>
  </si>
  <si>
    <t>N27P-66-1</t>
  </si>
  <si>
    <t>Geotekstilės paklojimas  k9=1.15</t>
  </si>
  <si>
    <t xml:space="preserve">                         Skyriuje      9</t>
  </si>
  <si>
    <t>Baigiamieji darbai</t>
  </si>
  <si>
    <t>H10K-1</t>
  </si>
  <si>
    <t>Plotų planiravimas mechanizuotu būdu, kai gruntas  2 grupės  k9=1.15</t>
  </si>
  <si>
    <t>H12K-4</t>
  </si>
  <si>
    <t>Šlaitų tvirtinimas 10 cm dirvožemio sluoksniu, paskleidžiant gruntą ir pasėjant žoles mechanizuotu būdu  k9=1.15</t>
  </si>
  <si>
    <t>N48-119</t>
  </si>
  <si>
    <t>Sodinimo vietų medžiams ir krūmams su žem. gumulu paruoš. mech.būdu II gr.grunte,pridedant iki 25% aug.dirv.  k9=1.15</t>
  </si>
  <si>
    <t>N57P-3309</t>
  </si>
  <si>
    <t>Mulčo įrengima, krūmų sodinimo vietoje ir krūmų sodinimas  k8=1.04,k9=1.15</t>
  </si>
  <si>
    <t xml:space="preserve">                         Skyriuje     10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</si>
  <si>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</si>
  <si>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</si>
  <si>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</si>
  <si>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</si>
  <si>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Žiniaraštis             2 VN dalis</t>
  </si>
  <si>
    <t>Lietaus nuotekų tinklai</t>
  </si>
  <si>
    <t>N1P-1401</t>
  </si>
  <si>
    <t>Žemės darbai, klojant vamzdyną sausuose gruntuose atskiroje tranšėjoje, kai vamzdžio D iki 600mm, neišvežant grunto , kai tranšėjos gylis iki 1,5m  k9=1.15</t>
  </si>
  <si>
    <t>km</t>
  </si>
  <si>
    <t>N23P-0201</t>
  </si>
  <si>
    <t>Nuotekų surinkimo tinklų plastikinių ir plastikinių armuotų įmovinių vamzdžių klojimas , kai vamzdžių skersmuo 200 mm  k9=1.15</t>
  </si>
  <si>
    <t>N23P-0503</t>
  </si>
  <si>
    <t>Nuotekų vamzdyno prijungimas prie esamų tinklų, iškertant šulinio sienelę ( sausame grunte, kai vamzdžių skersmuo iki 600 mm)  k8=1.03,k9=1.15</t>
  </si>
  <si>
    <t>H14K-94</t>
  </si>
  <si>
    <t>.Lietaus šulinėlių DK-3 iš surenkamo gelžbetonio įrengimas sausame grunte  k9=1.15</t>
  </si>
  <si>
    <t>N16P-1407</t>
  </si>
  <si>
    <t>Nuotekų vamzdynų hidraulinis bandymas ( lietaus nuotekų)</t>
  </si>
  <si>
    <t>R19-93</t>
  </si>
  <si>
    <t>Vamzdžių iki 200 mm skersmens praplovimas laistymo mašina, neišimant nuosėdų</t>
  </si>
  <si>
    <t xml:space="preserve">                         žiniaraštyje     2</t>
  </si>
  <si>
    <t xml:space="preserve">                         Iš viso žiniaraštyje   2</t>
  </si>
  <si>
    <t>Žiniaraštis             3 Elektrotechninė (Apšvietimas) dalis</t>
  </si>
  <si>
    <t>Lauko apvietimo įrengimas</t>
  </si>
  <si>
    <t>N1-422</t>
  </si>
  <si>
    <t>Tranšėjų 1m gylio 1-2 kabeliams kasimas 0,25m3 talpos kaušu ekskavatoriais I-II grupės grunte  k9=1.15</t>
  </si>
  <si>
    <t>N1-425</t>
  </si>
  <si>
    <t>Tranšėjų 1m gylio 1-2 kabeliams užpylimas buldozeriais 59 kW(80AJ)  I-II grupės grunte iš sankasos  k9=1.15</t>
  </si>
  <si>
    <t>N1-428</t>
  </si>
  <si>
    <t>Tranšėjų kasimas rankiniu būdu 1-2 kabeliams I-II grupės grunte iki 1m gylio  k9=1.15</t>
  </si>
  <si>
    <t>N1-431</t>
  </si>
  <si>
    <t>Tranšėjų užpylimas rankiniu būdu 1-2 kabeliams I-II grupės grunte  k9=1.15</t>
  </si>
  <si>
    <t>N21-6-1</t>
  </si>
  <si>
    <t>Signalinės juostos paklojimas tranšėjoje virš pakloto kabelio  k9=1.15</t>
  </si>
  <si>
    <t>N34-89</t>
  </si>
  <si>
    <t>Polietileninių 100 mm skersmens vamzdžių paklojimas  k9=1.15</t>
  </si>
  <si>
    <t>N21-24</t>
  </si>
  <si>
    <t>Kabelio tiesimas vamzdžiuose, blokuose, laidadėžėse, kai kabelio masė iki 3kg</t>
  </si>
  <si>
    <t>N21-13</t>
  </si>
  <si>
    <t>Kabelio tiesimas tvirtinant uždedamomis apkabomis, kai 1m kabelio masė iki 3kg</t>
  </si>
  <si>
    <t>N21-601</t>
  </si>
  <si>
    <t>Iki 1000 V įtampos iki 70mm2 skersp.kabeliui galinės movos su terminiais vamzdeliais montavimas</t>
  </si>
  <si>
    <t>N21-594</t>
  </si>
  <si>
    <t>Iki 1000 V įtampos iki 70 mm2 skersp. kabeliui jungiamosios movos su terminiais vamzdeliais montavimas</t>
  </si>
  <si>
    <t>N57P-6317</t>
  </si>
  <si>
    <t>Cinkuotų apšvietimo stulpų išmontavimas  k1=0.50</t>
  </si>
  <si>
    <t>N21-341</t>
  </si>
  <si>
    <t>Išorės apšvietimo šviestuvų su kaitinamosiomis lempomis išmontavimas  k1=0.50</t>
  </si>
  <si>
    <t>N57P-6318</t>
  </si>
  <si>
    <t>.Cinkuotų apšvietimo stulpų montavimas gelžbetoniniuose pamatuose, kasant duobes rankiniu būdu, kai apšvietimo stulpų aukštis  daugiau 8,5m iki 10,5m</t>
  </si>
  <si>
    <t>N21-344</t>
  </si>
  <si>
    <t>Išorės apšvietimo šviestuvų montavimas</t>
  </si>
  <si>
    <t>N21P-0122</t>
  </si>
  <si>
    <t>Kabelių tiesimas įrengtomis konstrukcijomis arba loviais, tvirtinant visu ilgiu , kai 1 m kabelio masė iki 1 kg  k1=1.05,k2=1.05</t>
  </si>
  <si>
    <t>N33-79</t>
  </si>
  <si>
    <t>Metalinių atramų stovų išvežiojimas trasoje traktoriumi</t>
  </si>
  <si>
    <t>N33-91</t>
  </si>
  <si>
    <t>Traversų, tvirtinimo detalių, izoliatorių ir kt. medžiagų išvežiojimas trasoje automašina</t>
  </si>
  <si>
    <t>N33-66</t>
  </si>
  <si>
    <t>Įžeminimo kontūro įrengimas iš vieno elektrodo iki 5 m ilgio su horizontalia įžeminimo šyna iki 1m ilgio</t>
  </si>
  <si>
    <t>kompl.</t>
  </si>
  <si>
    <t>N33-67</t>
  </si>
  <si>
    <t>Kiekvienam papildomam elektrodo iki 5 m ilgio įrengimui pridėti</t>
  </si>
  <si>
    <t>N21-280</t>
  </si>
  <si>
    <t>Laidų ir kabelių vienvielių 25 mm2 skersp. gyslų su antgaliais prijungimas prie aparatų gnybtų</t>
  </si>
  <si>
    <t>Laidų ir kabelių vienvielių 4 mm2 skersp. gyslų su antgaliais prijungimas prie aparatų gnybtų</t>
  </si>
  <si>
    <t>D1-374</t>
  </si>
  <si>
    <t>Kabelio izoliacijos var˛os matavimas</t>
  </si>
  <si>
    <t>D1-375</t>
  </si>
  <si>
    <t>Įžemiklio varžos matavimas srovės sklidimui (matavimas)</t>
  </si>
  <si>
    <t>N48-295</t>
  </si>
  <si>
    <t>Paprastų,parterinių ir mauritaniškų gazonų užsėjimas rankiniu būdu  k9=1.15</t>
  </si>
  <si>
    <t>R61P-2718</t>
  </si>
  <si>
    <t>Iki 0,4 kV įtampos elektros instaliacijos pereinamosios varžos matavimas (taškas)</t>
  </si>
  <si>
    <t>10 vnt</t>
  </si>
  <si>
    <t>D1-382</t>
  </si>
  <si>
    <t>Grandinės "fazė - nulis" tariamosios varžos matavimas</t>
  </si>
  <si>
    <t>grandinė</t>
  </si>
  <si>
    <t xml:space="preserve">                         žiniaraštyje     3</t>
  </si>
  <si>
    <t xml:space="preserve">                         Iš viso žiniaraštyje   3</t>
  </si>
  <si>
    <t>Drenažo pagrindo įrengimas iš skaldelės
5/11</t>
  </si>
  <si>
    <t>Drenažinės prizmės įrengimas iš
skaldelės 11/22</t>
  </si>
  <si>
    <t>Pogriovinio drenažo iš plastikinių gofruotų vamzdžių su geotekstilės filtru 113/126 mm skersmens įrengimas  k9=1.15</t>
  </si>
  <si>
    <t>Pėsčiųjų perėjos įrengimas</t>
  </si>
  <si>
    <t>m2</t>
  </si>
  <si>
    <t>Horizontalusis pėsčiųjų perėjos dažymas
dažais (1.13.1)</t>
  </si>
  <si>
    <t>Horizontalusis dažymas dažais (1.12)</t>
  </si>
  <si>
    <t>Horizontalusis dažymas dažais (1.1)</t>
  </si>
  <si>
    <t>Horizontalusis dažymas dažais (1.7)</t>
  </si>
  <si>
    <t>Kelio ženklų skydų (203, 533, 534)
tvirtinimas prie kryptinio apšvietimo
atramų</t>
  </si>
  <si>
    <t>Metalinė cinkuota atrama (6 m.)</t>
  </si>
  <si>
    <t>Pamatas atramai (6 m) su apsaugine
guma (kryptiniam apšvietimo įrengimui)</t>
  </si>
  <si>
    <t>Gnybtai JOR-99969</t>
  </si>
  <si>
    <t>IK&gt;0,8 šviesos spalvinė temperatūra
&gt;3000 K. (kryptiniam apšvietimo
įrengimui)</t>
  </si>
  <si>
    <t>Kabelis Cu-1 3x1,5mm2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</si>
</sst>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?0.0???;\-?????0.0???;?"/>
    <numFmt numFmtId="165" formatCode="????????0.0?;\-???????0.0?;?"/>
    <numFmt numFmtId="166" formatCode="0.000_ ;\-0.000\ "/>
    <numFmt numFmtId="167" formatCode="0.0000_ ;\-0.0000\ "/>
    <numFmt numFmtId="168" formatCode="0.00_ ;\-0.00\ "/>
  </numFmts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b/>
      <sz val="8"/>
      <color theme="1"/>
      <name val="MonospaceLT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8" fontId="0" fillId="0" borderId="0" xfId="0" applyNumberFormat="1"/>
    <xf numFmtId="165" fontId="0" fillId="0" borderId="0" xfId="0" applyNumberFormat="1"/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65" fontId="9" fillId="2" borderId="0" xfId="0" applyNumberFormat="1" applyFont="1" applyFill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8"/>
  <sheetViews>
    <sheetView tabSelected="1" topLeftCell="A180" zoomScaleNormal="100" zoomScaleSheetLayoutView="115" workbookViewId="0">
      <selection activeCell="G193" sqref="G193"/>
    </sheetView>
  </sheetViews>
  <sheetFormatPr defaultRowHeight="14.4"/>
  <cols>
    <col min="1" max="1" width="4.109375" customWidth="1"/>
    <col min="2" max="2" width="9.44140625" customWidth="1"/>
    <col min="3" max="3" width="35.77734375" customWidth="1"/>
    <col min="4" max="4" width="5.88671875" customWidth="1"/>
    <col min="5" max="5" width="14.88671875" style="15" customWidth="1"/>
    <col min="6" max="6" width="12.77734375" style="15" customWidth="1"/>
    <col min="7" max="7" width="15.44140625" style="15" customWidth="1"/>
    <col min="9" max="9" width="12.21875" bestFit="1" customWidth="1"/>
    <col min="10" max="10" width="9.77734375" bestFit="1" customWidth="1"/>
    <col min="11" max="11" width="10.21875" customWidth="1"/>
  </cols>
  <sheetData>
    <row r="2" spans="1:11" ht="15.6">
      <c r="C2" s="31" t="s">
        <v>0</v>
      </c>
      <c r="D2" s="32"/>
      <c r="E2" s="32"/>
      <c r="F2" s="32"/>
    </row>
    <row r="3" spans="1:11">
      <c r="C3" s="33" t="s">
        <v>1</v>
      </c>
      <c r="D3" s="32"/>
      <c r="E3" s="32"/>
      <c r="F3" s="32"/>
    </row>
    <row r="5" spans="1:11">
      <c r="A5" s="34" t="s">
        <v>2</v>
      </c>
      <c r="B5" s="28"/>
      <c r="C5" s="28"/>
      <c r="D5" s="28"/>
      <c r="E5" s="28"/>
      <c r="F5" s="28"/>
      <c r="G5" s="28"/>
    </row>
    <row r="6" spans="1:11">
      <c r="A6" s="28"/>
      <c r="B6" s="28"/>
      <c r="C6" s="28"/>
      <c r="D6" s="28"/>
      <c r="E6" s="28"/>
      <c r="F6" s="28"/>
      <c r="G6" s="28"/>
    </row>
    <row r="7" spans="1:11">
      <c r="A7" s="34" t="s">
        <v>3</v>
      </c>
      <c r="B7" s="28"/>
      <c r="C7" s="28"/>
      <c r="D7" s="28"/>
      <c r="E7" s="28"/>
      <c r="F7" s="28"/>
      <c r="G7" s="28"/>
    </row>
    <row r="8" spans="1:11">
      <c r="A8" s="28"/>
      <c r="B8" s="28"/>
      <c r="C8" s="28"/>
      <c r="D8" s="28"/>
      <c r="E8" s="28"/>
      <c r="F8" s="28"/>
      <c r="G8" s="28"/>
    </row>
    <row r="9" spans="1:11">
      <c r="A9" s="34" t="s">
        <v>4</v>
      </c>
      <c r="B9" s="28"/>
      <c r="C9" s="28"/>
      <c r="D9" s="28"/>
      <c r="E9" s="28"/>
      <c r="F9" s="28"/>
      <c r="G9" s="28"/>
    </row>
    <row r="10" spans="1:11">
      <c r="A10" s="28"/>
      <c r="B10" s="28"/>
      <c r="C10" s="28"/>
      <c r="D10" s="28"/>
      <c r="E10" s="28"/>
      <c r="F10" s="28"/>
      <c r="G10" s="28"/>
      <c r="I10" s="23"/>
    </row>
    <row r="11" spans="1:11">
      <c r="A11" s="26" t="s">
        <v>6</v>
      </c>
      <c r="B11" s="25"/>
      <c r="C11" s="2"/>
      <c r="D11" s="24" t="s">
        <v>5</v>
      </c>
      <c r="E11" s="25"/>
      <c r="F11" s="25"/>
      <c r="G11" s="25"/>
      <c r="K11" s="22"/>
    </row>
    <row r="12" spans="1:11">
      <c r="A12" s="3" t="s">
        <v>7</v>
      </c>
      <c r="B12" s="3" t="s">
        <v>9</v>
      </c>
      <c r="C12" s="3" t="s">
        <v>11</v>
      </c>
      <c r="D12" s="5" t="s">
        <v>13</v>
      </c>
      <c r="E12" s="35" t="s">
        <v>15</v>
      </c>
      <c r="F12" s="3" t="s">
        <v>16</v>
      </c>
      <c r="G12" s="13" t="s">
        <v>19</v>
      </c>
    </row>
    <row r="13" spans="1:11">
      <c r="A13" s="4" t="s">
        <v>8</v>
      </c>
      <c r="B13" s="4" t="s">
        <v>10</v>
      </c>
      <c r="C13" s="4" t="s">
        <v>12</v>
      </c>
      <c r="D13" s="6" t="s">
        <v>14</v>
      </c>
      <c r="E13" s="36"/>
      <c r="F13" s="14" t="s">
        <v>17</v>
      </c>
      <c r="G13" s="7" t="s">
        <v>18</v>
      </c>
    </row>
    <row r="14" spans="1:11">
      <c r="A14" s="10"/>
      <c r="B14" s="10">
        <v>1</v>
      </c>
      <c r="C14" s="37" t="s">
        <v>20</v>
      </c>
      <c r="D14" s="38"/>
      <c r="E14" s="38"/>
      <c r="F14" s="38"/>
      <c r="G14" s="38"/>
    </row>
    <row r="15" spans="1:11">
      <c r="A15" s="9">
        <v>1</v>
      </c>
      <c r="B15" s="11" t="s">
        <v>21</v>
      </c>
      <c r="C15" s="1" t="s">
        <v>22</v>
      </c>
      <c r="D15" s="11" t="s">
        <v>23</v>
      </c>
      <c r="E15" s="16">
        <v>8.5500000000000007</v>
      </c>
      <c r="F15" s="17">
        <v>52</v>
      </c>
      <c r="G15" s="18">
        <f t="shared" ref="G15:G20" si="0">E15*F15</f>
        <v>444.6</v>
      </c>
      <c r="H15" s="8"/>
      <c r="I15" s="8"/>
    </row>
    <row r="16" spans="1:11" ht="34.200000000000003">
      <c r="A16" s="9">
        <v>2</v>
      </c>
      <c r="B16" s="11" t="s">
        <v>24</v>
      </c>
      <c r="C16" s="1" t="s">
        <v>25</v>
      </c>
      <c r="D16" s="11" t="s">
        <v>26</v>
      </c>
      <c r="E16" s="16">
        <v>0.11</v>
      </c>
      <c r="F16" s="17">
        <v>9350</v>
      </c>
      <c r="G16" s="18">
        <f t="shared" si="0"/>
        <v>1028.5</v>
      </c>
      <c r="H16" s="8"/>
      <c r="I16" s="8"/>
    </row>
    <row r="17" spans="1:12" ht="45.6">
      <c r="A17" s="9">
        <v>3</v>
      </c>
      <c r="B17" s="11" t="s">
        <v>27</v>
      </c>
      <c r="C17" s="1" t="s">
        <v>28</v>
      </c>
      <c r="D17" s="11" t="s">
        <v>29</v>
      </c>
      <c r="E17" s="16">
        <v>0.5</v>
      </c>
      <c r="F17" s="17">
        <v>1900</v>
      </c>
      <c r="G17" s="18">
        <f t="shared" si="0"/>
        <v>950</v>
      </c>
      <c r="H17" s="8"/>
      <c r="I17" s="8"/>
    </row>
    <row r="18" spans="1:12" ht="34.200000000000003">
      <c r="A18" s="9">
        <v>4</v>
      </c>
      <c r="B18" s="11" t="s">
        <v>30</v>
      </c>
      <c r="C18" s="1" t="s">
        <v>31</v>
      </c>
      <c r="D18" s="11" t="s">
        <v>32</v>
      </c>
      <c r="E18" s="16">
        <v>0.11</v>
      </c>
      <c r="F18" s="17">
        <v>9345</v>
      </c>
      <c r="G18" s="18">
        <f t="shared" si="0"/>
        <v>1027.95</v>
      </c>
      <c r="H18" s="8"/>
      <c r="I18" s="8"/>
      <c r="L18" s="23"/>
    </row>
    <row r="19" spans="1:12" ht="22.8">
      <c r="A19" s="9">
        <v>5</v>
      </c>
      <c r="B19" s="11" t="s">
        <v>33</v>
      </c>
      <c r="C19" s="1" t="s">
        <v>34</v>
      </c>
      <c r="D19" s="11" t="s">
        <v>14</v>
      </c>
      <c r="E19" s="16">
        <v>1</v>
      </c>
      <c r="F19" s="17">
        <v>182.34</v>
      </c>
      <c r="G19" s="18">
        <f t="shared" si="0"/>
        <v>182.34</v>
      </c>
      <c r="H19" s="8"/>
      <c r="I19" s="8"/>
    </row>
    <row r="20" spans="1:12" ht="22.8">
      <c r="A20" s="9">
        <v>6</v>
      </c>
      <c r="B20" s="11" t="s">
        <v>35</v>
      </c>
      <c r="C20" s="1" t="s">
        <v>36</v>
      </c>
      <c r="D20" s="11" t="s">
        <v>14</v>
      </c>
      <c r="E20" s="16">
        <v>9</v>
      </c>
      <c r="F20" s="17">
        <v>125</v>
      </c>
      <c r="G20" s="18">
        <f t="shared" si="0"/>
        <v>1125</v>
      </c>
      <c r="H20" s="8"/>
      <c r="I20" s="8"/>
    </row>
    <row r="21" spans="1:12">
      <c r="A21" s="9"/>
      <c r="B21" s="9"/>
      <c r="C21" s="29" t="s">
        <v>37</v>
      </c>
      <c r="D21" s="30"/>
      <c r="E21" s="30"/>
      <c r="F21" s="19"/>
      <c r="G21" s="21">
        <f>SUM(G15:G20)</f>
        <v>4758.3900000000003</v>
      </c>
    </row>
    <row r="22" spans="1:12">
      <c r="A22" s="10"/>
      <c r="B22" s="10">
        <v>2</v>
      </c>
      <c r="C22" s="27" t="s">
        <v>38</v>
      </c>
      <c r="D22" s="28"/>
      <c r="E22" s="28"/>
      <c r="F22" s="28"/>
      <c r="G22" s="28"/>
    </row>
    <row r="23" spans="1:12" ht="34.200000000000003">
      <c r="A23" s="9">
        <v>1</v>
      </c>
      <c r="B23" s="11" t="s">
        <v>39</v>
      </c>
      <c r="C23" s="1" t="s">
        <v>40</v>
      </c>
      <c r="D23" s="11" t="s">
        <v>41</v>
      </c>
      <c r="E23" s="16">
        <v>26</v>
      </c>
      <c r="F23" s="17">
        <v>69</v>
      </c>
      <c r="G23" s="18">
        <f t="shared" ref="G23:G29" si="1">E23*F23</f>
        <v>1794</v>
      </c>
      <c r="H23" s="8"/>
      <c r="I23" s="8"/>
    </row>
    <row r="24" spans="1:12" ht="34.200000000000003">
      <c r="A24" s="9">
        <v>2</v>
      </c>
      <c r="B24" s="11" t="s">
        <v>42</v>
      </c>
      <c r="C24" s="1" t="s">
        <v>43</v>
      </c>
      <c r="D24" s="11" t="s">
        <v>41</v>
      </c>
      <c r="E24" s="16">
        <v>26</v>
      </c>
      <c r="F24" s="17">
        <v>75</v>
      </c>
      <c r="G24" s="18">
        <f t="shared" si="1"/>
        <v>1950</v>
      </c>
      <c r="H24" s="8"/>
      <c r="I24" s="8"/>
    </row>
    <row r="25" spans="1:12" ht="22.8">
      <c r="A25" s="9">
        <v>3</v>
      </c>
      <c r="B25" s="11" t="s">
        <v>44</v>
      </c>
      <c r="C25" s="1" t="s">
        <v>45</v>
      </c>
      <c r="D25" s="11" t="s">
        <v>23</v>
      </c>
      <c r="E25" s="16">
        <v>0.62</v>
      </c>
      <c r="F25" s="17">
        <v>350</v>
      </c>
      <c r="G25" s="18">
        <f t="shared" si="1"/>
        <v>217</v>
      </c>
      <c r="H25" s="8"/>
      <c r="I25" s="8"/>
    </row>
    <row r="26" spans="1:12" ht="22.8">
      <c r="A26" s="9">
        <v>4</v>
      </c>
      <c r="B26" s="11" t="s">
        <v>46</v>
      </c>
      <c r="C26" s="1" t="s">
        <v>47</v>
      </c>
      <c r="D26" s="11" t="s">
        <v>48</v>
      </c>
      <c r="E26" s="16">
        <v>2.5000000000000001E-2</v>
      </c>
      <c r="F26" s="17">
        <v>27500</v>
      </c>
      <c r="G26" s="18">
        <f t="shared" si="1"/>
        <v>687.5</v>
      </c>
      <c r="H26" s="8"/>
      <c r="I26" s="8"/>
    </row>
    <row r="27" spans="1:12" ht="34.200000000000003">
      <c r="A27" s="9">
        <v>5</v>
      </c>
      <c r="B27" s="11" t="s">
        <v>49</v>
      </c>
      <c r="C27" s="1" t="s">
        <v>50</v>
      </c>
      <c r="D27" s="11" t="s">
        <v>51</v>
      </c>
      <c r="E27" s="16">
        <v>11.74</v>
      </c>
      <c r="F27" s="17">
        <v>45</v>
      </c>
      <c r="G27" s="18">
        <f t="shared" si="1"/>
        <v>528.29999999999995</v>
      </c>
      <c r="H27" s="8"/>
      <c r="I27" s="8"/>
    </row>
    <row r="28" spans="1:12" ht="22.8">
      <c r="A28" s="9">
        <v>6</v>
      </c>
      <c r="B28" s="11" t="s">
        <v>52</v>
      </c>
      <c r="C28" s="1" t="s">
        <v>53</v>
      </c>
      <c r="D28" s="11" t="s">
        <v>23</v>
      </c>
      <c r="E28" s="16">
        <v>7.0000000000000007E-2</v>
      </c>
      <c r="F28" s="17">
        <v>9500</v>
      </c>
      <c r="G28" s="18">
        <f t="shared" si="1"/>
        <v>665.00000000000011</v>
      </c>
      <c r="H28" s="8"/>
      <c r="I28" s="8"/>
    </row>
    <row r="29" spans="1:12">
      <c r="A29" s="9">
        <v>7</v>
      </c>
      <c r="B29" s="11" t="s">
        <v>54</v>
      </c>
      <c r="C29" s="1" t="s">
        <v>55</v>
      </c>
      <c r="D29" s="11" t="s">
        <v>56</v>
      </c>
      <c r="E29" s="16">
        <v>1</v>
      </c>
      <c r="F29" s="17">
        <v>95</v>
      </c>
      <c r="G29" s="18">
        <f t="shared" si="1"/>
        <v>95</v>
      </c>
      <c r="H29" s="8"/>
      <c r="I29" s="8"/>
    </row>
    <row r="30" spans="1:12">
      <c r="A30" s="9"/>
      <c r="B30" s="9"/>
      <c r="C30" s="29" t="s">
        <v>57</v>
      </c>
      <c r="D30" s="30"/>
      <c r="E30" s="30"/>
      <c r="F30" s="19"/>
      <c r="G30" s="21">
        <f>SUM(G23:G29)</f>
        <v>5936.8</v>
      </c>
    </row>
    <row r="31" spans="1:12">
      <c r="A31" s="10"/>
      <c r="B31" s="10">
        <v>3</v>
      </c>
      <c r="C31" s="27" t="s">
        <v>58</v>
      </c>
      <c r="D31" s="28"/>
      <c r="E31" s="28"/>
      <c r="F31" s="28"/>
      <c r="G31" s="28"/>
    </row>
    <row r="32" spans="1:12" ht="34.200000000000003">
      <c r="A32" s="9">
        <v>1</v>
      </c>
      <c r="B32" s="11" t="s">
        <v>59</v>
      </c>
      <c r="C32" s="1" t="s">
        <v>60</v>
      </c>
      <c r="D32" s="11" t="s">
        <v>32</v>
      </c>
      <c r="E32" s="16">
        <v>2.4900000000000002</v>
      </c>
      <c r="F32" s="17">
        <v>2350</v>
      </c>
      <c r="G32" s="18">
        <f t="shared" ref="G32:G40" si="2">E32*F32</f>
        <v>5851.5000000000009</v>
      </c>
      <c r="H32" s="8"/>
      <c r="I32" s="8"/>
    </row>
    <row r="33" spans="1:9" ht="34.200000000000003">
      <c r="A33" s="9">
        <v>2</v>
      </c>
      <c r="B33" s="11" t="s">
        <v>61</v>
      </c>
      <c r="C33" s="1" t="s">
        <v>62</v>
      </c>
      <c r="D33" s="11" t="s">
        <v>32</v>
      </c>
      <c r="E33" s="16">
        <v>2.4900000000000002</v>
      </c>
      <c r="F33" s="17">
        <v>1800</v>
      </c>
      <c r="G33" s="18">
        <f t="shared" si="2"/>
        <v>4482</v>
      </c>
      <c r="H33" s="8"/>
      <c r="I33" s="8"/>
    </row>
    <row r="34" spans="1:9" ht="34.200000000000003">
      <c r="A34" s="9">
        <v>3</v>
      </c>
      <c r="B34" s="11" t="s">
        <v>59</v>
      </c>
      <c r="C34" s="1" t="s">
        <v>63</v>
      </c>
      <c r="D34" s="11" t="s">
        <v>32</v>
      </c>
      <c r="E34" s="16">
        <v>4.16</v>
      </c>
      <c r="F34" s="17">
        <v>2650</v>
      </c>
      <c r="G34" s="18">
        <f t="shared" si="2"/>
        <v>11024</v>
      </c>
      <c r="H34" s="8"/>
      <c r="I34" s="8"/>
    </row>
    <row r="35" spans="1:9" ht="34.200000000000003">
      <c r="A35" s="9">
        <v>4</v>
      </c>
      <c r="B35" s="11" t="s">
        <v>61</v>
      </c>
      <c r="C35" s="1" t="s">
        <v>64</v>
      </c>
      <c r="D35" s="11" t="s">
        <v>32</v>
      </c>
      <c r="E35" s="16">
        <v>3.34</v>
      </c>
      <c r="F35" s="17">
        <v>1800</v>
      </c>
      <c r="G35" s="18">
        <f t="shared" si="2"/>
        <v>6012</v>
      </c>
      <c r="H35" s="8"/>
      <c r="I35" s="8"/>
    </row>
    <row r="36" spans="1:9" ht="45.6">
      <c r="A36" s="9">
        <v>5</v>
      </c>
      <c r="B36" s="11" t="s">
        <v>65</v>
      </c>
      <c r="C36" s="1" t="s">
        <v>66</v>
      </c>
      <c r="D36" s="11" t="s">
        <v>32</v>
      </c>
      <c r="E36" s="16">
        <v>3.34</v>
      </c>
      <c r="F36" s="17">
        <v>220</v>
      </c>
      <c r="G36" s="18">
        <f t="shared" si="2"/>
        <v>734.8</v>
      </c>
      <c r="H36" s="8"/>
      <c r="I36" s="8"/>
    </row>
    <row r="37" spans="1:9" ht="34.200000000000003">
      <c r="A37" s="9">
        <v>6</v>
      </c>
      <c r="B37" s="11" t="s">
        <v>61</v>
      </c>
      <c r="C37" s="1" t="s">
        <v>64</v>
      </c>
      <c r="D37" s="11" t="s">
        <v>32</v>
      </c>
      <c r="E37" s="16">
        <v>0.82</v>
      </c>
      <c r="F37" s="17">
        <v>1800</v>
      </c>
      <c r="G37" s="18">
        <f t="shared" si="2"/>
        <v>1476</v>
      </c>
      <c r="H37" s="8"/>
      <c r="I37" s="8"/>
    </row>
    <row r="38" spans="1:9" ht="34.200000000000003">
      <c r="A38" s="9">
        <v>7</v>
      </c>
      <c r="B38" s="11" t="s">
        <v>67</v>
      </c>
      <c r="C38" s="1" t="s">
        <v>68</v>
      </c>
      <c r="D38" s="11" t="s">
        <v>48</v>
      </c>
      <c r="E38" s="16">
        <v>8.2000000000000003E-2</v>
      </c>
      <c r="F38" s="17">
        <v>2650</v>
      </c>
      <c r="G38" s="18">
        <f t="shared" si="2"/>
        <v>217.3</v>
      </c>
      <c r="H38" s="8"/>
      <c r="I38" s="8"/>
    </row>
    <row r="39" spans="1:9" ht="34.200000000000003">
      <c r="A39" s="9">
        <v>8</v>
      </c>
      <c r="B39" s="11" t="s">
        <v>69</v>
      </c>
      <c r="C39" s="1" t="s">
        <v>70</v>
      </c>
      <c r="D39" s="11" t="s">
        <v>32</v>
      </c>
      <c r="E39" s="16">
        <v>1.53</v>
      </c>
      <c r="F39" s="17">
        <v>345</v>
      </c>
      <c r="G39" s="18">
        <f t="shared" si="2"/>
        <v>527.85</v>
      </c>
      <c r="H39" s="8"/>
      <c r="I39" s="8"/>
    </row>
    <row r="40" spans="1:9" ht="22.8">
      <c r="A40" s="9">
        <v>9</v>
      </c>
      <c r="B40" s="11" t="s">
        <v>71</v>
      </c>
      <c r="C40" s="1" t="s">
        <v>72</v>
      </c>
      <c r="D40" s="11" t="s">
        <v>73</v>
      </c>
      <c r="E40" s="16">
        <v>0.51100000000000001</v>
      </c>
      <c r="F40" s="17">
        <v>611</v>
      </c>
      <c r="G40" s="18">
        <f t="shared" si="2"/>
        <v>312.221</v>
      </c>
      <c r="H40" s="8"/>
      <c r="I40" s="8"/>
    </row>
    <row r="41" spans="1:9">
      <c r="A41" s="9"/>
      <c r="B41" s="9"/>
      <c r="C41" s="29" t="s">
        <v>74</v>
      </c>
      <c r="D41" s="30"/>
      <c r="E41" s="30"/>
      <c r="F41" s="19"/>
      <c r="G41" s="21">
        <f>SUM(G32:G40)</f>
        <v>30637.670999999998</v>
      </c>
    </row>
    <row r="42" spans="1:9">
      <c r="A42" s="10"/>
      <c r="B42" s="10">
        <v>4</v>
      </c>
      <c r="C42" s="27" t="s">
        <v>75</v>
      </c>
      <c r="D42" s="28"/>
      <c r="E42" s="28"/>
      <c r="F42" s="28"/>
      <c r="G42" s="28"/>
    </row>
    <row r="43" spans="1:9" ht="34.200000000000003">
      <c r="A43" s="9">
        <v>1</v>
      </c>
      <c r="B43" s="11" t="s">
        <v>76</v>
      </c>
      <c r="C43" s="1" t="s">
        <v>77</v>
      </c>
      <c r="D43" s="11" t="s">
        <v>23</v>
      </c>
      <c r="E43" s="16">
        <v>6.9000000000000006E-2</v>
      </c>
      <c r="F43" s="17">
        <v>15600</v>
      </c>
      <c r="G43" s="18">
        <f>E43*F43</f>
        <v>1076.4000000000001</v>
      </c>
      <c r="H43" s="8"/>
      <c r="I43" s="8"/>
    </row>
    <row r="44" spans="1:9" ht="34.200000000000003">
      <c r="A44" s="9">
        <v>2</v>
      </c>
      <c r="B44" s="11" t="s">
        <v>78</v>
      </c>
      <c r="C44" s="1" t="s">
        <v>79</v>
      </c>
      <c r="D44" s="11" t="s">
        <v>23</v>
      </c>
      <c r="E44" s="16">
        <v>6.9000000000000006E-2</v>
      </c>
      <c r="F44" s="17">
        <v>14600</v>
      </c>
      <c r="G44" s="18">
        <f>E44*F44</f>
        <v>1007.4000000000001</v>
      </c>
      <c r="H44" s="8"/>
      <c r="I44" s="8"/>
    </row>
    <row r="45" spans="1:9" ht="22.8">
      <c r="A45" s="9">
        <v>3</v>
      </c>
      <c r="B45" s="11" t="s">
        <v>80</v>
      </c>
      <c r="C45" s="1" t="s">
        <v>81</v>
      </c>
      <c r="D45" s="11" t="s">
        <v>82</v>
      </c>
      <c r="E45" s="16">
        <v>6.9000000000000006E-2</v>
      </c>
      <c r="F45" s="17">
        <v>987</v>
      </c>
      <c r="G45" s="18">
        <f>E45*F45</f>
        <v>68.103000000000009</v>
      </c>
      <c r="H45" s="8"/>
      <c r="I45" s="8"/>
    </row>
    <row r="46" spans="1:9" ht="22.8">
      <c r="A46" s="9">
        <v>4</v>
      </c>
      <c r="B46" s="11" t="s">
        <v>83</v>
      </c>
      <c r="C46" s="1" t="s">
        <v>84</v>
      </c>
      <c r="D46" s="11" t="s">
        <v>85</v>
      </c>
      <c r="E46" s="16">
        <v>0.24</v>
      </c>
      <c r="F46" s="17">
        <v>400</v>
      </c>
      <c r="G46" s="18">
        <f>E46*F46</f>
        <v>96</v>
      </c>
      <c r="H46" s="8"/>
      <c r="I46" s="8"/>
    </row>
    <row r="47" spans="1:9">
      <c r="A47" s="9"/>
      <c r="B47" s="9"/>
      <c r="C47" s="29" t="s">
        <v>86</v>
      </c>
      <c r="D47" s="30"/>
      <c r="E47" s="30"/>
      <c r="F47" s="19"/>
      <c r="G47" s="21">
        <f>SUM(G43:G46)</f>
        <v>2247.9030000000002</v>
      </c>
    </row>
    <row r="48" spans="1:9">
      <c r="A48" s="10"/>
      <c r="B48" s="10">
        <v>5</v>
      </c>
      <c r="C48" s="27" t="s">
        <v>87</v>
      </c>
      <c r="D48" s="28"/>
      <c r="E48" s="28"/>
      <c r="F48" s="28"/>
      <c r="G48" s="28"/>
    </row>
    <row r="49" spans="1:9" ht="34.200000000000003">
      <c r="A49" s="9">
        <v>1</v>
      </c>
      <c r="B49" s="11" t="s">
        <v>88</v>
      </c>
      <c r="C49" s="1" t="s">
        <v>89</v>
      </c>
      <c r="D49" s="11" t="s">
        <v>90</v>
      </c>
      <c r="E49" s="16">
        <v>207</v>
      </c>
      <c r="F49" s="17">
        <v>35.549999999999997</v>
      </c>
      <c r="G49" s="18">
        <f>E49*F49</f>
        <v>7358.8499999999995</v>
      </c>
      <c r="H49" s="8"/>
      <c r="I49" s="8"/>
    </row>
    <row r="50" spans="1:9" ht="22.8">
      <c r="A50" s="9">
        <v>2</v>
      </c>
      <c r="B50" s="11" t="s">
        <v>91</v>
      </c>
      <c r="C50" s="1" t="s">
        <v>92</v>
      </c>
      <c r="D50" s="11" t="s">
        <v>82</v>
      </c>
      <c r="E50" s="16">
        <v>4.6100000000000003</v>
      </c>
      <c r="F50" s="17">
        <v>1280</v>
      </c>
      <c r="G50" s="18">
        <f>E50*F50</f>
        <v>5900.8</v>
      </c>
      <c r="H50" s="8"/>
      <c r="I50" s="8"/>
    </row>
    <row r="51" spans="1:9" ht="22.8">
      <c r="A51" s="9">
        <v>3</v>
      </c>
      <c r="B51" s="11" t="s">
        <v>93</v>
      </c>
      <c r="C51" s="1" t="s">
        <v>94</v>
      </c>
      <c r="D51" s="11" t="s">
        <v>23</v>
      </c>
      <c r="E51" s="16">
        <v>4.6100000000000003</v>
      </c>
      <c r="F51" s="17">
        <v>980</v>
      </c>
      <c r="G51" s="18">
        <f>E51*F51</f>
        <v>4517.8</v>
      </c>
      <c r="H51" s="8"/>
      <c r="I51" s="8"/>
    </row>
    <row r="52" spans="1:9" ht="22.8">
      <c r="A52" s="9">
        <v>4</v>
      </c>
      <c r="B52" s="11" t="s">
        <v>95</v>
      </c>
      <c r="C52" s="1" t="s">
        <v>96</v>
      </c>
      <c r="D52" s="11" t="s">
        <v>97</v>
      </c>
      <c r="E52" s="16">
        <v>46.1</v>
      </c>
      <c r="F52" s="17">
        <v>330</v>
      </c>
      <c r="G52" s="18">
        <f>E52*F52</f>
        <v>15213</v>
      </c>
      <c r="H52" s="8"/>
      <c r="I52" s="8"/>
    </row>
    <row r="53" spans="1:9">
      <c r="A53" s="9"/>
      <c r="B53" s="9"/>
      <c r="C53" s="29" t="s">
        <v>98</v>
      </c>
      <c r="D53" s="30"/>
      <c r="E53" s="30"/>
      <c r="F53" s="19"/>
      <c r="G53" s="21">
        <f>SUM(G49:G52)</f>
        <v>32990.449999999997</v>
      </c>
    </row>
    <row r="54" spans="1:9">
      <c r="A54" s="10"/>
      <c r="B54" s="10">
        <v>6</v>
      </c>
      <c r="C54" s="27" t="s">
        <v>99</v>
      </c>
      <c r="D54" s="28"/>
      <c r="E54" s="28"/>
      <c r="F54" s="28"/>
      <c r="G54" s="28"/>
    </row>
    <row r="55" spans="1:9" ht="34.200000000000003">
      <c r="A55" s="9">
        <v>1</v>
      </c>
      <c r="B55" s="11" t="s">
        <v>88</v>
      </c>
      <c r="C55" s="1" t="s">
        <v>89</v>
      </c>
      <c r="D55" s="11" t="s">
        <v>90</v>
      </c>
      <c r="E55" s="16">
        <v>37</v>
      </c>
      <c r="F55" s="17">
        <v>35.549999999999997</v>
      </c>
      <c r="G55" s="18">
        <f>E55*F55</f>
        <v>1315.35</v>
      </c>
      <c r="H55" s="8"/>
      <c r="I55" s="8"/>
    </row>
    <row r="56" spans="1:9" ht="22.8">
      <c r="A56" s="9">
        <v>2</v>
      </c>
      <c r="B56" s="11" t="s">
        <v>91</v>
      </c>
      <c r="C56" s="1" t="s">
        <v>92</v>
      </c>
      <c r="D56" s="11" t="s">
        <v>82</v>
      </c>
      <c r="E56" s="16">
        <v>1.3</v>
      </c>
      <c r="F56" s="17">
        <v>1280</v>
      </c>
      <c r="G56" s="18">
        <f>E56*F56</f>
        <v>1664</v>
      </c>
      <c r="H56" s="8"/>
      <c r="I56" s="8"/>
    </row>
    <row r="57" spans="1:9" ht="22.8">
      <c r="A57" s="9">
        <v>3</v>
      </c>
      <c r="B57" s="11" t="s">
        <v>93</v>
      </c>
      <c r="C57" s="1" t="s">
        <v>94</v>
      </c>
      <c r="D57" s="11" t="s">
        <v>23</v>
      </c>
      <c r="E57" s="16">
        <v>1.3</v>
      </c>
      <c r="F57" s="17">
        <v>980</v>
      </c>
      <c r="G57" s="18">
        <f>E57*F57</f>
        <v>1274</v>
      </c>
      <c r="H57" s="8"/>
      <c r="I57" s="8"/>
    </row>
    <row r="58" spans="1:9" ht="22.8">
      <c r="A58" s="9">
        <v>4</v>
      </c>
      <c r="B58" s="11" t="s">
        <v>95</v>
      </c>
      <c r="C58" s="1" t="s">
        <v>100</v>
      </c>
      <c r="D58" s="11" t="s">
        <v>97</v>
      </c>
      <c r="E58" s="16">
        <v>13</v>
      </c>
      <c r="F58" s="17">
        <v>330</v>
      </c>
      <c r="G58" s="18">
        <f>E58*F58</f>
        <v>4290</v>
      </c>
      <c r="H58" s="8"/>
      <c r="I58" s="8"/>
    </row>
    <row r="59" spans="1:9" ht="34.200000000000003">
      <c r="A59" s="9">
        <v>5</v>
      </c>
      <c r="B59" s="11" t="s">
        <v>95</v>
      </c>
      <c r="C59" s="1" t="s">
        <v>101</v>
      </c>
      <c r="D59" s="11" t="s">
        <v>97</v>
      </c>
      <c r="E59" s="16">
        <v>1.1000000000000001</v>
      </c>
      <c r="F59" s="17">
        <v>390</v>
      </c>
      <c r="G59" s="18">
        <f>E59*F59</f>
        <v>429.00000000000006</v>
      </c>
      <c r="H59" s="8"/>
      <c r="I59" s="8"/>
    </row>
    <row r="60" spans="1:9">
      <c r="A60" s="9"/>
      <c r="B60" s="9"/>
      <c r="C60" s="29" t="s">
        <v>102</v>
      </c>
      <c r="D60" s="30"/>
      <c r="E60" s="30"/>
      <c r="F60" s="19"/>
      <c r="G60" s="21">
        <f>SUM(G55:G59)</f>
        <v>8972.35</v>
      </c>
    </row>
    <row r="61" spans="1:9">
      <c r="A61" s="10"/>
      <c r="B61" s="10">
        <v>7</v>
      </c>
      <c r="C61" s="27" t="s">
        <v>103</v>
      </c>
      <c r="D61" s="28"/>
      <c r="E61" s="28"/>
      <c r="F61" s="28"/>
      <c r="G61" s="28"/>
    </row>
    <row r="62" spans="1:9" ht="22.8">
      <c r="A62" s="9">
        <v>1</v>
      </c>
      <c r="B62" s="11" t="s">
        <v>104</v>
      </c>
      <c r="C62" s="1" t="s">
        <v>105</v>
      </c>
      <c r="D62" s="11" t="s">
        <v>85</v>
      </c>
      <c r="E62" s="16">
        <v>1.32</v>
      </c>
      <c r="F62" s="17">
        <v>7800</v>
      </c>
      <c r="G62" s="18">
        <f>E62*F62</f>
        <v>10296</v>
      </c>
      <c r="H62" s="8"/>
      <c r="I62" s="8"/>
    </row>
    <row r="63" spans="1:9" ht="22.8">
      <c r="A63" s="9">
        <v>2</v>
      </c>
      <c r="B63" s="11" t="s">
        <v>104</v>
      </c>
      <c r="C63" s="1" t="s">
        <v>105</v>
      </c>
      <c r="D63" s="11" t="s">
        <v>85</v>
      </c>
      <c r="E63" s="16">
        <v>0.04</v>
      </c>
      <c r="F63" s="17">
        <v>8600</v>
      </c>
      <c r="G63" s="18">
        <f>E63*F63</f>
        <v>344</v>
      </c>
      <c r="H63" s="8"/>
      <c r="I63" s="8"/>
    </row>
    <row r="64" spans="1:9" ht="22.8">
      <c r="A64" s="9">
        <v>3</v>
      </c>
      <c r="B64" s="11" t="s">
        <v>104</v>
      </c>
      <c r="C64" s="1" t="s">
        <v>106</v>
      </c>
      <c r="D64" s="11" t="s">
        <v>85</v>
      </c>
      <c r="E64" s="16">
        <v>1.35</v>
      </c>
      <c r="F64" s="17">
        <v>8798</v>
      </c>
      <c r="G64" s="18">
        <f>E64*F64</f>
        <v>11877.300000000001</v>
      </c>
      <c r="H64" s="8"/>
      <c r="I64" s="8"/>
    </row>
    <row r="65" spans="1:10" ht="22.8">
      <c r="A65" s="9">
        <v>4</v>
      </c>
      <c r="B65" s="11" t="s">
        <v>107</v>
      </c>
      <c r="C65" s="1" t="s">
        <v>108</v>
      </c>
      <c r="D65" s="11" t="s">
        <v>85</v>
      </c>
      <c r="E65" s="16">
        <v>0.38</v>
      </c>
      <c r="F65" s="17">
        <v>8600</v>
      </c>
      <c r="G65" s="18">
        <f>E65*F65</f>
        <v>3268</v>
      </c>
      <c r="H65" s="8"/>
      <c r="I65" s="8"/>
    </row>
    <row r="66" spans="1:10">
      <c r="A66" s="9"/>
      <c r="B66" s="9"/>
      <c r="C66" s="29" t="s">
        <v>109</v>
      </c>
      <c r="D66" s="30"/>
      <c r="E66" s="30"/>
      <c r="F66" s="19"/>
      <c r="G66" s="21">
        <f>SUM(G62:G65)</f>
        <v>25785.300000000003</v>
      </c>
    </row>
    <row r="67" spans="1:10">
      <c r="A67" s="10"/>
      <c r="B67" s="10">
        <v>8</v>
      </c>
      <c r="C67" s="27" t="s">
        <v>111</v>
      </c>
      <c r="D67" s="28"/>
      <c r="E67" s="28"/>
      <c r="F67" s="28"/>
      <c r="G67" s="28"/>
    </row>
    <row r="68" spans="1:10" ht="34.200000000000003">
      <c r="A68" s="9">
        <v>1</v>
      </c>
      <c r="B68" s="11" t="s">
        <v>112</v>
      </c>
      <c r="C68" s="1" t="s">
        <v>113</v>
      </c>
      <c r="D68" s="11" t="s">
        <v>32</v>
      </c>
      <c r="E68" s="16">
        <v>0.2</v>
      </c>
      <c r="F68" s="17">
        <v>4232</v>
      </c>
      <c r="G68" s="18">
        <f t="shared" ref="G68:G73" si="3">E68*F68</f>
        <v>846.40000000000009</v>
      </c>
      <c r="H68" s="8"/>
      <c r="I68" s="8"/>
    </row>
    <row r="69" spans="1:10" ht="34.200000000000003">
      <c r="A69" s="9">
        <v>2</v>
      </c>
      <c r="B69" s="11" t="s">
        <v>114</v>
      </c>
      <c r="C69" s="1" t="s">
        <v>115</v>
      </c>
      <c r="D69" s="11" t="s">
        <v>32</v>
      </c>
      <c r="E69" s="16">
        <v>0.05</v>
      </c>
      <c r="F69" s="17">
        <v>978</v>
      </c>
      <c r="G69" s="18">
        <f t="shared" si="3"/>
        <v>48.900000000000006</v>
      </c>
      <c r="H69" s="8"/>
      <c r="I69" s="8"/>
    </row>
    <row r="70" spans="1:10" ht="34.200000000000003">
      <c r="A70" s="9">
        <v>3</v>
      </c>
      <c r="B70" s="11" t="s">
        <v>116</v>
      </c>
      <c r="C70" s="1" t="s">
        <v>211</v>
      </c>
      <c r="D70" s="11" t="s">
        <v>85</v>
      </c>
      <c r="E70" s="16">
        <v>0.65</v>
      </c>
      <c r="F70" s="17">
        <v>1344</v>
      </c>
      <c r="G70" s="18">
        <f t="shared" si="3"/>
        <v>873.6</v>
      </c>
      <c r="H70" s="8"/>
      <c r="I70" s="8"/>
    </row>
    <row r="71" spans="1:10">
      <c r="A71" s="9">
        <v>4</v>
      </c>
      <c r="B71" s="11" t="s">
        <v>117</v>
      </c>
      <c r="C71" s="1" t="s">
        <v>118</v>
      </c>
      <c r="D71" s="11" t="s">
        <v>23</v>
      </c>
      <c r="E71" s="16">
        <v>1.1000000000000001</v>
      </c>
      <c r="F71" s="17">
        <v>640</v>
      </c>
      <c r="G71" s="18">
        <f t="shared" si="3"/>
        <v>704</v>
      </c>
      <c r="H71" s="8"/>
      <c r="I71" s="8"/>
    </row>
    <row r="72" spans="1:10" ht="22.8">
      <c r="A72" s="9">
        <v>5</v>
      </c>
      <c r="B72" s="11"/>
      <c r="C72" s="1" t="s">
        <v>209</v>
      </c>
      <c r="D72" s="11" t="s">
        <v>90</v>
      </c>
      <c r="E72" s="16">
        <v>4</v>
      </c>
      <c r="F72" s="17">
        <v>53</v>
      </c>
      <c r="G72" s="18">
        <f t="shared" si="3"/>
        <v>212</v>
      </c>
      <c r="H72" s="8"/>
      <c r="I72" s="8"/>
    </row>
    <row r="73" spans="1:10" ht="22.8">
      <c r="A73" s="9">
        <v>6</v>
      </c>
      <c r="B73" s="11"/>
      <c r="C73" s="1" t="s">
        <v>210</v>
      </c>
      <c r="D73" s="11" t="s">
        <v>90</v>
      </c>
      <c r="E73" s="16">
        <v>8</v>
      </c>
      <c r="F73" s="17">
        <v>54</v>
      </c>
      <c r="G73" s="18">
        <f t="shared" si="3"/>
        <v>432</v>
      </c>
      <c r="H73" s="8"/>
      <c r="I73" s="8"/>
    </row>
    <row r="74" spans="1:10">
      <c r="A74" s="9"/>
      <c r="B74" s="9"/>
      <c r="C74" s="29" t="s">
        <v>110</v>
      </c>
      <c r="D74" s="30"/>
      <c r="E74" s="30"/>
      <c r="F74" s="19"/>
      <c r="G74" s="21">
        <f>SUM(G68:G73)</f>
        <v>3116.9</v>
      </c>
    </row>
    <row r="75" spans="1:10">
      <c r="A75" s="10"/>
      <c r="B75" s="10">
        <v>9</v>
      </c>
      <c r="C75" s="27" t="s">
        <v>212</v>
      </c>
      <c r="D75" s="28"/>
      <c r="E75" s="28"/>
      <c r="F75" s="28"/>
      <c r="G75" s="28"/>
    </row>
    <row r="76" spans="1:10" ht="22.8">
      <c r="A76" s="9">
        <v>1</v>
      </c>
      <c r="B76" s="9"/>
      <c r="C76" s="1" t="s">
        <v>214</v>
      </c>
      <c r="D76" s="11" t="s">
        <v>213</v>
      </c>
      <c r="E76" s="16">
        <v>9</v>
      </c>
      <c r="F76" s="19">
        <v>120</v>
      </c>
      <c r="G76" s="18">
        <f t="shared" ref="G76:G85" si="4">E76*F76</f>
        <v>1080</v>
      </c>
    </row>
    <row r="77" spans="1:10">
      <c r="A77" s="9">
        <v>2</v>
      </c>
      <c r="B77" s="9"/>
      <c r="C77" s="1" t="s">
        <v>215</v>
      </c>
      <c r="D77" s="11" t="s">
        <v>213</v>
      </c>
      <c r="E77" s="16">
        <v>2</v>
      </c>
      <c r="F77" s="19">
        <v>120</v>
      </c>
      <c r="G77" s="18">
        <f t="shared" si="4"/>
        <v>240</v>
      </c>
    </row>
    <row r="78" spans="1:10">
      <c r="A78" s="9">
        <v>3</v>
      </c>
      <c r="B78" s="9"/>
      <c r="C78" s="1" t="s">
        <v>216</v>
      </c>
      <c r="D78" s="11" t="s">
        <v>41</v>
      </c>
      <c r="E78" s="16">
        <v>5</v>
      </c>
      <c r="F78" s="19">
        <v>45</v>
      </c>
      <c r="G78" s="18">
        <f t="shared" si="4"/>
        <v>225</v>
      </c>
    </row>
    <row r="79" spans="1:10">
      <c r="A79" s="9">
        <v>4</v>
      </c>
      <c r="B79" s="9"/>
      <c r="C79" s="1" t="s">
        <v>217</v>
      </c>
      <c r="D79" s="11" t="s">
        <v>41</v>
      </c>
      <c r="E79" s="16">
        <v>8</v>
      </c>
      <c r="F79" s="19">
        <v>45</v>
      </c>
      <c r="G79" s="18">
        <f t="shared" si="4"/>
        <v>360</v>
      </c>
    </row>
    <row r="80" spans="1:10" ht="34.200000000000003">
      <c r="A80" s="9">
        <v>5</v>
      </c>
      <c r="B80" s="9"/>
      <c r="C80" s="1" t="s">
        <v>218</v>
      </c>
      <c r="D80" s="11" t="s">
        <v>14</v>
      </c>
      <c r="E80" s="16">
        <v>5</v>
      </c>
      <c r="F80" s="19">
        <v>232</v>
      </c>
      <c r="G80" s="18">
        <f t="shared" si="4"/>
        <v>1160</v>
      </c>
      <c r="J80" s="22"/>
    </row>
    <row r="81" spans="1:10">
      <c r="A81" s="9">
        <v>6</v>
      </c>
      <c r="B81" s="9"/>
      <c r="C81" s="1" t="s">
        <v>219</v>
      </c>
      <c r="D81" s="11" t="s">
        <v>14</v>
      </c>
      <c r="E81" s="16">
        <v>2</v>
      </c>
      <c r="F81" s="19">
        <v>185</v>
      </c>
      <c r="G81" s="18">
        <f t="shared" si="4"/>
        <v>370</v>
      </c>
    </row>
    <row r="82" spans="1:10" ht="22.8">
      <c r="A82" s="9">
        <v>7</v>
      </c>
      <c r="B82" s="9"/>
      <c r="C82" s="1" t="s">
        <v>220</v>
      </c>
      <c r="D82" s="11" t="s">
        <v>189</v>
      </c>
      <c r="E82" s="16">
        <v>2</v>
      </c>
      <c r="F82" s="19">
        <v>241</v>
      </c>
      <c r="G82" s="18">
        <f t="shared" si="4"/>
        <v>482</v>
      </c>
    </row>
    <row r="83" spans="1:10">
      <c r="A83" s="9">
        <v>8</v>
      </c>
      <c r="B83" s="9"/>
      <c r="C83" s="1" t="s">
        <v>221</v>
      </c>
      <c r="D83" s="11" t="s">
        <v>189</v>
      </c>
      <c r="E83" s="16">
        <v>2</v>
      </c>
      <c r="F83" s="19">
        <v>34</v>
      </c>
      <c r="G83" s="18">
        <f t="shared" si="4"/>
        <v>68</v>
      </c>
    </row>
    <row r="84" spans="1:10" ht="34.200000000000003">
      <c r="A84" s="9">
        <v>9</v>
      </c>
      <c r="B84" s="9"/>
      <c r="C84" s="1" t="s">
        <v>222</v>
      </c>
      <c r="D84" s="11" t="s">
        <v>189</v>
      </c>
      <c r="E84" s="16">
        <v>2</v>
      </c>
      <c r="F84" s="19">
        <v>50</v>
      </c>
      <c r="G84" s="18">
        <f t="shared" si="4"/>
        <v>100</v>
      </c>
    </row>
    <row r="85" spans="1:10">
      <c r="A85" s="9">
        <v>10</v>
      </c>
      <c r="B85" s="9"/>
      <c r="C85" s="1" t="s">
        <v>223</v>
      </c>
      <c r="D85" s="11" t="s">
        <v>41</v>
      </c>
      <c r="E85" s="16">
        <v>26</v>
      </c>
      <c r="F85" s="19">
        <v>5</v>
      </c>
      <c r="G85" s="18">
        <f t="shared" si="4"/>
        <v>130</v>
      </c>
    </row>
    <row r="86" spans="1:10">
      <c r="A86" s="9"/>
      <c r="B86" s="9"/>
      <c r="C86" s="29" t="s">
        <v>119</v>
      </c>
      <c r="D86" s="30"/>
      <c r="E86" s="30"/>
      <c r="F86" s="19"/>
      <c r="G86" s="21">
        <f>SUM(G76:G85)</f>
        <v>4215</v>
      </c>
    </row>
    <row r="87" spans="1:10">
      <c r="A87" s="10"/>
      <c r="B87" s="10">
        <v>10</v>
      </c>
      <c r="C87" s="27" t="s">
        <v>120</v>
      </c>
      <c r="D87" s="28"/>
      <c r="E87" s="28"/>
      <c r="F87" s="28"/>
      <c r="G87" s="28"/>
    </row>
    <row r="88" spans="1:10" ht="22.8">
      <c r="A88" s="9">
        <v>1</v>
      </c>
      <c r="B88" s="11" t="s">
        <v>121</v>
      </c>
      <c r="C88" s="1" t="s">
        <v>122</v>
      </c>
      <c r="D88" s="11" t="s">
        <v>73</v>
      </c>
      <c r="E88" s="16">
        <v>0.13</v>
      </c>
      <c r="F88" s="17">
        <v>2890</v>
      </c>
      <c r="G88" s="18">
        <f>E88*F88</f>
        <v>375.7</v>
      </c>
      <c r="H88" s="8"/>
      <c r="I88" s="8"/>
    </row>
    <row r="89" spans="1:10" ht="34.200000000000003">
      <c r="A89" s="9">
        <v>2</v>
      </c>
      <c r="B89" s="11" t="s">
        <v>123</v>
      </c>
      <c r="C89" s="1" t="s">
        <v>124</v>
      </c>
      <c r="D89" s="11" t="s">
        <v>82</v>
      </c>
      <c r="E89" s="16">
        <v>1.3</v>
      </c>
      <c r="F89" s="17">
        <v>980</v>
      </c>
      <c r="G89" s="18">
        <f>E89*F89</f>
        <v>1274</v>
      </c>
      <c r="H89" s="8"/>
      <c r="I89" s="8"/>
    </row>
    <row r="90" spans="1:10" ht="34.200000000000003">
      <c r="A90" s="9">
        <v>3</v>
      </c>
      <c r="B90" s="11" t="s">
        <v>125</v>
      </c>
      <c r="C90" s="1" t="s">
        <v>126</v>
      </c>
      <c r="D90" s="11" t="s">
        <v>29</v>
      </c>
      <c r="E90" s="16">
        <v>3</v>
      </c>
      <c r="F90" s="17">
        <v>295</v>
      </c>
      <c r="G90" s="18">
        <f>E90*F90</f>
        <v>885</v>
      </c>
      <c r="H90" s="8"/>
      <c r="I90" s="8"/>
    </row>
    <row r="91" spans="1:10" ht="22.8">
      <c r="A91" s="9">
        <v>4</v>
      </c>
      <c r="B91" s="11" t="s">
        <v>127</v>
      </c>
      <c r="C91" s="1" t="s">
        <v>128</v>
      </c>
      <c r="D91" s="11" t="s">
        <v>23</v>
      </c>
      <c r="E91" s="16">
        <v>0.5</v>
      </c>
      <c r="F91" s="17">
        <v>730</v>
      </c>
      <c r="G91" s="18">
        <f>E91*F91</f>
        <v>365</v>
      </c>
      <c r="H91" s="8"/>
      <c r="I91" s="8"/>
    </row>
    <row r="92" spans="1:10">
      <c r="A92" s="9"/>
      <c r="B92" s="9"/>
      <c r="C92" s="29" t="s">
        <v>129</v>
      </c>
      <c r="D92" s="30"/>
      <c r="E92" s="30"/>
      <c r="F92" s="19"/>
      <c r="G92" s="21">
        <f>SUM(G88:G91)</f>
        <v>2899.7</v>
      </c>
    </row>
    <row r="93" spans="1:10">
      <c r="A93" s="9"/>
      <c r="B93" s="9"/>
      <c r="C93" s="29" t="s">
        <v>130</v>
      </c>
      <c r="D93" s="30"/>
      <c r="E93" s="30"/>
      <c r="F93" s="19"/>
      <c r="G93" s="21">
        <f>G92+G86+G74+G66+G60+G53+G47+G41+G30+G21</f>
        <v>121560.46400000001</v>
      </c>
      <c r="J93" s="22"/>
    </row>
    <row r="94" spans="1:10">
      <c r="A94" s="9"/>
      <c r="B94" s="9"/>
      <c r="C94" s="39" t="s">
        <v>131</v>
      </c>
      <c r="D94" s="40"/>
      <c r="E94" s="40"/>
      <c r="F94" s="19"/>
      <c r="G94" s="18">
        <f>G93*0.21</f>
        <v>25527.69744</v>
      </c>
    </row>
    <row r="95" spans="1:10">
      <c r="A95" s="9"/>
      <c r="B95" s="9"/>
      <c r="C95" s="29" t="s">
        <v>132</v>
      </c>
      <c r="D95" s="30"/>
      <c r="E95" s="30"/>
      <c r="F95" s="19"/>
      <c r="G95" s="42">
        <f>G93+G94</f>
        <v>147088.16144</v>
      </c>
    </row>
    <row r="97" spans="1:9">
      <c r="B97" s="41"/>
      <c r="C97" s="41"/>
      <c r="D97" s="41"/>
      <c r="E97" s="41"/>
      <c r="F97" s="41"/>
      <c r="G97" s="41"/>
    </row>
    <row r="98" spans="1:9">
      <c r="B98" s="41"/>
      <c r="C98" s="41"/>
      <c r="D98" s="41"/>
      <c r="E98" s="41"/>
      <c r="F98" s="41"/>
      <c r="G98" s="41"/>
    </row>
    <row r="100" spans="1:9">
      <c r="B100" s="41" t="s">
        <v>133</v>
      </c>
      <c r="C100" s="41"/>
      <c r="D100" s="41"/>
      <c r="E100" s="41"/>
      <c r="F100" s="41"/>
      <c r="G100" s="41"/>
    </row>
    <row r="101" spans="1:9">
      <c r="B101" s="41" t="s">
        <v>133</v>
      </c>
      <c r="C101" s="41"/>
      <c r="D101" s="41"/>
      <c r="E101" s="41"/>
      <c r="F101" s="41"/>
      <c r="G101" s="41"/>
    </row>
    <row r="102" spans="1:9">
      <c r="B102" s="41" t="s">
        <v>133</v>
      </c>
      <c r="C102" s="41"/>
      <c r="D102" s="41"/>
      <c r="E102" s="41"/>
      <c r="F102" s="41"/>
      <c r="G102" s="41"/>
    </row>
    <row r="103" spans="1:9">
      <c r="B103" s="41" t="s">
        <v>133</v>
      </c>
      <c r="C103" s="41"/>
      <c r="D103" s="41"/>
      <c r="E103" s="41"/>
      <c r="F103" s="41"/>
      <c r="G103" s="41"/>
    </row>
    <row r="104" spans="1:9">
      <c r="B104" s="41" t="s">
        <v>133</v>
      </c>
      <c r="C104" s="41"/>
      <c r="D104" s="41"/>
      <c r="E104" s="41"/>
      <c r="F104" s="41"/>
      <c r="G104" s="41"/>
    </row>
    <row r="105" spans="1:9">
      <c r="B105" s="41" t="s">
        <v>133</v>
      </c>
      <c r="C105" s="41"/>
      <c r="D105" s="41"/>
      <c r="E105" s="41"/>
      <c r="F105" s="41"/>
      <c r="G105" s="41"/>
    </row>
    <row r="106" spans="1:9">
      <c r="B106" s="41" t="s">
        <v>133</v>
      </c>
      <c r="C106" s="41"/>
      <c r="D106" s="41"/>
      <c r="E106" s="41"/>
      <c r="F106" s="41"/>
      <c r="G106" s="41"/>
    </row>
    <row r="107" spans="1:9">
      <c r="B107" s="41" t="s">
        <v>133</v>
      </c>
      <c r="C107" s="41"/>
      <c r="D107" s="41"/>
      <c r="E107" s="41"/>
      <c r="F107" s="41"/>
      <c r="G107" s="41"/>
    </row>
    <row r="108" spans="1:9">
      <c r="B108" s="41" t="s">
        <v>133</v>
      </c>
      <c r="C108" s="41"/>
      <c r="D108" s="41"/>
      <c r="E108" s="41"/>
      <c r="F108" s="41"/>
      <c r="G108" s="41"/>
    </row>
    <row r="109" spans="1:9">
      <c r="B109" s="41" t="s">
        <v>133</v>
      </c>
      <c r="C109" s="41"/>
      <c r="D109" s="41"/>
      <c r="E109" s="41"/>
      <c r="F109" s="41"/>
      <c r="G109" s="41"/>
    </row>
    <row r="110" spans="1:9">
      <c r="A110" s="2"/>
      <c r="B110" s="2"/>
      <c r="C110" s="2"/>
      <c r="D110" s="2"/>
      <c r="E110" s="12"/>
      <c r="F110" s="12"/>
      <c r="G110" s="12"/>
      <c r="H110" s="2"/>
      <c r="I110" s="2"/>
    </row>
    <row r="112" spans="1:9" ht="15.6">
      <c r="C112" s="31" t="s">
        <v>0</v>
      </c>
      <c r="D112" s="32"/>
      <c r="E112" s="32"/>
      <c r="F112" s="32"/>
    </row>
    <row r="113" spans="1:9">
      <c r="C113" s="33" t="s">
        <v>1</v>
      </c>
      <c r="D113" s="32"/>
      <c r="E113" s="32"/>
      <c r="F113" s="32"/>
    </row>
    <row r="115" spans="1:9">
      <c r="A115" s="34" t="s">
        <v>2</v>
      </c>
      <c r="B115" s="28"/>
      <c r="C115" s="28"/>
      <c r="D115" s="28"/>
      <c r="E115" s="28"/>
      <c r="F115" s="28"/>
      <c r="G115" s="28"/>
    </row>
    <row r="116" spans="1:9">
      <c r="A116" s="28"/>
      <c r="B116" s="28"/>
      <c r="C116" s="28"/>
      <c r="D116" s="28"/>
      <c r="E116" s="28"/>
      <c r="F116" s="28"/>
      <c r="G116" s="28"/>
    </row>
    <row r="117" spans="1:9">
      <c r="A117" s="34" t="s">
        <v>3</v>
      </c>
      <c r="B117" s="28"/>
      <c r="C117" s="28"/>
      <c r="D117" s="28"/>
      <c r="E117" s="28"/>
      <c r="F117" s="28"/>
      <c r="G117" s="28"/>
    </row>
    <row r="118" spans="1:9">
      <c r="A118" s="28"/>
      <c r="B118" s="28"/>
      <c r="C118" s="28"/>
      <c r="D118" s="28"/>
      <c r="E118" s="28"/>
      <c r="F118" s="28"/>
      <c r="G118" s="28"/>
    </row>
    <row r="119" spans="1:9">
      <c r="A119" s="34" t="s">
        <v>134</v>
      </c>
      <c r="B119" s="28"/>
      <c r="C119" s="28"/>
      <c r="D119" s="28"/>
      <c r="E119" s="28"/>
      <c r="F119" s="28"/>
      <c r="G119" s="28"/>
    </row>
    <row r="120" spans="1:9">
      <c r="A120" s="28"/>
      <c r="B120" s="28"/>
      <c r="C120" s="28"/>
      <c r="D120" s="28"/>
      <c r="E120" s="28"/>
      <c r="F120" s="28"/>
      <c r="G120" s="28"/>
    </row>
    <row r="121" spans="1:9">
      <c r="A121" s="26" t="s">
        <v>6</v>
      </c>
      <c r="B121" s="25"/>
      <c r="C121" s="2"/>
      <c r="D121" s="24" t="s">
        <v>5</v>
      </c>
      <c r="E121" s="25"/>
      <c r="F121" s="25"/>
      <c r="G121" s="25"/>
    </row>
    <row r="122" spans="1:9">
      <c r="A122" s="3" t="s">
        <v>7</v>
      </c>
      <c r="B122" s="3" t="s">
        <v>9</v>
      </c>
      <c r="C122" s="3" t="s">
        <v>11</v>
      </c>
      <c r="D122" s="5" t="s">
        <v>13</v>
      </c>
      <c r="E122" s="35" t="s">
        <v>15</v>
      </c>
      <c r="F122" s="3" t="s">
        <v>16</v>
      </c>
      <c r="G122" s="13" t="s">
        <v>19</v>
      </c>
    </row>
    <row r="123" spans="1:9">
      <c r="A123" s="4" t="s">
        <v>8</v>
      </c>
      <c r="B123" s="4" t="s">
        <v>10</v>
      </c>
      <c r="C123" s="4" t="s">
        <v>12</v>
      </c>
      <c r="D123" s="6" t="s">
        <v>14</v>
      </c>
      <c r="E123" s="36"/>
      <c r="F123" s="14" t="s">
        <v>17</v>
      </c>
      <c r="G123" s="7" t="s">
        <v>18</v>
      </c>
    </row>
    <row r="124" spans="1:9">
      <c r="A124" s="10"/>
      <c r="B124" s="10">
        <v>1</v>
      </c>
      <c r="C124" s="37" t="s">
        <v>135</v>
      </c>
      <c r="D124" s="38"/>
      <c r="E124" s="38"/>
      <c r="F124" s="38"/>
      <c r="G124" s="38"/>
    </row>
    <row r="125" spans="1:9" ht="45.6">
      <c r="A125" s="9">
        <v>1</v>
      </c>
      <c r="B125" s="11" t="s">
        <v>136</v>
      </c>
      <c r="C125" s="1" t="s">
        <v>137</v>
      </c>
      <c r="D125" s="11" t="s">
        <v>138</v>
      </c>
      <c r="E125" s="20">
        <v>6.4999999999999997E-3</v>
      </c>
      <c r="F125" s="17">
        <v>6500</v>
      </c>
      <c r="G125" s="18">
        <f t="shared" ref="G125:G130" si="5">E125*F125</f>
        <v>42.25</v>
      </c>
      <c r="H125" s="8"/>
      <c r="I125" s="8"/>
    </row>
    <row r="126" spans="1:9" ht="34.200000000000003">
      <c r="A126" s="9">
        <v>2</v>
      </c>
      <c r="B126" s="11" t="s">
        <v>139</v>
      </c>
      <c r="C126" s="1" t="s">
        <v>140</v>
      </c>
      <c r="D126" s="11" t="s">
        <v>41</v>
      </c>
      <c r="E126" s="16">
        <v>6.5</v>
      </c>
      <c r="F126" s="17">
        <v>35</v>
      </c>
      <c r="G126" s="18">
        <f t="shared" si="5"/>
        <v>227.5</v>
      </c>
      <c r="H126" s="8"/>
      <c r="I126" s="8"/>
    </row>
    <row r="127" spans="1:9" ht="45.6">
      <c r="A127" s="9">
        <v>3</v>
      </c>
      <c r="B127" s="11" t="s">
        <v>141</v>
      </c>
      <c r="C127" s="1" t="s">
        <v>142</v>
      </c>
      <c r="D127" s="11" t="s">
        <v>56</v>
      </c>
      <c r="E127" s="16">
        <v>2</v>
      </c>
      <c r="F127" s="17">
        <v>47</v>
      </c>
      <c r="G127" s="18">
        <f t="shared" si="5"/>
        <v>94</v>
      </c>
      <c r="H127" s="8"/>
      <c r="I127" s="8"/>
    </row>
    <row r="128" spans="1:9" ht="34.200000000000003">
      <c r="A128" s="9">
        <v>4</v>
      </c>
      <c r="B128" s="11" t="s">
        <v>143</v>
      </c>
      <c r="C128" s="1" t="s">
        <v>144</v>
      </c>
      <c r="D128" s="11" t="s">
        <v>56</v>
      </c>
      <c r="E128" s="16">
        <v>2</v>
      </c>
      <c r="F128" s="17">
        <v>165</v>
      </c>
      <c r="G128" s="18">
        <f t="shared" si="5"/>
        <v>330</v>
      </c>
      <c r="H128" s="8"/>
      <c r="I128" s="8"/>
    </row>
    <row r="129" spans="1:9" ht="22.8">
      <c r="A129" s="9">
        <v>5</v>
      </c>
      <c r="B129" s="11" t="s">
        <v>145</v>
      </c>
      <c r="C129" s="1" t="s">
        <v>146</v>
      </c>
      <c r="D129" s="11" t="s">
        <v>85</v>
      </c>
      <c r="E129" s="16">
        <v>6.5000000000000002E-2</v>
      </c>
      <c r="F129" s="17">
        <v>480</v>
      </c>
      <c r="G129" s="18">
        <f t="shared" si="5"/>
        <v>31.200000000000003</v>
      </c>
      <c r="H129" s="8"/>
      <c r="I129" s="8"/>
    </row>
    <row r="130" spans="1:9" ht="22.8">
      <c r="A130" s="9">
        <v>6</v>
      </c>
      <c r="B130" s="11" t="s">
        <v>147</v>
      </c>
      <c r="C130" s="1" t="s">
        <v>148</v>
      </c>
      <c r="D130" s="11" t="s">
        <v>85</v>
      </c>
      <c r="E130" s="16">
        <v>6.5000000000000002E-2</v>
      </c>
      <c r="F130" s="17">
        <v>560</v>
      </c>
      <c r="G130" s="18">
        <f t="shared" si="5"/>
        <v>36.4</v>
      </c>
      <c r="H130" s="8"/>
      <c r="I130" s="8"/>
    </row>
    <row r="131" spans="1:9">
      <c r="A131" s="9"/>
      <c r="B131" s="9"/>
      <c r="C131" s="29" t="s">
        <v>37</v>
      </c>
      <c r="D131" s="30"/>
      <c r="E131" s="30"/>
      <c r="F131" s="19"/>
      <c r="G131" s="21">
        <f>SUM(G125:G130)</f>
        <v>761.35</v>
      </c>
    </row>
    <row r="132" spans="1:9">
      <c r="A132" s="9"/>
      <c r="B132" s="9"/>
      <c r="C132" s="29" t="s">
        <v>149</v>
      </c>
      <c r="D132" s="30"/>
      <c r="E132" s="30"/>
      <c r="F132" s="19"/>
      <c r="G132" s="18">
        <f>G131</f>
        <v>761.35</v>
      </c>
    </row>
    <row r="133" spans="1:9">
      <c r="A133" s="9"/>
      <c r="B133" s="9"/>
      <c r="C133" s="39" t="s">
        <v>131</v>
      </c>
      <c r="D133" s="40"/>
      <c r="E133" s="40"/>
      <c r="F133" s="19"/>
      <c r="G133" s="18">
        <f>G132*0.21</f>
        <v>159.8835</v>
      </c>
    </row>
    <row r="134" spans="1:9">
      <c r="A134" s="9"/>
      <c r="B134" s="9"/>
      <c r="C134" s="29" t="s">
        <v>150</v>
      </c>
      <c r="D134" s="30"/>
      <c r="E134" s="30"/>
      <c r="F134" s="19"/>
      <c r="G134" s="42">
        <f>G132+G133</f>
        <v>921.23350000000005</v>
      </c>
    </row>
    <row r="136" spans="1:9">
      <c r="B136" s="41"/>
      <c r="C136" s="41"/>
      <c r="D136" s="41"/>
      <c r="E136" s="41"/>
      <c r="F136" s="41"/>
      <c r="G136" s="41"/>
    </row>
    <row r="137" spans="1:9">
      <c r="B137" s="41"/>
      <c r="C137" s="41"/>
      <c r="D137" s="41"/>
      <c r="E137" s="41"/>
      <c r="F137" s="41"/>
      <c r="G137" s="41"/>
    </row>
    <row r="139" spans="1:9">
      <c r="B139" s="41" t="s">
        <v>133</v>
      </c>
      <c r="C139" s="41"/>
      <c r="D139" s="41"/>
      <c r="E139" s="41"/>
      <c r="F139" s="41"/>
      <c r="G139" s="41"/>
    </row>
    <row r="140" spans="1:9">
      <c r="B140" s="41" t="s">
        <v>133</v>
      </c>
      <c r="C140" s="41"/>
      <c r="D140" s="41"/>
      <c r="E140" s="41"/>
      <c r="F140" s="41"/>
      <c r="G140" s="41"/>
    </row>
    <row r="141" spans="1:9">
      <c r="B141" s="41" t="s">
        <v>133</v>
      </c>
      <c r="C141" s="41"/>
      <c r="D141" s="41"/>
      <c r="E141" s="41"/>
      <c r="F141" s="41"/>
      <c r="G141" s="41"/>
    </row>
    <row r="142" spans="1:9">
      <c r="B142" s="41" t="s">
        <v>133</v>
      </c>
      <c r="C142" s="41"/>
      <c r="D142" s="41"/>
      <c r="E142" s="41"/>
      <c r="F142" s="41"/>
      <c r="G142" s="41"/>
    </row>
    <row r="143" spans="1:9">
      <c r="B143" s="41" t="s">
        <v>133</v>
      </c>
      <c r="C143" s="41"/>
      <c r="D143" s="41"/>
      <c r="E143" s="41"/>
      <c r="F143" s="41"/>
      <c r="G143" s="41"/>
    </row>
    <row r="144" spans="1:9">
      <c r="B144" s="41" t="s">
        <v>133</v>
      </c>
      <c r="C144" s="41"/>
      <c r="D144" s="41"/>
      <c r="E144" s="41"/>
      <c r="F144" s="41"/>
      <c r="G144" s="41"/>
    </row>
    <row r="145" spans="1:9">
      <c r="B145" s="41" t="s">
        <v>133</v>
      </c>
      <c r="C145" s="41"/>
      <c r="D145" s="41"/>
      <c r="E145" s="41"/>
      <c r="F145" s="41"/>
      <c r="G145" s="41"/>
    </row>
    <row r="146" spans="1:9">
      <c r="B146" s="41" t="s">
        <v>133</v>
      </c>
      <c r="C146" s="41"/>
      <c r="D146" s="41"/>
      <c r="E146" s="41"/>
      <c r="F146" s="41"/>
      <c r="G146" s="41"/>
    </row>
    <row r="147" spans="1:9">
      <c r="B147" s="41" t="s">
        <v>133</v>
      </c>
      <c r="C147" s="41"/>
      <c r="D147" s="41"/>
      <c r="E147" s="41"/>
      <c r="F147" s="41"/>
      <c r="G147" s="41"/>
    </row>
    <row r="148" spans="1:9">
      <c r="B148" s="41" t="s">
        <v>133</v>
      </c>
      <c r="C148" s="41"/>
      <c r="D148" s="41"/>
      <c r="E148" s="41"/>
      <c r="F148" s="41"/>
      <c r="G148" s="41"/>
    </row>
    <row r="149" spans="1:9">
      <c r="A149" s="2"/>
      <c r="B149" s="2"/>
      <c r="C149" s="2"/>
      <c r="D149" s="2"/>
      <c r="E149" s="12"/>
      <c r="F149" s="12"/>
      <c r="G149" s="12"/>
      <c r="H149" s="2"/>
      <c r="I149" s="2"/>
    </row>
    <row r="151" spans="1:9" ht="15.6">
      <c r="C151" s="31" t="s">
        <v>0</v>
      </c>
      <c r="D151" s="32"/>
      <c r="E151" s="32"/>
      <c r="F151" s="32"/>
    </row>
    <row r="152" spans="1:9">
      <c r="C152" s="33" t="s">
        <v>1</v>
      </c>
      <c r="D152" s="32"/>
      <c r="E152" s="32"/>
      <c r="F152" s="32"/>
    </row>
    <row r="154" spans="1:9">
      <c r="A154" s="34" t="s">
        <v>2</v>
      </c>
      <c r="B154" s="28"/>
      <c r="C154" s="28"/>
      <c r="D154" s="28"/>
      <c r="E154" s="28"/>
      <c r="F154" s="28"/>
      <c r="G154" s="28"/>
    </row>
    <row r="155" spans="1:9">
      <c r="A155" s="28"/>
      <c r="B155" s="28"/>
      <c r="C155" s="28"/>
      <c r="D155" s="28"/>
      <c r="E155" s="28"/>
      <c r="F155" s="28"/>
      <c r="G155" s="28"/>
    </row>
    <row r="156" spans="1:9">
      <c r="A156" s="34" t="s">
        <v>3</v>
      </c>
      <c r="B156" s="28"/>
      <c r="C156" s="28"/>
      <c r="D156" s="28"/>
      <c r="E156" s="28"/>
      <c r="F156" s="28"/>
      <c r="G156" s="28"/>
    </row>
    <row r="157" spans="1:9">
      <c r="A157" s="28"/>
      <c r="B157" s="28"/>
      <c r="C157" s="28"/>
      <c r="D157" s="28"/>
      <c r="E157" s="28"/>
      <c r="F157" s="28"/>
      <c r="G157" s="28"/>
    </row>
    <row r="158" spans="1:9">
      <c r="A158" s="34" t="s">
        <v>151</v>
      </c>
      <c r="B158" s="28"/>
      <c r="C158" s="28"/>
      <c r="D158" s="28"/>
      <c r="E158" s="28"/>
      <c r="F158" s="28"/>
      <c r="G158" s="28"/>
    </row>
    <row r="159" spans="1:9">
      <c r="A159" s="28"/>
      <c r="B159" s="28"/>
      <c r="C159" s="28"/>
      <c r="D159" s="28"/>
      <c r="E159" s="28"/>
      <c r="F159" s="28"/>
      <c r="G159" s="28"/>
    </row>
    <row r="160" spans="1:9">
      <c r="A160" s="26" t="s">
        <v>6</v>
      </c>
      <c r="B160" s="25"/>
      <c r="C160" s="2"/>
      <c r="D160" s="24" t="s">
        <v>5</v>
      </c>
      <c r="E160" s="25"/>
      <c r="F160" s="25"/>
      <c r="G160" s="25"/>
    </row>
    <row r="161" spans="1:9">
      <c r="A161" s="3" t="s">
        <v>7</v>
      </c>
      <c r="B161" s="3" t="s">
        <v>9</v>
      </c>
      <c r="C161" s="3" t="s">
        <v>11</v>
      </c>
      <c r="D161" s="5" t="s">
        <v>13</v>
      </c>
      <c r="E161" s="35" t="s">
        <v>15</v>
      </c>
      <c r="F161" s="3" t="s">
        <v>16</v>
      </c>
      <c r="G161" s="13" t="s">
        <v>19</v>
      </c>
    </row>
    <row r="162" spans="1:9">
      <c r="A162" s="4" t="s">
        <v>8</v>
      </c>
      <c r="B162" s="4" t="s">
        <v>10</v>
      </c>
      <c r="C162" s="4" t="s">
        <v>12</v>
      </c>
      <c r="D162" s="6" t="s">
        <v>14</v>
      </c>
      <c r="E162" s="36"/>
      <c r="F162" s="14" t="s">
        <v>17</v>
      </c>
      <c r="G162" s="7" t="s">
        <v>18</v>
      </c>
    </row>
    <row r="163" spans="1:9">
      <c r="A163" s="10"/>
      <c r="B163" s="10">
        <v>1</v>
      </c>
      <c r="C163" s="37" t="s">
        <v>152</v>
      </c>
      <c r="D163" s="38"/>
      <c r="E163" s="38"/>
      <c r="F163" s="38"/>
      <c r="G163" s="38"/>
    </row>
    <row r="164" spans="1:9" ht="34.200000000000003">
      <c r="A164" s="9">
        <v>1</v>
      </c>
      <c r="B164" s="11" t="s">
        <v>153</v>
      </c>
      <c r="C164" s="1" t="s">
        <v>154</v>
      </c>
      <c r="D164" s="11" t="s">
        <v>138</v>
      </c>
      <c r="E164" s="16">
        <v>0.06</v>
      </c>
      <c r="F164" s="17">
        <v>3500</v>
      </c>
      <c r="G164" s="18">
        <f t="shared" ref="G164:G189" si="6">F164*E164</f>
        <v>210</v>
      </c>
      <c r="H164" s="8"/>
      <c r="I164" s="8"/>
    </row>
    <row r="165" spans="1:9" ht="34.200000000000003">
      <c r="A165" s="9">
        <v>2</v>
      </c>
      <c r="B165" s="11" t="s">
        <v>155</v>
      </c>
      <c r="C165" s="1" t="s">
        <v>156</v>
      </c>
      <c r="D165" s="11" t="s">
        <v>138</v>
      </c>
      <c r="E165" s="16">
        <v>0.06</v>
      </c>
      <c r="F165" s="17">
        <v>3400</v>
      </c>
      <c r="G165" s="18">
        <f t="shared" si="6"/>
        <v>204</v>
      </c>
      <c r="H165" s="8"/>
      <c r="I165" s="8"/>
    </row>
    <row r="166" spans="1:9" ht="22.8">
      <c r="A166" s="9">
        <v>3</v>
      </c>
      <c r="B166" s="11" t="s">
        <v>157</v>
      </c>
      <c r="C166" s="1" t="s">
        <v>158</v>
      </c>
      <c r="D166" s="11" t="s">
        <v>138</v>
      </c>
      <c r="E166" s="16">
        <v>1.4999999999999999E-2</v>
      </c>
      <c r="F166" s="17">
        <v>4359</v>
      </c>
      <c r="G166" s="18">
        <f t="shared" si="6"/>
        <v>65.384999999999991</v>
      </c>
      <c r="H166" s="8"/>
      <c r="I166" s="8"/>
    </row>
    <row r="167" spans="1:9" ht="22.8">
      <c r="A167" s="9">
        <v>4</v>
      </c>
      <c r="B167" s="11" t="s">
        <v>159</v>
      </c>
      <c r="C167" s="1" t="s">
        <v>160</v>
      </c>
      <c r="D167" s="11" t="s">
        <v>138</v>
      </c>
      <c r="E167" s="16">
        <v>1.4999999999999999E-2</v>
      </c>
      <c r="F167" s="17">
        <v>4200</v>
      </c>
      <c r="G167" s="18">
        <f t="shared" si="6"/>
        <v>63</v>
      </c>
      <c r="H167" s="8"/>
      <c r="I167" s="8"/>
    </row>
    <row r="168" spans="1:9" ht="22.8">
      <c r="A168" s="9">
        <v>5</v>
      </c>
      <c r="B168" s="11" t="s">
        <v>161</v>
      </c>
      <c r="C168" s="1" t="s">
        <v>162</v>
      </c>
      <c r="D168" s="11" t="s">
        <v>138</v>
      </c>
      <c r="E168" s="16">
        <v>7.0999999999999994E-2</v>
      </c>
      <c r="F168" s="17">
        <v>2000</v>
      </c>
      <c r="G168" s="18">
        <f t="shared" si="6"/>
        <v>142</v>
      </c>
      <c r="H168" s="8"/>
      <c r="I168" s="8"/>
    </row>
    <row r="169" spans="1:9" ht="22.8">
      <c r="A169" s="9">
        <v>6</v>
      </c>
      <c r="B169" s="11" t="s">
        <v>163</v>
      </c>
      <c r="C169" s="1" t="s">
        <v>164</v>
      </c>
      <c r="D169" s="11" t="s">
        <v>85</v>
      </c>
      <c r="E169" s="16">
        <v>0.71</v>
      </c>
      <c r="F169" s="17">
        <v>340</v>
      </c>
      <c r="G169" s="18">
        <f t="shared" si="6"/>
        <v>241.39999999999998</v>
      </c>
      <c r="H169" s="8"/>
      <c r="I169" s="8"/>
    </row>
    <row r="170" spans="1:9" ht="22.8">
      <c r="A170" s="9">
        <v>7</v>
      </c>
      <c r="B170" s="11" t="s">
        <v>165</v>
      </c>
      <c r="C170" s="1" t="s">
        <v>166</v>
      </c>
      <c r="D170" s="11" t="s">
        <v>85</v>
      </c>
      <c r="E170" s="16">
        <v>0.71</v>
      </c>
      <c r="F170" s="17">
        <v>220</v>
      </c>
      <c r="G170" s="18">
        <f t="shared" si="6"/>
        <v>156.19999999999999</v>
      </c>
      <c r="H170" s="8"/>
      <c r="I170" s="8"/>
    </row>
    <row r="171" spans="1:9" ht="22.8">
      <c r="A171" s="9">
        <v>8</v>
      </c>
      <c r="B171" s="11" t="s">
        <v>167</v>
      </c>
      <c r="C171" s="1" t="s">
        <v>168</v>
      </c>
      <c r="D171" s="11" t="s">
        <v>85</v>
      </c>
      <c r="E171" s="16">
        <v>0.08</v>
      </c>
      <c r="F171" s="17">
        <v>340</v>
      </c>
      <c r="G171" s="18">
        <f t="shared" si="6"/>
        <v>27.2</v>
      </c>
      <c r="H171" s="8"/>
      <c r="I171" s="8"/>
    </row>
    <row r="172" spans="1:9" ht="34.200000000000003">
      <c r="A172" s="9">
        <v>9</v>
      </c>
      <c r="B172" s="11" t="s">
        <v>169</v>
      </c>
      <c r="C172" s="1" t="s">
        <v>170</v>
      </c>
      <c r="D172" s="11" t="s">
        <v>56</v>
      </c>
      <c r="E172" s="16">
        <v>6</v>
      </c>
      <c r="F172" s="17">
        <v>37</v>
      </c>
      <c r="G172" s="18">
        <f t="shared" si="6"/>
        <v>222</v>
      </c>
      <c r="H172" s="8"/>
      <c r="I172" s="8"/>
    </row>
    <row r="173" spans="1:9" ht="34.200000000000003">
      <c r="A173" s="9">
        <v>10</v>
      </c>
      <c r="B173" s="11" t="s">
        <v>171</v>
      </c>
      <c r="C173" s="1" t="s">
        <v>172</v>
      </c>
      <c r="D173" s="11" t="s">
        <v>56</v>
      </c>
      <c r="E173" s="16">
        <v>2</v>
      </c>
      <c r="F173" s="17">
        <v>45</v>
      </c>
      <c r="G173" s="18">
        <f t="shared" si="6"/>
        <v>90</v>
      </c>
      <c r="H173" s="8"/>
      <c r="I173" s="8"/>
    </row>
    <row r="174" spans="1:9" ht="22.8">
      <c r="A174" s="9">
        <v>11</v>
      </c>
      <c r="B174" s="11" t="s">
        <v>173</v>
      </c>
      <c r="C174" s="1" t="s">
        <v>174</v>
      </c>
      <c r="D174" s="11" t="s">
        <v>56</v>
      </c>
      <c r="E174" s="16">
        <v>1</v>
      </c>
      <c r="F174" s="17">
        <v>120</v>
      </c>
      <c r="G174" s="18">
        <f t="shared" si="6"/>
        <v>120</v>
      </c>
      <c r="H174" s="8"/>
      <c r="I174" s="8"/>
    </row>
    <row r="175" spans="1:9" ht="22.8">
      <c r="A175" s="9">
        <v>12</v>
      </c>
      <c r="B175" s="11" t="s">
        <v>175</v>
      </c>
      <c r="C175" s="1" t="s">
        <v>176</v>
      </c>
      <c r="D175" s="11" t="s">
        <v>14</v>
      </c>
      <c r="E175" s="16">
        <v>1</v>
      </c>
      <c r="F175" s="17">
        <v>120</v>
      </c>
      <c r="G175" s="18">
        <f t="shared" si="6"/>
        <v>120</v>
      </c>
      <c r="H175" s="8"/>
      <c r="I175" s="8"/>
    </row>
    <row r="176" spans="1:9" ht="45.6">
      <c r="A176" s="9">
        <v>13</v>
      </c>
      <c r="B176" s="11" t="s">
        <v>177</v>
      </c>
      <c r="C176" s="1" t="s">
        <v>178</v>
      </c>
      <c r="D176" s="11" t="s">
        <v>56</v>
      </c>
      <c r="E176" s="16">
        <v>3</v>
      </c>
      <c r="F176" s="17">
        <v>375</v>
      </c>
      <c r="G176" s="18">
        <f t="shared" si="6"/>
        <v>1125</v>
      </c>
      <c r="H176" s="8"/>
      <c r="I176" s="8"/>
    </row>
    <row r="177" spans="1:9">
      <c r="A177" s="9">
        <v>14</v>
      </c>
      <c r="B177" s="11" t="s">
        <v>179</v>
      </c>
      <c r="C177" s="1" t="s">
        <v>180</v>
      </c>
      <c r="D177" s="11" t="s">
        <v>14</v>
      </c>
      <c r="E177" s="16">
        <v>3</v>
      </c>
      <c r="F177" s="17">
        <v>30</v>
      </c>
      <c r="G177" s="18">
        <f t="shared" si="6"/>
        <v>90</v>
      </c>
      <c r="H177" s="8"/>
      <c r="I177" s="8"/>
    </row>
    <row r="178" spans="1:9" ht="34.200000000000003">
      <c r="A178" s="9">
        <v>15</v>
      </c>
      <c r="B178" s="11" t="s">
        <v>181</v>
      </c>
      <c r="C178" s="1" t="s">
        <v>182</v>
      </c>
      <c r="D178" s="11" t="s">
        <v>85</v>
      </c>
      <c r="E178" s="16">
        <v>0.24</v>
      </c>
      <c r="F178" s="17">
        <v>375</v>
      </c>
      <c r="G178" s="18">
        <f t="shared" si="6"/>
        <v>90</v>
      </c>
      <c r="H178" s="8"/>
      <c r="I178" s="8"/>
    </row>
    <row r="179" spans="1:9" ht="22.8">
      <c r="A179" s="9">
        <v>16</v>
      </c>
      <c r="B179" s="11" t="s">
        <v>183</v>
      </c>
      <c r="C179" s="1" t="s">
        <v>184</v>
      </c>
      <c r="D179" s="11" t="s">
        <v>14</v>
      </c>
      <c r="E179" s="16">
        <v>2</v>
      </c>
      <c r="F179" s="17">
        <v>43</v>
      </c>
      <c r="G179" s="18">
        <f t="shared" si="6"/>
        <v>86</v>
      </c>
      <c r="H179" s="8"/>
      <c r="I179" s="8"/>
    </row>
    <row r="180" spans="1:9" ht="22.8">
      <c r="A180" s="9">
        <v>17</v>
      </c>
      <c r="B180" s="11" t="s">
        <v>185</v>
      </c>
      <c r="C180" s="1" t="s">
        <v>186</v>
      </c>
      <c r="D180" s="11" t="s">
        <v>51</v>
      </c>
      <c r="E180" s="16">
        <v>0.6</v>
      </c>
      <c r="F180" s="17">
        <v>250</v>
      </c>
      <c r="G180" s="18">
        <f t="shared" si="6"/>
        <v>150</v>
      </c>
      <c r="H180" s="8"/>
      <c r="I180" s="8"/>
    </row>
    <row r="181" spans="1:9" ht="34.200000000000003">
      <c r="A181" s="9">
        <v>18</v>
      </c>
      <c r="B181" s="11" t="s">
        <v>187</v>
      </c>
      <c r="C181" s="1" t="s">
        <v>188</v>
      </c>
      <c r="D181" s="11" t="s">
        <v>189</v>
      </c>
      <c r="E181" s="16">
        <v>2</v>
      </c>
      <c r="F181" s="17">
        <v>75</v>
      </c>
      <c r="G181" s="18">
        <f t="shared" si="6"/>
        <v>150</v>
      </c>
      <c r="H181" s="8"/>
      <c r="I181" s="8"/>
    </row>
    <row r="182" spans="1:9" ht="22.8">
      <c r="A182" s="9">
        <v>19</v>
      </c>
      <c r="B182" s="11" t="s">
        <v>190</v>
      </c>
      <c r="C182" s="1" t="s">
        <v>191</v>
      </c>
      <c r="D182" s="11" t="s">
        <v>14</v>
      </c>
      <c r="E182" s="16">
        <v>3</v>
      </c>
      <c r="F182" s="17">
        <v>5</v>
      </c>
      <c r="G182" s="18">
        <f t="shared" si="6"/>
        <v>15</v>
      </c>
      <c r="H182" s="8"/>
      <c r="I182" s="8"/>
    </row>
    <row r="183" spans="1:9" ht="22.8">
      <c r="A183" s="9">
        <v>20</v>
      </c>
      <c r="B183" s="11" t="s">
        <v>192</v>
      </c>
      <c r="C183" s="1" t="s">
        <v>193</v>
      </c>
      <c r="D183" s="11" t="s">
        <v>26</v>
      </c>
      <c r="E183" s="16">
        <v>0.2</v>
      </c>
      <c r="F183" s="17">
        <v>900</v>
      </c>
      <c r="G183" s="18">
        <f t="shared" si="6"/>
        <v>180</v>
      </c>
      <c r="H183" s="8"/>
      <c r="I183" s="8"/>
    </row>
    <row r="184" spans="1:9" ht="22.8">
      <c r="A184" s="9">
        <v>21</v>
      </c>
      <c r="B184" s="11" t="s">
        <v>192</v>
      </c>
      <c r="C184" s="1" t="s">
        <v>194</v>
      </c>
      <c r="D184" s="11" t="s">
        <v>26</v>
      </c>
      <c r="E184" s="16">
        <v>0.24</v>
      </c>
      <c r="F184" s="17">
        <v>900</v>
      </c>
      <c r="G184" s="18">
        <f t="shared" si="6"/>
        <v>216</v>
      </c>
      <c r="H184" s="8"/>
      <c r="I184" s="8"/>
    </row>
    <row r="185" spans="1:9">
      <c r="A185" s="9">
        <v>22</v>
      </c>
      <c r="B185" s="11" t="s">
        <v>195</v>
      </c>
      <c r="C185" s="1" t="s">
        <v>196</v>
      </c>
      <c r="D185" s="11" t="s">
        <v>14</v>
      </c>
      <c r="E185" s="16">
        <v>3</v>
      </c>
      <c r="F185" s="17">
        <v>75</v>
      </c>
      <c r="G185" s="18">
        <f t="shared" si="6"/>
        <v>225</v>
      </c>
      <c r="H185" s="8"/>
      <c r="I185" s="8"/>
    </row>
    <row r="186" spans="1:9" ht="22.8">
      <c r="A186" s="9">
        <v>23</v>
      </c>
      <c r="B186" s="11" t="s">
        <v>197</v>
      </c>
      <c r="C186" s="1" t="s">
        <v>198</v>
      </c>
      <c r="D186" s="11" t="s">
        <v>14</v>
      </c>
      <c r="E186" s="16">
        <v>2</v>
      </c>
      <c r="F186" s="17">
        <v>75</v>
      </c>
      <c r="G186" s="18">
        <f t="shared" si="6"/>
        <v>150</v>
      </c>
      <c r="H186" s="8"/>
      <c r="I186" s="8"/>
    </row>
    <row r="187" spans="1:9" ht="22.8">
      <c r="A187" s="9">
        <v>24</v>
      </c>
      <c r="B187" s="11" t="s">
        <v>199</v>
      </c>
      <c r="C187" s="1" t="s">
        <v>200</v>
      </c>
      <c r="D187" s="11" t="s">
        <v>23</v>
      </c>
      <c r="E187" s="16">
        <v>0.5</v>
      </c>
      <c r="F187" s="17">
        <v>230</v>
      </c>
      <c r="G187" s="18">
        <f t="shared" si="6"/>
        <v>115</v>
      </c>
      <c r="H187" s="8"/>
      <c r="I187" s="8"/>
    </row>
    <row r="188" spans="1:9" ht="22.8">
      <c r="A188" s="9">
        <v>25</v>
      </c>
      <c r="B188" s="11" t="s">
        <v>201</v>
      </c>
      <c r="C188" s="1" t="s">
        <v>202</v>
      </c>
      <c r="D188" s="11" t="s">
        <v>203</v>
      </c>
      <c r="E188" s="16">
        <v>2</v>
      </c>
      <c r="F188" s="17">
        <v>75</v>
      </c>
      <c r="G188" s="18">
        <f t="shared" si="6"/>
        <v>150</v>
      </c>
      <c r="H188" s="8"/>
      <c r="I188" s="8"/>
    </row>
    <row r="189" spans="1:9" ht="22.8">
      <c r="A189" s="9">
        <v>26</v>
      </c>
      <c r="B189" s="11" t="s">
        <v>204</v>
      </c>
      <c r="C189" s="1" t="s">
        <v>205</v>
      </c>
      <c r="D189" s="11" t="s">
        <v>206</v>
      </c>
      <c r="E189" s="16">
        <v>1</v>
      </c>
      <c r="F189" s="17">
        <v>75</v>
      </c>
      <c r="G189" s="18">
        <f t="shared" si="6"/>
        <v>75</v>
      </c>
      <c r="H189" s="8"/>
      <c r="I189" s="8"/>
    </row>
    <row r="190" spans="1:9">
      <c r="A190" s="9"/>
      <c r="B190" s="9"/>
      <c r="C190" s="29" t="s">
        <v>37</v>
      </c>
      <c r="D190" s="30"/>
      <c r="E190" s="30"/>
      <c r="F190" s="19"/>
      <c r="G190" s="21">
        <f>SUM(G164:G189)</f>
        <v>4478.1849999999995</v>
      </c>
    </row>
    <row r="191" spans="1:9">
      <c r="A191" s="9"/>
      <c r="B191" s="9"/>
      <c r="C191" s="29" t="s">
        <v>207</v>
      </c>
      <c r="D191" s="30"/>
      <c r="E191" s="30"/>
      <c r="F191" s="19"/>
      <c r="G191" s="18">
        <f>G190</f>
        <v>4478.1849999999995</v>
      </c>
    </row>
    <row r="192" spans="1:9">
      <c r="A192" s="9"/>
      <c r="B192" s="9"/>
      <c r="C192" s="39" t="s">
        <v>131</v>
      </c>
      <c r="D192" s="40"/>
      <c r="E192" s="40"/>
      <c r="F192" s="19"/>
      <c r="G192" s="18">
        <f>G191*0.21</f>
        <v>940.41884999999991</v>
      </c>
    </row>
    <row r="193" spans="1:9">
      <c r="A193" s="9"/>
      <c r="B193" s="9"/>
      <c r="C193" s="29" t="s">
        <v>208</v>
      </c>
      <c r="D193" s="30"/>
      <c r="E193" s="30"/>
      <c r="F193" s="19"/>
      <c r="G193" s="42">
        <f>G191+G192</f>
        <v>5418.6038499999995</v>
      </c>
    </row>
    <row r="195" spans="1:9">
      <c r="B195" s="41"/>
      <c r="C195" s="41"/>
      <c r="D195" s="41"/>
      <c r="E195" s="41"/>
      <c r="F195" s="41"/>
      <c r="G195" s="41"/>
    </row>
    <row r="196" spans="1:9">
      <c r="B196" s="41"/>
      <c r="C196" s="41"/>
      <c r="D196" s="41"/>
      <c r="E196" s="41"/>
      <c r="F196" s="41"/>
      <c r="G196" s="41"/>
    </row>
    <row r="198" spans="1:9">
      <c r="B198" s="41" t="s">
        <v>133</v>
      </c>
      <c r="C198" s="41"/>
      <c r="D198" s="41"/>
      <c r="E198" s="41"/>
      <c r="F198" s="41"/>
      <c r="G198" s="41"/>
    </row>
    <row r="199" spans="1:9">
      <c r="B199" s="41" t="s">
        <v>133</v>
      </c>
      <c r="C199" s="41"/>
      <c r="D199" s="41"/>
      <c r="E199" s="41"/>
      <c r="F199" s="41"/>
      <c r="G199" s="41"/>
    </row>
    <row r="200" spans="1:9">
      <c r="B200" s="41" t="s">
        <v>133</v>
      </c>
      <c r="C200" s="41"/>
      <c r="D200" s="41"/>
      <c r="E200" s="41"/>
      <c r="F200" s="41"/>
      <c r="G200" s="41"/>
    </row>
    <row r="201" spans="1:9">
      <c r="B201" s="41" t="s">
        <v>133</v>
      </c>
      <c r="C201" s="41"/>
      <c r="D201" s="41"/>
      <c r="E201" s="41"/>
      <c r="F201" s="41"/>
      <c r="G201" s="41"/>
    </row>
    <row r="202" spans="1:9">
      <c r="B202" s="41" t="s">
        <v>133</v>
      </c>
      <c r="C202" s="41"/>
      <c r="D202" s="41"/>
      <c r="E202" s="41"/>
      <c r="F202" s="41"/>
      <c r="G202" s="41"/>
    </row>
    <row r="203" spans="1:9">
      <c r="B203" s="41" t="s">
        <v>133</v>
      </c>
      <c r="C203" s="41"/>
      <c r="D203" s="41"/>
      <c r="E203" s="41"/>
      <c r="F203" s="41"/>
      <c r="G203" s="41"/>
    </row>
    <row r="204" spans="1:9">
      <c r="B204" s="41" t="s">
        <v>133</v>
      </c>
      <c r="C204" s="41"/>
      <c r="D204" s="41"/>
      <c r="E204" s="41"/>
      <c r="F204" s="41"/>
      <c r="G204" s="41"/>
    </row>
    <row r="205" spans="1:9">
      <c r="B205" s="41" t="s">
        <v>133</v>
      </c>
      <c r="C205" s="41"/>
      <c r="D205" s="41"/>
      <c r="E205" s="41"/>
      <c r="F205" s="41"/>
      <c r="G205" s="41"/>
    </row>
    <row r="206" spans="1:9">
      <c r="B206" s="41" t="s">
        <v>133</v>
      </c>
      <c r="C206" s="41"/>
      <c r="D206" s="41"/>
      <c r="E206" s="41"/>
      <c r="F206" s="41"/>
      <c r="G206" s="41"/>
    </row>
    <row r="207" spans="1:9">
      <c r="B207" s="41" t="s">
        <v>133</v>
      </c>
      <c r="C207" s="41"/>
      <c r="D207" s="41"/>
      <c r="E207" s="41"/>
      <c r="F207" s="41"/>
      <c r="G207" s="41"/>
    </row>
    <row r="208" spans="1:9">
      <c r="A208" s="2"/>
      <c r="B208" s="2"/>
      <c r="C208" s="2"/>
      <c r="D208" s="2"/>
      <c r="E208" s="12"/>
      <c r="F208" s="12"/>
      <c r="G208" s="12"/>
      <c r="H208" s="2"/>
      <c r="I208" s="2"/>
    </row>
  </sheetData>
  <mergeCells count="93">
    <mergeCell ref="B207:G207"/>
    <mergeCell ref="B195:G195"/>
    <mergeCell ref="B196:G196"/>
    <mergeCell ref="B198:G198"/>
    <mergeCell ref="B199:G199"/>
    <mergeCell ref="B200:G200"/>
    <mergeCell ref="B201:G201"/>
    <mergeCell ref="B202:G202"/>
    <mergeCell ref="B203:G203"/>
    <mergeCell ref="B204:G204"/>
    <mergeCell ref="B205:G205"/>
    <mergeCell ref="B206:G206"/>
    <mergeCell ref="C193:E193"/>
    <mergeCell ref="C151:F151"/>
    <mergeCell ref="C152:F152"/>
    <mergeCell ref="A154:G155"/>
    <mergeCell ref="A156:G157"/>
    <mergeCell ref="A158:G159"/>
    <mergeCell ref="D160:G160"/>
    <mergeCell ref="A160:B160"/>
    <mergeCell ref="E161:E162"/>
    <mergeCell ref="C163:G163"/>
    <mergeCell ref="C190:E190"/>
    <mergeCell ref="C191:E191"/>
    <mergeCell ref="C192:E192"/>
    <mergeCell ref="B148:G148"/>
    <mergeCell ref="B136:G136"/>
    <mergeCell ref="B137:G137"/>
    <mergeCell ref="B139:G139"/>
    <mergeCell ref="B140:G140"/>
    <mergeCell ref="B141:G141"/>
    <mergeCell ref="B142:G142"/>
    <mergeCell ref="B143:G143"/>
    <mergeCell ref="B144:G144"/>
    <mergeCell ref="B145:G145"/>
    <mergeCell ref="B146:G146"/>
    <mergeCell ref="B147:G147"/>
    <mergeCell ref="C134:E134"/>
    <mergeCell ref="C112:F112"/>
    <mergeCell ref="C113:F113"/>
    <mergeCell ref="A115:G116"/>
    <mergeCell ref="A117:G118"/>
    <mergeCell ref="A119:G120"/>
    <mergeCell ref="D121:G121"/>
    <mergeCell ref="A121:B121"/>
    <mergeCell ref="E122:E123"/>
    <mergeCell ref="C124:G124"/>
    <mergeCell ref="C131:E131"/>
    <mergeCell ref="C132:E132"/>
    <mergeCell ref="C133:E133"/>
    <mergeCell ref="B109:G109"/>
    <mergeCell ref="B97:G97"/>
    <mergeCell ref="B98:G98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C95:E95"/>
    <mergeCell ref="C60:E60"/>
    <mergeCell ref="C61:G61"/>
    <mergeCell ref="C66:E66"/>
    <mergeCell ref="C67:G67"/>
    <mergeCell ref="C74:E74"/>
    <mergeCell ref="C87:G87"/>
    <mergeCell ref="C92:E92"/>
    <mergeCell ref="C93:E93"/>
    <mergeCell ref="C94:E94"/>
    <mergeCell ref="C41:E41"/>
    <mergeCell ref="C42:G42"/>
    <mergeCell ref="C47:E47"/>
    <mergeCell ref="C48:G48"/>
    <mergeCell ref="C53:E53"/>
    <mergeCell ref="D11:G11"/>
    <mergeCell ref="A11:B11"/>
    <mergeCell ref="C75:G75"/>
    <mergeCell ref="C86:E86"/>
    <mergeCell ref="C2:F2"/>
    <mergeCell ref="C3:F3"/>
    <mergeCell ref="A5:G6"/>
    <mergeCell ref="A7:G8"/>
    <mergeCell ref="A9:G10"/>
    <mergeCell ref="C54:G54"/>
    <mergeCell ref="E12:E13"/>
    <mergeCell ref="C14:G14"/>
    <mergeCell ref="C21:E21"/>
    <mergeCell ref="C22:G22"/>
    <mergeCell ref="C30:E30"/>
    <mergeCell ref="C31:G3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Valentinas Silobritas</dc:creator>
  <cp:lastModifiedBy>Ieva Stravinskienė</cp:lastModifiedBy>
  <cp:lastPrinted>2023-04-05T07:05:16Z</cp:lastPrinted>
  <dcterms:created xsi:type="dcterms:W3CDTF">2010-02-09T07:20:51Z</dcterms:created>
  <dcterms:modified xsi:type="dcterms:W3CDTF">2023-05-16T05:31:05Z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194c4-decd-49a7-b39f-0e1f771bc324_Enabled">
    <vt:lpwstr>true</vt:lpwstr>
  </property>
  <property fmtid="{D5CDD505-2E9C-101B-9397-08002B2CF9AE}" pid="3" name="MSIP_Label_40a194c4-decd-49a7-b39f-0e1f771bc324_SetDate">
    <vt:lpwstr>2023-05-16T05:18:18Z</vt:lpwstr>
  </property>
  <property fmtid="{D5CDD505-2E9C-101B-9397-08002B2CF9AE}" pid="4" name="MSIP_Label_40a194c4-decd-49a7-b39f-0e1f771bc324_Method">
    <vt:lpwstr>Privileged</vt:lpwstr>
  </property>
  <property fmtid="{D5CDD505-2E9C-101B-9397-08002B2CF9AE}" pid="5" name="MSIP_Label_40a194c4-decd-49a7-b39f-0e1f771bc324_Name">
    <vt:lpwstr>Public</vt:lpwstr>
  </property>
  <property fmtid="{D5CDD505-2E9C-101B-9397-08002B2CF9AE}" pid="6" name="MSIP_Label_40a194c4-decd-49a7-b39f-0e1f771bc324_SiteId">
    <vt:lpwstr>e54289c6-b630-4215-acc5-57eec01212d6</vt:lpwstr>
  </property>
  <property fmtid="{D5CDD505-2E9C-101B-9397-08002B2CF9AE}" pid="7" name="MSIP_Label_40a194c4-decd-49a7-b39f-0e1f771bc324_ActionId">
    <vt:lpwstr>4b62bdde-583b-4d26-a333-62ed53742b81</vt:lpwstr>
  </property>
  <property fmtid="{D5CDD505-2E9C-101B-9397-08002B2CF9AE}" pid="8" name="MSIP_Label_40a194c4-decd-49a7-b39f-0e1f771bc324_ContentBits">
    <vt:lpwstr>0</vt:lpwstr>
  </property>
</Properties>
</file>