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New folder\OG\Konkursai\Vienkartines apsaugos priemones\2023\2023.02.09 Santa (643934)\Siuntimui\"/>
    </mc:Choice>
  </mc:AlternateContent>
  <xr:revisionPtr revIDLastSave="0" documentId="13_ncr:1_{7D3DE8F8-C7B1-4328-851B-56B6C81B43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S" sheetId="1" r:id="rId1"/>
  </sheets>
  <definedNames>
    <definedName name="_xlnm._FilterDatabase" localSheetId="0" hidden="1">TS!$A$18:$R$38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" l="1"/>
  <c r="P34" i="1"/>
  <c r="P33" i="1"/>
  <c r="P27" i="1"/>
  <c r="P26" i="1"/>
  <c r="P25" i="1"/>
  <c r="P24" i="1"/>
  <c r="P23" i="1"/>
  <c r="P22" i="1"/>
  <c r="P21" i="1"/>
  <c r="K36" i="1" l="1"/>
  <c r="K28" i="1"/>
  <c r="P28" i="1" l="1"/>
  <c r="P29" i="1" l="1"/>
  <c r="P30" i="1" s="1"/>
  <c r="P37" i="1"/>
  <c r="P38" i="1" s="1"/>
</calcChain>
</file>

<file path=xl/sharedStrings.xml><?xml version="1.0" encoding="utf-8"?>
<sst xmlns="http://schemas.openxmlformats.org/spreadsheetml/2006/main" count="119" uniqueCount="90">
  <si>
    <t>1. Ant kiekvienos siūlų dėžutės privaloma informacija:</t>
  </si>
  <si>
    <t>1.1 chirurginio siūlo kodas, firminis pavadinimas ir cheminė sudėtis, filamentiškumas, storis USP, ilgis cm, spalva, rezorbuojantis-nesirezorbuojantis, apvalkalas (jeigu yra), vienetų skaičius, siūlų sterilizavimo metodas, chirurginės adatos kodas, adatos smaigalys, adatos lenktumas, adatos ilgis mm, sterilumo galiojimo laikas (ne mažiau 3 metai nuo pagaminimo datos).</t>
  </si>
  <si>
    <t>2. Chirurginės adatos vaizdas ir dydis ant pakuotės turi atitikti originalo dydį.</t>
  </si>
  <si>
    <t>3. Chirurginės adatos turi būti tvirtos,nesilankstančios, nelūžtančios. Specialios adatos kalcifikuotiems audiniams siūti ypač kietos ir aštrios, sunkiai deformuojamos.</t>
  </si>
  <si>
    <t>4. Adatos galo storis turi atitikti siūlo storį, t.y. siūlas audiniuose turi pilnai uždaryti adatos suformuotą angą.</t>
  </si>
  <si>
    <t>5. Chirurginio siūlo individuali pakuotė turi būti folijos darinys (arba kita saugi pakuotė).</t>
  </si>
  <si>
    <t xml:space="preserve">7. Siūlo storis turi tiksliai atitikti storį, nurodytą techninėje specifikacijoje. Siūlo ilgio skirtumas leidžiamas ± 1 cm – esant siūlo ilgiui iki 45 cm ir ± 5 cm – esant siūlo ilgiui virš 45 cm, nebent TS nurodyta kitaip. </t>
  </si>
  <si>
    <t xml:space="preserve">8. Adatos ilgio nuokrypis leidžiamas  ±1 mm - esant adatos ilgiui iki 20 mm ir ±2 mm - esant adatos ilgiui virš 20 mm, o lenktumas, adatos charakteristika (apvali, pjaunanti, buka ir pan.) turi tiksliai atitikti prašomą techninėje charakteristikoje, nebent TS nurodyta kitaip. </t>
  </si>
  <si>
    <t>Pirk. dalies  Nr.</t>
  </si>
  <si>
    <t>Siūlo storis</t>
  </si>
  <si>
    <t>Adatos tipas</t>
  </si>
  <si>
    <t>Adatų skaičius</t>
  </si>
  <si>
    <t>Adatos lenktumas</t>
  </si>
  <si>
    <t xml:space="preserve">Adatos ilgis, mm </t>
  </si>
  <si>
    <t>Siūlo ilgis, cm</t>
  </si>
  <si>
    <t>Siūlų kiekis  pak., vnt.</t>
  </si>
  <si>
    <t>Mat vnt.</t>
  </si>
  <si>
    <t>Siūlomos prekės gamintojas, kataloginis kodas</t>
  </si>
  <si>
    <t>Nuoroda į pateiktą dokumentaciją (nurodyti dokumento pavadinimą ir lapo Nr.)</t>
  </si>
  <si>
    <t>I operacinio bloko poreikiams</t>
  </si>
  <si>
    <t>vnt.</t>
  </si>
  <si>
    <t>3-0</t>
  </si>
  <si>
    <t>4-0</t>
  </si>
  <si>
    <t>1/2</t>
  </si>
  <si>
    <t>pjaunanti</t>
  </si>
  <si>
    <t>apvali</t>
  </si>
  <si>
    <t>5-0</t>
  </si>
  <si>
    <t>3/8</t>
  </si>
  <si>
    <t>6-0</t>
  </si>
  <si>
    <t>9,3-9,5</t>
  </si>
  <si>
    <t>7-0</t>
  </si>
  <si>
    <t>Besirezorbuojantis minkštas, elastingas monofilamentinis, sintetinis siūlas.  Pilna absorbcija nuo 182-238 parų. Procentinis stiprumo išlaikymas 80% po 2 savaičių, 70% po 4 savaičių, 60% po 6 savaičių. Cheminė medžiaga - polidioksanonas. Visa informacija apie siūlo charakteristikas turi būti nurodyta ir ant sterilios pakuotės.</t>
  </si>
  <si>
    <t>14.1</t>
  </si>
  <si>
    <t>14.2</t>
  </si>
  <si>
    <t>apvali, siūlas su kilpa</t>
  </si>
  <si>
    <t>14.3</t>
  </si>
  <si>
    <t>14.4</t>
  </si>
  <si>
    <t>14.5</t>
  </si>
  <si>
    <t>14.6</t>
  </si>
  <si>
    <t>14.7</t>
  </si>
  <si>
    <t>Vaikų ligoninės poreikiams</t>
  </si>
  <si>
    <t xml:space="preserve">Greitos rezorbcijos, pintas, sintetinis, polifilamentinis  dengtas siūlas. Pilnos absorbcijos intervalas  35-42 d. Sudarytas iš glikolido ir L-laktido kopolimero, poliglikolio rūgšties arba lygiavertės medžiagos. Rišant mazgą, siūlas neišsisklaido, nenutrūksta, užrištas neatsiriša. Procentinis stiprumo išlaikymas ne mažiau kaip 50 % po 5 dienų. Visa informacija apie siūlo charakteristikas turi būti nurodyta ir ant sterilios pakuotės. </t>
  </si>
  <si>
    <t>29.1</t>
  </si>
  <si>
    <t>29.2</t>
  </si>
  <si>
    <t>29.3</t>
  </si>
  <si>
    <t>33141125-2</t>
  </si>
  <si>
    <t>6. Nesirezorbuojantys siūlai turi būti supakuoti ritės formos pakuotėje išvengiant  siūlo ,,pakuotės atminties" ( išskyrus šilkinius siūlus ).</t>
  </si>
  <si>
    <t>BVPŽ kodas</t>
  </si>
  <si>
    <r>
      <t xml:space="preserve">10. </t>
    </r>
    <r>
      <rPr>
        <sz val="11"/>
        <color rgb="FFFF0000"/>
        <rFont val="Times New Roman"/>
        <family val="1"/>
        <charset val="186"/>
      </rPr>
      <t>Siūlo antibakterinis padengimo veiksmingumas turi būti pagristas bent viena metaanalize</t>
    </r>
    <r>
      <rPr>
        <sz val="11"/>
        <color theme="1"/>
        <rFont val="Times New Roman"/>
        <family val="1"/>
        <charset val="186"/>
      </rPr>
      <t xml:space="preserve">, patvirtinantis </t>
    </r>
    <r>
      <rPr>
        <b/>
        <sz val="11"/>
        <color theme="1"/>
        <rFont val="Times New Roman"/>
        <family val="1"/>
        <charset val="186"/>
      </rPr>
      <t>dokumentas turi būti pateiktas kartu su pasiūlymu</t>
    </r>
    <r>
      <rPr>
        <sz val="11"/>
        <color theme="1"/>
        <rFont val="Times New Roman"/>
        <family val="1"/>
        <charset val="186"/>
      </rPr>
      <t xml:space="preserve"> PDF formatu ir, jei yra, turi būti pateikta </t>
    </r>
    <r>
      <rPr>
        <u/>
        <sz val="11"/>
        <color theme="1"/>
        <rFont val="Times New Roman"/>
        <family val="1"/>
        <charset val="186"/>
      </rPr>
      <t>nuoroda į internetinį puslapį</t>
    </r>
    <r>
      <rPr>
        <sz val="11"/>
        <color theme="1"/>
        <rFont val="Times New Roman"/>
        <family val="1"/>
        <charset val="186"/>
      </rPr>
      <t xml:space="preserve"> (taikoma 1.1; 1.2; 1.5; 1.8; 1.11; 3.2; 30; 42; 43; 44; 50 p. d.)</t>
    </r>
  </si>
  <si>
    <t xml:space="preserve">PVM dydis </t>
  </si>
  <si>
    <t>Siūlomas mato vnt. įkainis EUR be PVM</t>
  </si>
  <si>
    <t>Pasiūlymo kaina EUR be PVM</t>
  </si>
  <si>
    <t>PVM suma, Eur</t>
  </si>
  <si>
    <t>Viso 14 p.d. su PVM</t>
  </si>
  <si>
    <t>Viso 14 p.d. be PVM</t>
  </si>
  <si>
    <t>Viso 29 p.d. su PVM</t>
  </si>
  <si>
    <t>Viso 29 p.d. be PVM</t>
  </si>
  <si>
    <t>1. Tais atvejais, kai pagal galiojančius teisės aktus tiekėjui nereikia mokėti PVM, jis PVM sumos ir  maksimalios kainos su PVM nenurodo/nepildo ir nurodo priežastis, dėl kurių PVM nemokamas: ................................................................</t>
  </si>
  <si>
    <r>
      <t xml:space="preserve">2. Prekių vieneto įkainis pateikiamame pasiūlyme gali būti pateikiamas suapvalintas pagal aritmetikos taisykles iki tūkstantųjų skaičiaus dalių (trys skaičiai po kablelio). Kiekvienos pirkimo </t>
    </r>
    <r>
      <rPr>
        <u/>
        <sz val="11"/>
        <color theme="1"/>
        <rFont val="Times New Roman"/>
        <family val="1"/>
        <charset val="186"/>
      </rPr>
      <t>dalies maksimali kaina ir PVM suma turi būti išreikšta cento tikslumu (du skaičiai po kablelio).</t>
    </r>
  </si>
  <si>
    <r>
      <rPr>
        <b/>
        <u/>
        <sz val="10.5"/>
        <rFont val="Times New Roman"/>
        <family val="1"/>
        <charset val="186"/>
      </rPr>
      <t>Maksimalus</t>
    </r>
    <r>
      <rPr>
        <b/>
        <sz val="10.5"/>
        <rFont val="Times New Roman"/>
        <family val="1"/>
        <charset val="186"/>
      </rPr>
      <t xml:space="preserve"> mato vnt. įkainis EUR be PVM</t>
    </r>
  </si>
  <si>
    <r>
      <rPr>
        <b/>
        <u/>
        <sz val="10.5"/>
        <rFont val="Times New Roman"/>
        <family val="1"/>
        <charset val="186"/>
      </rPr>
      <t>Maksimalus</t>
    </r>
    <r>
      <rPr>
        <b/>
        <sz val="10.5"/>
        <rFont val="Times New Roman"/>
        <family val="1"/>
        <charset val="186"/>
      </rPr>
      <t xml:space="preserve"> kiekis vnt.</t>
    </r>
  </si>
  <si>
    <t>12. Prireikus, bus prašoma pavyzdžių vertinimui (kaip nurodyta SPS 14 p.).</t>
  </si>
  <si>
    <t xml:space="preserve">Bendrieji reikalavimai:  </t>
  </si>
  <si>
    <t>PASTABA. Perkamas siūlų kiekis vienetais (ne pakeliais). Siūlyti 1 vnt. siūlo kainą, nesvarbu kiek siūlų yra pakelyje.</t>
  </si>
  <si>
    <t>SPS 1 Priedas</t>
  </si>
  <si>
    <t xml:space="preserve">TECHNINĖ SPECIFIKACIJA </t>
  </si>
  <si>
    <t>CHIRURGINIAI SIŪLAI IR KITOS VIENKARTINĖS MEDICINOS PAGALBOS PRIEMONĖS, N 5881</t>
  </si>
  <si>
    <t>PVM dydis %</t>
  </si>
  <si>
    <r>
      <t xml:space="preserve">9. </t>
    </r>
    <r>
      <rPr>
        <u/>
        <sz val="11"/>
        <color theme="1"/>
        <rFont val="Times New Roman"/>
        <family val="1"/>
        <charset val="186"/>
      </rPr>
      <t>Adatos, didesnės nei 17mm turi turėti išilginius griovelius vidinėje kreivėje</t>
    </r>
    <r>
      <rPr>
        <sz val="11"/>
        <color theme="1"/>
        <rFont val="Times New Roman"/>
        <family val="1"/>
        <charset val="186"/>
      </rPr>
      <t xml:space="preserve"> geresnei fiksacijai adatkotyje arba būti specialios pusiau kvadratinės frormos geresniai fikasacijai adatkotyje. </t>
    </r>
  </si>
  <si>
    <r>
      <t xml:space="preserve">11. </t>
    </r>
    <r>
      <rPr>
        <b/>
        <sz val="11"/>
        <color theme="1"/>
        <rFont val="Times New Roman"/>
        <family val="1"/>
        <charset val="186"/>
      </rPr>
      <t xml:space="preserve">Kartu su pasiūlymu turi būti pateiktas </t>
    </r>
    <r>
      <rPr>
        <b/>
        <u/>
        <sz val="11"/>
        <color theme="1"/>
        <rFont val="Times New Roman"/>
        <family val="1"/>
        <charset val="186"/>
      </rPr>
      <t>gamintojo</t>
    </r>
    <r>
      <rPr>
        <b/>
        <sz val="11"/>
        <color theme="1"/>
        <rFont val="Times New Roman"/>
        <family val="1"/>
        <charset val="186"/>
      </rPr>
      <t xml:space="preserve"> rašytinis patvirtinimas ar kitas lygiavertis įrodymas</t>
    </r>
    <r>
      <rPr>
        <sz val="11"/>
        <color theme="1"/>
        <rFont val="Times New Roman"/>
        <family val="1"/>
        <charset val="186"/>
      </rPr>
      <t xml:space="preserve">  (taikoma tik chirurginiams siūlams), kad tiekėjo siūlomu priemonių </t>
    </r>
    <r>
      <rPr>
        <sz val="11"/>
        <color rgb="FFFF0000"/>
        <rFont val="Times New Roman"/>
        <family val="1"/>
        <charset val="186"/>
      </rPr>
      <t>gamybai naudojamos energijos dalis yra išgaunama iš atsinaujinančių išteklių</t>
    </r>
    <r>
      <rPr>
        <sz val="11"/>
        <color theme="1"/>
        <rFont val="Times New Roman"/>
        <family val="1"/>
        <charset val="186"/>
      </rPr>
      <t>.</t>
    </r>
  </si>
  <si>
    <t>14 LOT, POS No1</t>
  </si>
  <si>
    <t>14 LOT, POS No2</t>
  </si>
  <si>
    <t>14 LOT, POS No3</t>
  </si>
  <si>
    <t>14 LOT, POS No4</t>
  </si>
  <si>
    <t>14 LOT, POS No5</t>
  </si>
  <si>
    <t>14 LOT, POS No6</t>
  </si>
  <si>
    <t>14 LOT, POS No7</t>
  </si>
  <si>
    <t>29 LOT, POS No1</t>
  </si>
  <si>
    <t>29 LOT, POS No2</t>
  </si>
  <si>
    <t>29 LOT, POS No3</t>
  </si>
  <si>
    <t>AKO MED d.o.o.; PDO.TP.0090.4012/ S5</t>
  </si>
  <si>
    <t>AKO MED d.o.o.; PDO.TP.01150.4812/L S5</t>
  </si>
  <si>
    <t>AKO MED d.o.o.; PDO.TP.3070.2212/2 S5</t>
  </si>
  <si>
    <t>AKO MED d.o.o.; PDO.TP.4070.2212/2 S5</t>
  </si>
  <si>
    <t>AKO MED d.o.o.; PDO.TP.5070.1338/2 S5</t>
  </si>
  <si>
    <t>AKO MED d.o.o.; PDO.TP.6070.1338/2 S5</t>
  </si>
  <si>
    <t>AKO MED d.o.o.; PDO.TP.7070.09338/2 S5</t>
  </si>
  <si>
    <t>AKO MED d.o.o.; PGA.CC.3070.1638/ S3</t>
  </si>
  <si>
    <t>AKO MED d.o.o.; PGA.CC.4070.1638/ S3</t>
  </si>
  <si>
    <t>AKO MED d.o.o.; PGA.CC.4045.1338/ S3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</si>
</sst>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\-#,##0;\-"/>
    <numFmt numFmtId="165" formatCode="0.000"/>
  </numFmts>
  <fonts count="1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u/>
      <sz val="11"/>
      <color theme="1"/>
      <name val="Times New Roman"/>
      <family val="1"/>
      <charset val="186"/>
    </font>
    <font>
      <b/>
      <u/>
      <sz val="11"/>
      <color theme="1"/>
      <name val="Times New Roman"/>
      <family val="1"/>
      <charset val="186"/>
    </font>
    <font>
      <b/>
      <sz val="10.5"/>
      <name val="Times New Roman"/>
      <family val="1"/>
      <charset val="186"/>
    </font>
    <font>
      <sz val="10.5"/>
      <color theme="1"/>
      <name val="Times New Roman"/>
      <family val="1"/>
      <charset val="186"/>
    </font>
    <font>
      <sz val="10.5"/>
      <name val="Times New Roman"/>
      <family val="1"/>
      <charset val="186"/>
    </font>
    <font>
      <b/>
      <u/>
      <sz val="10.5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5" fillId="0" borderId="3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left"/>
    </xf>
    <xf numFmtId="0" fontId="4" fillId="0" borderId="3" xfId="0" applyFont="1" applyBorder="1"/>
    <xf numFmtId="3" fontId="3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6" fillId="3" borderId="0" xfId="1" applyNumberFormat="1" applyFont="1" applyFill="1" applyAlignment="1">
      <alignment horizontal="center" vertical="top"/>
    </xf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12" fontId="6" fillId="0" borderId="0" xfId="0" applyNumberFormat="1" applyFont="1" applyAlignment="1">
      <alignment horizontal="center"/>
    </xf>
    <xf numFmtId="0" fontId="3" fillId="3" borderId="0" xfId="1" applyFont="1" applyFill="1" applyAlignment="1">
      <alignment horizontal="right"/>
    </xf>
    <xf numFmtId="0" fontId="6" fillId="2" borderId="3" xfId="1" applyFont="1" applyFill="1" applyBorder="1" applyAlignment="1">
      <alignment horizontal="center"/>
    </xf>
    <xf numFmtId="0" fontId="5" fillId="0" borderId="3" xfId="0" applyFont="1" applyBorder="1" applyAlignment="1">
      <alignment horizontal="left" vertical="top"/>
    </xf>
    <xf numFmtId="49" fontId="4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 vertical="top"/>
    </xf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vertical="top"/>
    </xf>
    <xf numFmtId="0" fontId="4" fillId="0" borderId="1" xfId="0" applyFont="1" applyBorder="1"/>
    <xf numFmtId="0" fontId="5" fillId="0" borderId="0" xfId="0" applyFont="1"/>
    <xf numFmtId="0" fontId="5" fillId="0" borderId="2" xfId="0" applyFont="1" applyBorder="1"/>
    <xf numFmtId="0" fontId="3" fillId="0" borderId="0" xfId="0" applyFont="1" applyAlignment="1">
      <alignment horizontal="right"/>
    </xf>
    <xf numFmtId="4" fontId="4" fillId="0" borderId="0" xfId="0" applyNumberFormat="1" applyFont="1"/>
    <xf numFmtId="0" fontId="5" fillId="2" borderId="0" xfId="0" applyFont="1" applyFill="1"/>
    <xf numFmtId="165" fontId="4" fillId="2" borderId="3" xfId="0" applyNumberFormat="1" applyFont="1" applyFill="1" applyBorder="1" applyAlignment="1">
      <alignment horizontal="left"/>
    </xf>
    <xf numFmtId="10" fontId="4" fillId="2" borderId="3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vertical="top"/>
    </xf>
    <xf numFmtId="0" fontId="4" fillId="2" borderId="3" xfId="0" applyFont="1" applyFill="1" applyBorder="1" applyAlignment="1">
      <alignment vertical="top" wrapText="1"/>
    </xf>
    <xf numFmtId="3" fontId="4" fillId="0" borderId="0" xfId="0" applyNumberFormat="1" applyFont="1"/>
    <xf numFmtId="3" fontId="4" fillId="0" borderId="1" xfId="0" applyNumberFormat="1" applyFont="1" applyBorder="1"/>
    <xf numFmtId="3" fontId="5" fillId="0" borderId="0" xfId="0" applyNumberFormat="1" applyFont="1"/>
    <xf numFmtId="3" fontId="4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vertical="top"/>
    </xf>
    <xf numFmtId="3" fontId="4" fillId="0" borderId="3" xfId="0" applyNumberFormat="1" applyFont="1" applyBorder="1" applyAlignment="1">
      <alignment vertical="top" wrapText="1"/>
    </xf>
    <xf numFmtId="9" fontId="4" fillId="4" borderId="3" xfId="0" applyNumberFormat="1" applyFont="1" applyFill="1" applyBorder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9" fontId="5" fillId="4" borderId="0" xfId="0" applyNumberFormat="1" applyFont="1" applyFill="1" applyAlignment="1">
      <alignment horizontal="center" vertical="center"/>
    </xf>
    <xf numFmtId="9" fontId="5" fillId="4" borderId="3" xfId="0" applyNumberFormat="1" applyFont="1" applyFill="1" applyBorder="1" applyAlignment="1">
      <alignment horizontal="center" vertical="center"/>
    </xf>
    <xf numFmtId="9" fontId="4" fillId="4" borderId="3" xfId="0" applyNumberFormat="1" applyFont="1" applyFill="1" applyBorder="1" applyAlignment="1">
      <alignment horizontal="center" vertical="center" wrapText="1"/>
    </xf>
    <xf numFmtId="164" fontId="10" fillId="2" borderId="2" xfId="1" applyNumberFormat="1" applyFont="1" applyFill="1" applyBorder="1" applyAlignment="1">
      <alignment horizontal="center" vertical="center" wrapText="1"/>
    </xf>
    <xf numFmtId="1" fontId="10" fillId="2" borderId="2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9" fontId="10" fillId="4" borderId="2" xfId="1" applyNumberFormat="1" applyFont="1" applyFill="1" applyBorder="1" applyAlignment="1">
      <alignment horizontal="center" vertical="center" wrapText="1"/>
    </xf>
    <xf numFmtId="164" fontId="10" fillId="0" borderId="2" xfId="1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1" xfId="0" applyFont="1" applyBorder="1"/>
    <xf numFmtId="49" fontId="12" fillId="3" borderId="0" xfId="1" applyNumberFormat="1" applyFont="1" applyFill="1" applyAlignment="1">
      <alignment horizontal="center" vertical="top"/>
    </xf>
    <xf numFmtId="0" fontId="11" fillId="0" borderId="3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164" fontId="12" fillId="2" borderId="3" xfId="1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vertical="top"/>
    </xf>
    <xf numFmtId="4" fontId="4" fillId="0" borderId="0" xfId="0" applyNumberFormat="1" applyFont="1" applyAlignment="1">
      <alignment vertical="top" wrapText="1"/>
    </xf>
    <xf numFmtId="4" fontId="4" fillId="0" borderId="1" xfId="0" applyNumberFormat="1" applyFont="1" applyBorder="1"/>
    <xf numFmtId="4" fontId="5" fillId="0" borderId="0" xfId="0" applyNumberFormat="1" applyFont="1" applyAlignment="1">
      <alignment horizontal="center"/>
    </xf>
    <xf numFmtId="4" fontId="5" fillId="0" borderId="3" xfId="0" applyNumberFormat="1" applyFont="1" applyBorder="1" applyAlignment="1">
      <alignment vertical="top"/>
    </xf>
    <xf numFmtId="4" fontId="4" fillId="0" borderId="3" xfId="0" applyNumberFormat="1" applyFont="1" applyBorder="1" applyAlignment="1">
      <alignment vertical="top" wrapText="1"/>
    </xf>
    <xf numFmtId="165" fontId="4" fillId="0" borderId="0" xfId="0" applyNumberFormat="1" applyFont="1"/>
    <xf numFmtId="165" fontId="4" fillId="0" borderId="0" xfId="0" applyNumberFormat="1" applyFont="1" applyAlignment="1">
      <alignment vertical="top"/>
    </xf>
    <xf numFmtId="165" fontId="4" fillId="0" borderId="0" xfId="0" applyNumberFormat="1" applyFont="1" applyAlignment="1">
      <alignment vertical="top" wrapText="1"/>
    </xf>
    <xf numFmtId="165" fontId="4" fillId="0" borderId="1" xfId="0" applyNumberFormat="1" applyFont="1" applyBorder="1"/>
    <xf numFmtId="165" fontId="10" fillId="0" borderId="2" xfId="1" applyNumberFormat="1" applyFont="1" applyBorder="1" applyAlignment="1">
      <alignment horizontal="center" vertical="center" wrapText="1"/>
    </xf>
    <xf numFmtId="165" fontId="5" fillId="0" borderId="0" xfId="0" applyNumberFormat="1" applyFont="1"/>
    <xf numFmtId="165" fontId="4" fillId="0" borderId="3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vertical="top"/>
    </xf>
    <xf numFmtId="165" fontId="4" fillId="0" borderId="3" xfId="0" applyNumberFormat="1" applyFont="1" applyBorder="1" applyAlignment="1">
      <alignment vertical="top" wrapText="1"/>
    </xf>
    <xf numFmtId="165" fontId="10" fillId="4" borderId="2" xfId="1" applyNumberFormat="1" applyFont="1" applyFill="1" applyBorder="1" applyAlignment="1">
      <alignment horizontal="center" vertical="center" wrapText="1"/>
    </xf>
    <xf numFmtId="165" fontId="5" fillId="4" borderId="0" xfId="0" applyNumberFormat="1" applyFont="1" applyFill="1"/>
    <xf numFmtId="165" fontId="6" fillId="4" borderId="3" xfId="0" applyNumberFormat="1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center"/>
    </xf>
    <xf numFmtId="165" fontId="5" fillId="4" borderId="3" xfId="0" applyNumberFormat="1" applyFont="1" applyFill="1" applyBorder="1" applyAlignment="1">
      <alignment vertical="top"/>
    </xf>
    <xf numFmtId="165" fontId="4" fillId="4" borderId="3" xfId="0" applyNumberFormat="1" applyFont="1" applyFill="1" applyBorder="1" applyAlignment="1">
      <alignment vertical="top" wrapText="1"/>
    </xf>
    <xf numFmtId="1" fontId="5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Alignment="1">
      <alignment vertical="top"/>
    </xf>
    <xf numFmtId="1" fontId="4" fillId="0" borderId="0" xfId="0" applyNumberFormat="1" applyFont="1" applyAlignment="1">
      <alignment vertical="top" wrapText="1"/>
    </xf>
    <xf numFmtId="1" fontId="4" fillId="0" borderId="1" xfId="0" applyNumberFormat="1" applyFont="1" applyBorder="1"/>
    <xf numFmtId="1" fontId="10" fillId="0" borderId="3" xfId="0" applyNumberFormat="1" applyFont="1" applyBorder="1" applyAlignment="1">
      <alignment horizontal="center" vertical="center" wrapText="1"/>
    </xf>
    <xf numFmtId="1" fontId="5" fillId="0" borderId="0" xfId="0" applyNumberFormat="1" applyFont="1" applyAlignment="1">
      <alignment horizontal="center"/>
    </xf>
    <xf numFmtId="1" fontId="4" fillId="0" borderId="3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vertical="top"/>
    </xf>
    <xf numFmtId="1" fontId="4" fillId="0" borderId="3" xfId="0" applyNumberFormat="1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  <xf numFmtId="0" fontId="5" fillId="0" borderId="4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4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</cellXfs>
  <cellStyles count="3">
    <cellStyle name="Excel Built-in Normal" xfId="1" xr:uid="{00000000-0005-0000-0000-000000000000}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1"/>
  <sheetViews>
    <sheetView tabSelected="1" topLeftCell="A16" zoomScale="82" zoomScaleNormal="82" workbookViewId="0">
      <pane xSplit="2" ySplit="3" topLeftCell="C19" activePane="bottomRight" state="frozen"/>
      <selection activeCell="A16" sqref="A16"/>
      <selection pane="topRight" activeCell="C16" sqref="C16"/>
      <selection pane="bottomLeft" activeCell="A19" sqref="A19"/>
      <selection pane="bottomRight" activeCell="P27" sqref="P27"/>
    </sheetView>
  </sheetViews>
  <sheetFormatPr defaultColWidth="9.140625" defaultRowHeight="15" x14ac:dyDescent="0.25"/>
  <cols>
    <col min="1" max="1" width="7.85546875" style="1" customWidth="1"/>
    <col min="2" max="2" width="11.28515625" style="55" customWidth="1"/>
    <col min="3" max="3" width="9.140625" style="1"/>
    <col min="4" max="4" width="19.5703125" style="1" customWidth="1"/>
    <col min="5" max="5" width="9.140625" style="1"/>
    <col min="6" max="6" width="12.28515625" style="1" customWidth="1"/>
    <col min="7" max="7" width="9.85546875" style="1" customWidth="1"/>
    <col min="8" max="8" width="9.140625" style="1"/>
    <col min="9" max="9" width="9" style="1" customWidth="1"/>
    <col min="10" max="10" width="6.28515625" style="1" customWidth="1"/>
    <col min="11" max="11" width="12.7109375" style="34" customWidth="1"/>
    <col min="12" max="12" width="13" style="67" customWidth="1"/>
    <col min="13" max="13" width="6.140625" style="42" customWidth="1"/>
    <col min="14" max="14" width="31" style="1" customWidth="1"/>
    <col min="15" max="15" width="12" style="67" customWidth="1"/>
    <col min="16" max="16" width="13.7109375" style="28" customWidth="1"/>
    <col min="17" max="17" width="6.140625" style="83" customWidth="1"/>
    <col min="18" max="18" width="33.28515625" style="1" customWidth="1"/>
    <col min="19" max="16384" width="9.140625" style="1"/>
  </cols>
  <sheetData>
    <row r="1" spans="1:18" x14ac:dyDescent="0.25">
      <c r="A1" s="93" t="s">
        <v>65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25"/>
      <c r="O1" s="25"/>
      <c r="P1" s="25"/>
      <c r="Q1" s="82"/>
      <c r="R1" s="25" t="s">
        <v>64</v>
      </c>
    </row>
    <row r="2" spans="1:18" x14ac:dyDescent="0.25">
      <c r="A2" s="93" t="s">
        <v>66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2"/>
      <c r="O2" s="25"/>
      <c r="P2" s="25"/>
      <c r="Q2" s="82"/>
      <c r="R2" s="25"/>
    </row>
    <row r="3" spans="1:18" ht="23.25" customHeight="1" x14ac:dyDescent="0.25">
      <c r="A3" s="22" t="s">
        <v>62</v>
      </c>
      <c r="B3" s="54"/>
    </row>
    <row r="4" spans="1:18" x14ac:dyDescent="0.25">
      <c r="A4" s="96" t="s">
        <v>0</v>
      </c>
      <c r="B4" s="96"/>
      <c r="C4" s="96"/>
      <c r="D4" s="96"/>
      <c r="E4" s="96"/>
      <c r="F4" s="96"/>
      <c r="G4" s="96"/>
      <c r="H4" s="96"/>
      <c r="I4" s="96"/>
      <c r="J4" s="96"/>
    </row>
    <row r="5" spans="1:18" ht="30.75" customHeight="1" x14ac:dyDescent="0.25">
      <c r="A5" s="95" t="s">
        <v>1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</row>
    <row r="6" spans="1:18" x14ac:dyDescent="0.25">
      <c r="A6" s="96" t="s">
        <v>2</v>
      </c>
      <c r="B6" s="96"/>
      <c r="C6" s="96"/>
      <c r="D6" s="96"/>
      <c r="E6" s="96"/>
      <c r="F6" s="96"/>
      <c r="G6" s="96"/>
      <c r="H6" s="96"/>
      <c r="I6" s="96"/>
      <c r="J6" s="96"/>
    </row>
    <row r="7" spans="1:18" ht="15.75" customHeight="1" x14ac:dyDescent="0.25">
      <c r="A7" s="95" t="s">
        <v>3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8" x14ac:dyDescent="0.25">
      <c r="A8" s="96" t="s">
        <v>4</v>
      </c>
      <c r="B8" s="96"/>
      <c r="C8" s="96"/>
      <c r="D8" s="96"/>
      <c r="E8" s="96"/>
      <c r="F8" s="96"/>
      <c r="G8" s="96"/>
      <c r="H8" s="96"/>
      <c r="I8" s="96"/>
      <c r="J8" s="96"/>
    </row>
    <row r="9" spans="1:18" x14ac:dyDescent="0.25">
      <c r="A9" s="96" t="s">
        <v>5</v>
      </c>
      <c r="B9" s="96"/>
      <c r="C9" s="96"/>
      <c r="D9" s="96"/>
      <c r="E9" s="96"/>
      <c r="F9" s="96"/>
      <c r="G9" s="96"/>
      <c r="H9" s="96"/>
      <c r="I9" s="96"/>
      <c r="J9" s="96"/>
    </row>
    <row r="10" spans="1:18" ht="16.5" customHeight="1" x14ac:dyDescent="0.25">
      <c r="A10" s="94" t="s">
        <v>46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</row>
    <row r="11" spans="1:18" ht="32.25" customHeight="1" x14ac:dyDescent="0.25">
      <c r="A11" s="94" t="s">
        <v>6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</row>
    <row r="12" spans="1:18" ht="30.75" customHeight="1" x14ac:dyDescent="0.25">
      <c r="A12" s="95" t="s">
        <v>7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</row>
    <row r="13" spans="1:18" ht="15.75" customHeight="1" x14ac:dyDescent="0.25">
      <c r="A13" s="95" t="s">
        <v>68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</row>
    <row r="14" spans="1:18" ht="33.75" customHeight="1" x14ac:dyDescent="0.25">
      <c r="A14" s="95" t="s">
        <v>48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68"/>
      <c r="P14" s="61"/>
      <c r="Q14" s="84"/>
      <c r="R14" s="23"/>
    </row>
    <row r="15" spans="1:18" ht="34.5" customHeight="1" x14ac:dyDescent="0.25">
      <c r="A15" s="95" t="s">
        <v>69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69"/>
      <c r="P15" s="62"/>
      <c r="Q15" s="85"/>
      <c r="R15" s="21"/>
    </row>
    <row r="16" spans="1:18" x14ac:dyDescent="0.25">
      <c r="A16" s="1" t="s">
        <v>61</v>
      </c>
    </row>
    <row r="17" spans="1:18" ht="21.75" customHeight="1" x14ac:dyDescent="0.25">
      <c r="A17" s="24" t="s">
        <v>63</v>
      </c>
      <c r="B17" s="56"/>
      <c r="C17" s="24"/>
      <c r="D17" s="24"/>
      <c r="E17" s="24"/>
      <c r="F17" s="24"/>
      <c r="G17" s="24"/>
      <c r="H17" s="24"/>
      <c r="I17" s="24"/>
      <c r="J17" s="24"/>
      <c r="K17" s="35"/>
      <c r="L17" s="70"/>
      <c r="M17" s="43"/>
      <c r="N17" s="24"/>
      <c r="O17" s="70"/>
      <c r="P17" s="63"/>
      <c r="Q17" s="86"/>
      <c r="R17" s="24"/>
    </row>
    <row r="18" spans="1:18" ht="70.5" customHeight="1" x14ac:dyDescent="0.25">
      <c r="A18" s="47" t="s">
        <v>8</v>
      </c>
      <c r="B18" s="60" t="s">
        <v>47</v>
      </c>
      <c r="C18" s="47" t="s">
        <v>9</v>
      </c>
      <c r="D18" s="49" t="s">
        <v>10</v>
      </c>
      <c r="E18" s="48" t="s">
        <v>11</v>
      </c>
      <c r="F18" s="47" t="s">
        <v>12</v>
      </c>
      <c r="G18" s="47" t="s">
        <v>13</v>
      </c>
      <c r="H18" s="47" t="s">
        <v>14</v>
      </c>
      <c r="I18" s="47" t="s">
        <v>15</v>
      </c>
      <c r="J18" s="49" t="s">
        <v>16</v>
      </c>
      <c r="K18" s="50" t="s">
        <v>60</v>
      </c>
      <c r="L18" s="76" t="s">
        <v>59</v>
      </c>
      <c r="M18" s="51" t="s">
        <v>49</v>
      </c>
      <c r="N18" s="47" t="s">
        <v>17</v>
      </c>
      <c r="O18" s="71" t="s">
        <v>50</v>
      </c>
      <c r="P18" s="53" t="s">
        <v>51</v>
      </c>
      <c r="Q18" s="87" t="s">
        <v>67</v>
      </c>
      <c r="R18" s="52" t="s">
        <v>18</v>
      </c>
    </row>
    <row r="19" spans="1:18" s="25" customFormat="1" ht="13.9" x14ac:dyDescent="0.25">
      <c r="A19" s="25" t="s">
        <v>19</v>
      </c>
      <c r="B19" s="55"/>
      <c r="C19" s="26"/>
      <c r="J19" s="2"/>
      <c r="K19" s="36"/>
      <c r="L19" s="77"/>
      <c r="M19" s="44"/>
      <c r="N19" s="29"/>
      <c r="O19" s="72"/>
      <c r="P19" s="64"/>
      <c r="Q19" s="88"/>
      <c r="R19" s="27"/>
    </row>
    <row r="20" spans="1:18" ht="59.25" customHeight="1" x14ac:dyDescent="0.25">
      <c r="A20" s="15">
        <v>14</v>
      </c>
      <c r="B20" s="58" t="s">
        <v>45</v>
      </c>
      <c r="C20" s="100" t="s">
        <v>31</v>
      </c>
      <c r="D20" s="101"/>
      <c r="E20" s="101"/>
      <c r="F20" s="101"/>
      <c r="G20" s="101"/>
      <c r="H20" s="101"/>
      <c r="I20" s="101"/>
      <c r="J20" s="102"/>
      <c r="K20" s="37"/>
      <c r="L20" s="79"/>
      <c r="M20" s="41"/>
      <c r="N20" s="31"/>
      <c r="O20" s="73"/>
      <c r="P20" s="4"/>
      <c r="Q20" s="90"/>
      <c r="R20" s="6"/>
    </row>
    <row r="21" spans="1:18" x14ac:dyDescent="0.25">
      <c r="A21" s="18" t="s">
        <v>32</v>
      </c>
      <c r="B21" s="58"/>
      <c r="C21" s="8">
        <v>0</v>
      </c>
      <c r="D21" s="8" t="s">
        <v>25</v>
      </c>
      <c r="E21" s="8">
        <v>1</v>
      </c>
      <c r="F21" s="16" t="s">
        <v>23</v>
      </c>
      <c r="G21" s="8">
        <v>40</v>
      </c>
      <c r="H21" s="8">
        <v>90</v>
      </c>
      <c r="I21" s="8">
        <v>1</v>
      </c>
      <c r="J21" s="8" t="s">
        <v>20</v>
      </c>
      <c r="K21" s="37">
        <v>252</v>
      </c>
      <c r="L21" s="79">
        <v>4.3499999999999996</v>
      </c>
      <c r="M21" s="41">
        <v>0.05</v>
      </c>
      <c r="N21" s="31" t="s">
        <v>80</v>
      </c>
      <c r="O21" s="73">
        <v>2.036</v>
      </c>
      <c r="P21" s="3">
        <f>O21*K21</f>
        <v>513.072</v>
      </c>
      <c r="Q21" s="89">
        <v>5</v>
      </c>
      <c r="R21" s="14" t="s">
        <v>70</v>
      </c>
    </row>
    <row r="22" spans="1:18" x14ac:dyDescent="0.25">
      <c r="A22" s="18" t="s">
        <v>33</v>
      </c>
      <c r="B22" s="58"/>
      <c r="C22" s="8">
        <v>1</v>
      </c>
      <c r="D22" s="8" t="s">
        <v>34</v>
      </c>
      <c r="E22" s="8">
        <v>1</v>
      </c>
      <c r="F22" s="16" t="s">
        <v>23</v>
      </c>
      <c r="G22" s="8">
        <v>48</v>
      </c>
      <c r="H22" s="8">
        <v>150</v>
      </c>
      <c r="I22" s="8">
        <v>1</v>
      </c>
      <c r="J22" s="8" t="s">
        <v>20</v>
      </c>
      <c r="K22" s="37">
        <v>1980</v>
      </c>
      <c r="L22" s="79">
        <v>8.06</v>
      </c>
      <c r="M22" s="41">
        <v>0.05</v>
      </c>
      <c r="N22" s="31" t="s">
        <v>81</v>
      </c>
      <c r="O22" s="73">
        <v>4.415</v>
      </c>
      <c r="P22" s="3">
        <f t="shared" ref="P22:P27" si="0">O22*K22</f>
        <v>8741.7000000000007</v>
      </c>
      <c r="Q22" s="89">
        <v>5</v>
      </c>
      <c r="R22" s="14" t="s">
        <v>71</v>
      </c>
    </row>
    <row r="23" spans="1:18" x14ac:dyDescent="0.25">
      <c r="A23" s="18" t="s">
        <v>35</v>
      </c>
      <c r="B23" s="58"/>
      <c r="C23" s="8" t="s">
        <v>21</v>
      </c>
      <c r="D23" s="8" t="s">
        <v>25</v>
      </c>
      <c r="E23" s="8">
        <v>2</v>
      </c>
      <c r="F23" s="16" t="s">
        <v>23</v>
      </c>
      <c r="G23" s="8">
        <v>22</v>
      </c>
      <c r="H23" s="8">
        <v>70</v>
      </c>
      <c r="I23" s="8">
        <v>1</v>
      </c>
      <c r="J23" s="8" t="s">
        <v>20</v>
      </c>
      <c r="K23" s="37">
        <v>72</v>
      </c>
      <c r="L23" s="79">
        <v>5.83</v>
      </c>
      <c r="M23" s="41">
        <v>0.05</v>
      </c>
      <c r="N23" s="31" t="s">
        <v>82</v>
      </c>
      <c r="O23" s="73">
        <v>1.984</v>
      </c>
      <c r="P23" s="3">
        <f t="shared" si="0"/>
        <v>142.84800000000001</v>
      </c>
      <c r="Q23" s="89">
        <v>5</v>
      </c>
      <c r="R23" s="14" t="s">
        <v>72</v>
      </c>
    </row>
    <row r="24" spans="1:18" x14ac:dyDescent="0.25">
      <c r="A24" s="18" t="s">
        <v>36</v>
      </c>
      <c r="B24" s="58"/>
      <c r="C24" s="8" t="s">
        <v>22</v>
      </c>
      <c r="D24" s="8" t="s">
        <v>25</v>
      </c>
      <c r="E24" s="8">
        <v>2</v>
      </c>
      <c r="F24" s="16" t="s">
        <v>23</v>
      </c>
      <c r="G24" s="8">
        <v>22</v>
      </c>
      <c r="H24" s="8">
        <v>70</v>
      </c>
      <c r="I24" s="8">
        <v>1</v>
      </c>
      <c r="J24" s="8" t="s">
        <v>20</v>
      </c>
      <c r="K24" s="37">
        <v>72</v>
      </c>
      <c r="L24" s="79">
        <v>5.8</v>
      </c>
      <c r="M24" s="41">
        <v>0.05</v>
      </c>
      <c r="N24" s="31" t="s">
        <v>83</v>
      </c>
      <c r="O24" s="73">
        <v>1.9450000000000001</v>
      </c>
      <c r="P24" s="3">
        <f t="shared" si="0"/>
        <v>140.04</v>
      </c>
      <c r="Q24" s="89">
        <v>5</v>
      </c>
      <c r="R24" s="14" t="s">
        <v>73</v>
      </c>
    </row>
    <row r="25" spans="1:18" x14ac:dyDescent="0.25">
      <c r="A25" s="18" t="s">
        <v>37</v>
      </c>
      <c r="B25" s="58"/>
      <c r="C25" s="8" t="s">
        <v>26</v>
      </c>
      <c r="D25" s="8" t="s">
        <v>25</v>
      </c>
      <c r="E25" s="8">
        <v>2</v>
      </c>
      <c r="F25" s="16" t="s">
        <v>27</v>
      </c>
      <c r="G25" s="8">
        <v>13</v>
      </c>
      <c r="H25" s="8">
        <v>70</v>
      </c>
      <c r="I25" s="8">
        <v>1</v>
      </c>
      <c r="J25" s="8" t="s">
        <v>20</v>
      </c>
      <c r="K25" s="37">
        <v>72</v>
      </c>
      <c r="L25" s="79">
        <v>7.89</v>
      </c>
      <c r="M25" s="41">
        <v>0.05</v>
      </c>
      <c r="N25" s="31" t="s">
        <v>84</v>
      </c>
      <c r="O25" s="73">
        <v>1.919</v>
      </c>
      <c r="P25" s="3">
        <f t="shared" si="0"/>
        <v>138.16800000000001</v>
      </c>
      <c r="Q25" s="89">
        <v>5</v>
      </c>
      <c r="R25" s="14" t="s">
        <v>74</v>
      </c>
    </row>
    <row r="26" spans="1:18" x14ac:dyDescent="0.25">
      <c r="A26" s="18" t="s">
        <v>38</v>
      </c>
      <c r="B26" s="58"/>
      <c r="C26" s="8" t="s">
        <v>28</v>
      </c>
      <c r="D26" s="8" t="s">
        <v>25</v>
      </c>
      <c r="E26" s="8">
        <v>2</v>
      </c>
      <c r="F26" s="16" t="s">
        <v>27</v>
      </c>
      <c r="G26" s="8">
        <v>13</v>
      </c>
      <c r="H26" s="8">
        <v>70</v>
      </c>
      <c r="I26" s="8">
        <v>1</v>
      </c>
      <c r="J26" s="8" t="s">
        <v>20</v>
      </c>
      <c r="K26" s="37">
        <v>72</v>
      </c>
      <c r="L26" s="79">
        <v>9.33</v>
      </c>
      <c r="M26" s="41">
        <v>0.05</v>
      </c>
      <c r="N26" s="31" t="s">
        <v>85</v>
      </c>
      <c r="O26" s="73">
        <v>2.1789999999999998</v>
      </c>
      <c r="P26" s="3">
        <f t="shared" si="0"/>
        <v>156.88799999999998</v>
      </c>
      <c r="Q26" s="89">
        <v>5</v>
      </c>
      <c r="R26" s="14" t="s">
        <v>75</v>
      </c>
    </row>
    <row r="27" spans="1:18" x14ac:dyDescent="0.25">
      <c r="A27" s="18" t="s">
        <v>39</v>
      </c>
      <c r="B27" s="58"/>
      <c r="C27" s="8" t="s">
        <v>30</v>
      </c>
      <c r="D27" s="8" t="s">
        <v>25</v>
      </c>
      <c r="E27" s="8">
        <v>2</v>
      </c>
      <c r="F27" s="16" t="s">
        <v>27</v>
      </c>
      <c r="G27" s="8" t="s">
        <v>29</v>
      </c>
      <c r="H27" s="8">
        <v>70</v>
      </c>
      <c r="I27" s="8">
        <v>1</v>
      </c>
      <c r="J27" s="8" t="s">
        <v>20</v>
      </c>
      <c r="K27" s="37">
        <v>72</v>
      </c>
      <c r="L27" s="79">
        <v>9.4</v>
      </c>
      <c r="M27" s="41">
        <v>0.05</v>
      </c>
      <c r="N27" s="31" t="s">
        <v>86</v>
      </c>
      <c r="O27" s="73">
        <v>4.2850000000000001</v>
      </c>
      <c r="P27" s="3">
        <f t="shared" si="0"/>
        <v>308.52</v>
      </c>
      <c r="Q27" s="89">
        <v>5</v>
      </c>
      <c r="R27" s="14" t="s">
        <v>76</v>
      </c>
    </row>
    <row r="28" spans="1:18" x14ac:dyDescent="0.25">
      <c r="A28" s="18"/>
      <c r="B28" s="58"/>
      <c r="C28" s="8"/>
      <c r="D28" s="8"/>
      <c r="E28" s="8"/>
      <c r="F28" s="16"/>
      <c r="G28" s="8"/>
      <c r="H28" s="97" t="s">
        <v>54</v>
      </c>
      <c r="I28" s="98"/>
      <c r="J28" s="99"/>
      <c r="K28" s="38">
        <f>SUM(K21:K27)</f>
        <v>2592</v>
      </c>
      <c r="L28" s="79"/>
      <c r="M28" s="41"/>
      <c r="N28" s="31"/>
      <c r="O28" s="73"/>
      <c r="P28" s="4">
        <f>SUM(P21:P27)</f>
        <v>10141.236000000003</v>
      </c>
      <c r="Q28" s="90"/>
      <c r="R28" s="6"/>
    </row>
    <row r="29" spans="1:18" x14ac:dyDescent="0.25">
      <c r="A29" s="9"/>
      <c r="B29" s="57"/>
      <c r="C29" s="10"/>
      <c r="D29" s="10"/>
      <c r="E29" s="11"/>
      <c r="F29" s="12"/>
      <c r="G29" s="10"/>
      <c r="H29" s="13"/>
      <c r="I29" s="13"/>
      <c r="J29" s="13" t="s">
        <v>52</v>
      </c>
      <c r="K29" s="7"/>
      <c r="L29" s="78"/>
      <c r="M29" s="41"/>
      <c r="N29" s="30"/>
      <c r="O29" s="5"/>
      <c r="P29" s="4">
        <f>P28*0.05</f>
        <v>507.06180000000018</v>
      </c>
      <c r="Q29" s="90"/>
      <c r="R29" s="5"/>
    </row>
    <row r="30" spans="1:18" x14ac:dyDescent="0.25">
      <c r="A30" s="9"/>
      <c r="B30" s="57"/>
      <c r="C30" s="10"/>
      <c r="D30" s="10"/>
      <c r="E30" s="11"/>
      <c r="F30" s="12"/>
      <c r="G30" s="10"/>
      <c r="H30" s="13"/>
      <c r="I30" s="13"/>
      <c r="J30" s="13" t="s">
        <v>53</v>
      </c>
      <c r="K30" s="7"/>
      <c r="L30" s="78"/>
      <c r="M30" s="41"/>
      <c r="N30" s="30"/>
      <c r="O30" s="5"/>
      <c r="P30" s="4">
        <f>P28+P29</f>
        <v>10648.297800000002</v>
      </c>
      <c r="Q30" s="90"/>
      <c r="R30" s="5"/>
    </row>
    <row r="31" spans="1:18" x14ac:dyDescent="0.25">
      <c r="A31" s="18"/>
      <c r="B31" s="59"/>
      <c r="C31" s="103" t="s">
        <v>40</v>
      </c>
      <c r="D31" s="104"/>
      <c r="E31" s="104"/>
      <c r="F31" s="104"/>
      <c r="G31" s="104"/>
      <c r="H31" s="104"/>
      <c r="I31" s="104"/>
      <c r="J31" s="20"/>
      <c r="K31" s="39"/>
      <c r="L31" s="80"/>
      <c r="M31" s="45"/>
      <c r="N31" s="32"/>
      <c r="O31" s="74"/>
      <c r="P31" s="65"/>
      <c r="Q31" s="91"/>
      <c r="R31" s="20"/>
    </row>
    <row r="32" spans="1:18" ht="75.75" customHeight="1" x14ac:dyDescent="0.25">
      <c r="A32" s="15">
        <v>29</v>
      </c>
      <c r="B32" s="59" t="s">
        <v>45</v>
      </c>
      <c r="C32" s="100" t="s">
        <v>41</v>
      </c>
      <c r="D32" s="101"/>
      <c r="E32" s="101"/>
      <c r="F32" s="101"/>
      <c r="G32" s="101"/>
      <c r="H32" s="101"/>
      <c r="I32" s="101"/>
      <c r="J32" s="102"/>
      <c r="K32" s="40"/>
      <c r="L32" s="81"/>
      <c r="M32" s="46"/>
      <c r="N32" s="33"/>
      <c r="O32" s="75"/>
      <c r="P32" s="66"/>
      <c r="Q32" s="92"/>
      <c r="R32" s="19"/>
    </row>
    <row r="33" spans="1:18" x14ac:dyDescent="0.25">
      <c r="A33" s="18" t="s">
        <v>42</v>
      </c>
      <c r="B33" s="58"/>
      <c r="C33" s="18" t="s">
        <v>21</v>
      </c>
      <c r="D33" s="8" t="s">
        <v>24</v>
      </c>
      <c r="E33" s="8">
        <v>1</v>
      </c>
      <c r="F33" s="16" t="s">
        <v>27</v>
      </c>
      <c r="G33" s="8">
        <v>16</v>
      </c>
      <c r="H33" s="8">
        <v>70</v>
      </c>
      <c r="I33" s="8">
        <v>1</v>
      </c>
      <c r="J33" s="8" t="s">
        <v>20</v>
      </c>
      <c r="K33" s="37">
        <v>72</v>
      </c>
      <c r="L33" s="79">
        <v>3.5</v>
      </c>
      <c r="M33" s="41">
        <v>0.05</v>
      </c>
      <c r="N33" s="31" t="s">
        <v>87</v>
      </c>
      <c r="O33" s="73">
        <v>1.5920000000000001</v>
      </c>
      <c r="P33" s="3">
        <f>O33*K33</f>
        <v>114.62400000000001</v>
      </c>
      <c r="Q33" s="89">
        <v>5</v>
      </c>
      <c r="R33" s="14" t="s">
        <v>77</v>
      </c>
    </row>
    <row r="34" spans="1:18" x14ac:dyDescent="0.25">
      <c r="A34" s="18" t="s">
        <v>43</v>
      </c>
      <c r="B34" s="58"/>
      <c r="C34" s="18" t="s">
        <v>22</v>
      </c>
      <c r="D34" s="8" t="s">
        <v>24</v>
      </c>
      <c r="E34" s="8">
        <v>1</v>
      </c>
      <c r="F34" s="16" t="s">
        <v>27</v>
      </c>
      <c r="G34" s="8">
        <v>16</v>
      </c>
      <c r="H34" s="8">
        <v>70</v>
      </c>
      <c r="I34" s="8">
        <v>1</v>
      </c>
      <c r="J34" s="8" t="s">
        <v>20</v>
      </c>
      <c r="K34" s="37">
        <v>180</v>
      </c>
      <c r="L34" s="79">
        <v>3.5</v>
      </c>
      <c r="M34" s="41">
        <v>0.05</v>
      </c>
      <c r="N34" s="31" t="s">
        <v>88</v>
      </c>
      <c r="O34" s="73">
        <v>1.5580000000000001</v>
      </c>
      <c r="P34" s="3">
        <f>O34*K34</f>
        <v>280.44</v>
      </c>
      <c r="Q34" s="89">
        <v>5</v>
      </c>
      <c r="R34" s="14" t="s">
        <v>78</v>
      </c>
    </row>
    <row r="35" spans="1:18" x14ac:dyDescent="0.25">
      <c r="A35" s="18" t="s">
        <v>44</v>
      </c>
      <c r="B35" s="58"/>
      <c r="C35" s="18" t="s">
        <v>22</v>
      </c>
      <c r="D35" s="8" t="s">
        <v>24</v>
      </c>
      <c r="E35" s="8">
        <v>1</v>
      </c>
      <c r="F35" s="16" t="s">
        <v>27</v>
      </c>
      <c r="G35" s="8">
        <v>13</v>
      </c>
      <c r="H35" s="8">
        <v>45</v>
      </c>
      <c r="I35" s="8">
        <v>1</v>
      </c>
      <c r="J35" s="8" t="s">
        <v>20</v>
      </c>
      <c r="K35" s="37">
        <v>72</v>
      </c>
      <c r="L35" s="79">
        <v>3.5</v>
      </c>
      <c r="M35" s="41">
        <v>0.05</v>
      </c>
      <c r="N35" s="31" t="s">
        <v>89</v>
      </c>
      <c r="O35" s="73">
        <v>1.371</v>
      </c>
      <c r="P35" s="3">
        <f>O35*K35</f>
        <v>98.712000000000003</v>
      </c>
      <c r="Q35" s="89">
        <v>5</v>
      </c>
      <c r="R35" s="14" t="s">
        <v>79</v>
      </c>
    </row>
    <row r="36" spans="1:18" x14ac:dyDescent="0.25">
      <c r="A36" s="18"/>
      <c r="B36" s="58"/>
      <c r="C36" s="18"/>
      <c r="D36" s="8"/>
      <c r="E36" s="8"/>
      <c r="F36" s="16"/>
      <c r="G36" s="8"/>
      <c r="H36" s="8"/>
      <c r="I36" s="17" t="s">
        <v>56</v>
      </c>
      <c r="J36" s="8"/>
      <c r="K36" s="38">
        <f>SUM(K33:K35)</f>
        <v>324</v>
      </c>
      <c r="L36" s="79"/>
      <c r="M36" s="41"/>
      <c r="N36" s="31"/>
      <c r="O36" s="73"/>
      <c r="P36" s="4">
        <v>493.77</v>
      </c>
      <c r="Q36" s="90"/>
      <c r="R36" s="6"/>
    </row>
    <row r="37" spans="1:18" x14ac:dyDescent="0.25">
      <c r="A37" s="9"/>
      <c r="B37" s="57"/>
      <c r="C37" s="10"/>
      <c r="D37" s="10"/>
      <c r="E37" s="11"/>
      <c r="F37" s="12"/>
      <c r="G37" s="10"/>
      <c r="H37" s="13"/>
      <c r="I37" s="13"/>
      <c r="J37" s="13" t="s">
        <v>52</v>
      </c>
      <c r="K37" s="7"/>
      <c r="L37" s="78"/>
      <c r="M37" s="41"/>
      <c r="N37" s="30"/>
      <c r="O37" s="5"/>
      <c r="P37" s="4">
        <f>P36*0.05</f>
        <v>24.688500000000001</v>
      </c>
      <c r="Q37" s="90"/>
      <c r="R37" s="5"/>
    </row>
    <row r="38" spans="1:18" x14ac:dyDescent="0.25">
      <c r="A38" s="9"/>
      <c r="B38" s="57"/>
      <c r="C38" s="10"/>
      <c r="D38" s="10"/>
      <c r="E38" s="11"/>
      <c r="F38" s="12"/>
      <c r="G38" s="10"/>
      <c r="H38" s="13"/>
      <c r="I38" s="13"/>
      <c r="J38" s="13" t="s">
        <v>55</v>
      </c>
      <c r="K38" s="7"/>
      <c r="L38" s="78"/>
      <c r="M38" s="41"/>
      <c r="N38" s="30"/>
      <c r="O38" s="5"/>
      <c r="P38" s="4">
        <f>P36+P37</f>
        <v>518.45849999999996</v>
      </c>
      <c r="Q38" s="90"/>
      <c r="R38" s="5"/>
    </row>
    <row r="40" spans="1:18" ht="30" customHeight="1" x14ac:dyDescent="0.25">
      <c r="A40" s="94" t="s">
        <v>57</v>
      </c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</row>
    <row r="41" spans="1:18" ht="34.5" customHeight="1" x14ac:dyDescent="0.25">
      <c r="A41" s="95" t="s">
        <v>58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</row>
  </sheetData>
  <mergeCells count="20">
    <mergeCell ref="A14:N14"/>
    <mergeCell ref="A15:N15"/>
    <mergeCell ref="A8:J8"/>
    <mergeCell ref="A9:J9"/>
    <mergeCell ref="A1:M1"/>
    <mergeCell ref="A40:N40"/>
    <mergeCell ref="A41:N41"/>
    <mergeCell ref="A10:M10"/>
    <mergeCell ref="A2:M2"/>
    <mergeCell ref="A4:J4"/>
    <mergeCell ref="A6:J6"/>
    <mergeCell ref="H28:J28"/>
    <mergeCell ref="C20:J20"/>
    <mergeCell ref="C31:I31"/>
    <mergeCell ref="C32:J32"/>
    <mergeCell ref="A5:N5"/>
    <mergeCell ref="A7:N7"/>
    <mergeCell ref="A11:N11"/>
    <mergeCell ref="A12:N12"/>
    <mergeCell ref="A13:N13"/>
  </mergeCells>
  <phoneticPr fontId="14" type="noConversion"/>
  <pageMargins left="0.51181102362204722" right="0.51181102362204722" top="0.55118110236220474" bottom="0.35433070866141736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TS</vt:lpstr>
    </vt:vector>
  </TitlesOfParts>
  <Company>VULSK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Silvija</cp:lastModifiedBy>
  <cp:lastPrinted>2023-02-08T12:58:18Z</cp:lastPrinted>
  <dcterms:created xsi:type="dcterms:W3CDTF">2022-10-06T05:20:59Z</dcterms:created>
  <dcterms:modified xsi:type="dcterms:W3CDTF">2023-07-21T08:30:10Z</dcterms:modified>
</cp:coreProperties>
</file>