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https://bonamedacom.sharepoint.com/sites/BonamedaUAB/Bendrai naudojami dokumentai/Bendri dokumentai/VIESIEJI PIRKIMAI/2023/1-VYKDOMI/2023-06-29_670669_SANTA_Vienkartinės medicinos pagalbos priemonės kraujagyslių chirurgijai (6149)_GM/Sandros S/"/>
    </mc:Choice>
  </mc:AlternateContent>
  <xr:revisionPtr revIDLastSave="34" documentId="11_6B89921557BE407A113E9D65F91397E0CF59C55C" xr6:coauthVersionLast="47" xr6:coauthVersionMax="47" xr10:uidLastSave="{577071C1-E756-4E3A-BC2A-557851C30C7A}"/>
  <bookViews>
    <workbookView xWindow="28680" yWindow="-120" windowWidth="29040" windowHeight="15840" xr2:uid="{00000000-000D-0000-FFFF-FFFF00000000}"/>
  </bookViews>
  <sheets>
    <sheet name="specifikacij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2" l="1"/>
  <c r="J41" i="2" s="1"/>
  <c r="J40" i="2" s="1"/>
  <c r="J35" i="2"/>
  <c r="J37" i="2" s="1"/>
  <c r="J36" i="2" s="1"/>
  <c r="J31" i="2"/>
  <c r="J33" i="2" s="1"/>
  <c r="J32" i="2" s="1"/>
  <c r="J27" i="2"/>
  <c r="J29" i="2" s="1"/>
  <c r="J28" i="2" s="1"/>
  <c r="J23" i="2"/>
  <c r="J25" i="2" s="1"/>
  <c r="J24" i="2" s="1"/>
  <c r="J19" i="2"/>
  <c r="J21" i="2" s="1"/>
  <c r="J20" i="2" s="1"/>
  <c r="J15" i="2"/>
  <c r="J17" i="2" s="1"/>
  <c r="J16" i="2" s="1"/>
  <c r="J11" i="2"/>
  <c r="J13" i="2" s="1"/>
  <c r="J12" i="2" s="1"/>
  <c r="J7" i="2"/>
  <c r="J9" i="2" s="1"/>
  <c r="J8" i="2" s="1"/>
  <c r="J38" i="2" l="1"/>
  <c r="J34" i="2"/>
  <c r="J30" i="2"/>
  <c r="J26" i="2"/>
  <c r="J22" i="2"/>
  <c r="J18" i="2"/>
  <c r="J14" i="2"/>
  <c r="J10" i="2"/>
  <c r="J6" i="2"/>
</calcChain>
</file>

<file path=xl/sharedStrings.xml><?xml version="1.0" encoding="utf-8"?>
<sst xmlns="http://schemas.openxmlformats.org/spreadsheetml/2006/main" count="78" uniqueCount="54">
  <si>
    <t>Pirkimo dalies Nr.</t>
  </si>
  <si>
    <t>Priemonės pavadinimas</t>
  </si>
  <si>
    <t>Mato vienetas</t>
  </si>
  <si>
    <t>Firminis priemonių pavadinimas, gamintojas, priemonės kodas gamintojo kataloge*</t>
  </si>
  <si>
    <t>PVM tarifas ٪</t>
  </si>
  <si>
    <t>VšĮ VUL Santaros klinikos</t>
  </si>
  <si>
    <t xml:space="preserve">Charakteristikos, reikalavimai </t>
  </si>
  <si>
    <t>33140000-3</t>
  </si>
  <si>
    <t>BVPŽ kodas</t>
  </si>
  <si>
    <t>Palaikantieji kateteriai</t>
  </si>
  <si>
    <t>Didelio standumo palaikanti Rosen tipo viela skirta didelio diametro stentų ir periferinių stentgraftų implantacijoms. Plieninė dengta PTFE viela. Ilgis turi būti 260 cm. Diametras 0,035”. Lankstus vielos galiukas viengubos J formos kreivės, ilgis 1,5 cm.</t>
  </si>
  <si>
    <t>PTA kateteriai (balionai), didesni</t>
  </si>
  <si>
    <t>PTA kateteriai (balionai), mažesni</t>
  </si>
  <si>
    <t>Vienkart.,steril. Baliono diametras nuo 1.5 iki  4.0 mm. Baliono ilgis  nuo 20 iki 220 mm. Kateterio ilgis 90, 150 cm  , OTW ir Monorail tipo. Metalinis pravedėjas 0,014'' . Nominalinis spaudimas 8 atm.,RTB 14 atm Introdiuseris:  4F 2.0 mm Platinum-Iridium markeriai,Nybax baliono medziaga su hydrofiliniu padengimu kateteris ultra-zemo profilio ne daugiau  0,017''</t>
  </si>
  <si>
    <t>Stentai, savaime besiplečiantys</t>
  </si>
  <si>
    <t>Stentai, savaime besiplečiantys su vaistais</t>
  </si>
  <si>
    <t>Stentai, balionu plečiami</t>
  </si>
  <si>
    <t>Stentai, balionu plečiami, maži</t>
  </si>
  <si>
    <t>Palaikantis, sustiprintas nerūdijančio plieno vijų pynimu. 2,6 ir 4.0 Fr dydžio, Distalinis galas ne mažiau kaip 40cm padengtas hidrofiline danga, tinkamas naudoti su 0,018 arba 0,035” nukreipiančiąja styga. Ne mažiau keturių rentgenokontrastinių markerių sekti  kateterio įvedimo gylį išdėstyti kas 5 cm.
-Kateterio galas: tiesus ir lenktas (ANG, MP) Kateterio ilgiai – nuo 65 iki 150 cm , tame intervale yra 90 135cm .</t>
  </si>
  <si>
    <t>Rosen tipo viela</t>
  </si>
  <si>
    <t>Vaistus išskiriantys PTA balioniniai kateteriai (OTW tipo). Dengti Paclitaxel-Urea junginiu, išskiriantys vaistą Paklitakselį;  naudojami su 0,035” PTA vielomis; žemo profilio: aukšto slėgio (nominalus slėgis – ne mažiau 8 atm, baliono plyšimo slėgis (RBP) – ne mažiau 18 atm mažo diametro trumpiems ir 14atm didelio diametro ilgiems balionams); 2 rentgenokontrastiniai markeriai;  balionai įvairių ilgių (40 - 120 mm) ir diametrų (4,00 - 7,00 mm), visų diametrų balionai turi praeiti per 6F introdiuserį; balioninio kateterių naudojamas ilgis priklausomai nuo procedūros technikos 80-85cm ir 130-135cm; universalaus panaudojimo – plėtimams ir stentavimui;</t>
  </si>
  <si>
    <t xml:space="preserve">Vaistais dengtas stentas šlaunies arterijų stentavimui. Lazeriu pjauti, nitinoliniai, didelės radialinės jėgos.  Atvirų gardelių dizaino su Z formos horizontaliomis jungtimis, užtikrinančiomis 0% sutrumpėjimą įvedimo metu.  Stentas paviršius elektropoliruotas ir padengtas paklitakseliu.
Skirti naudoti su 0,035" viela - pravedėja ir 6 F introdiuseriu.  Įvedimo sistemos ilgiai - 80 cm, 125 cm. Sistema valdoma viena ranka. 
4 auksiniai rentgenokontrastiniai markeriai abiejuose stento galų. Diametrai – 5, 6, 7, 8 mm, ilgiai 40, 60, 80, 100, 120 mm.  </t>
  </si>
  <si>
    <t>Vaistus išskiriantys koronariniai stentai su įvedimo sistema,  Išskiriantys vaistą Zotarolimus ;  Padengti biosuderinamu polimeru, galinčiu užtikrinti vaisto išskirymą iki 180 dienų.   Sinusoidinė tęstinė atviros celės konstrukcija, kobalto-chromo lydinys su platinos-iridžio šerdimi, naudojami su 0,014” PTA vielomis;  Maksimalus lankstumas, žemas trombogeniškumas, metalo-arterijos santykis ne &gt; 11-17%; Sienelės storis nedidesnis 0,0032” (81 mkm), stento akutės plotas ne &gt;3.0 mm², baliono išplėstos akutės diametras ne&lt; 3,0 mm;  Sistema turi būti žemo profilio: praėjimo (crossing) 0,037’’, įėjimo profilis 0,019’’. Diametras: nuo 2.00mm iki 5,00mm.,ilgis 8, 12, 14, 18, 22, 26, 30mm, o diametrams  nuo 2,25mm iki 38mm. Tinka ir stambioms ir smulkioms koronarinėms arterijoms, stentavimui be predilatacijos. Nominalus slėgis 12atm, baliono sprogimo slėgis (RBP) 18 atm;  Du rentgeno kontrastiniai markeriai ant baliono visiems ilgiams, geras rentgeno kontrastavimas. Sutrumpėjimas- 1,7% prie RBP. Radialinė jėga &gt; 150 kPa;  Galimybė išplėsti stentą papildomai 0,75-1,25 mm nuo nominalaus diametro. Balioninio kateterio išsitempimas turi būti tiksliai kontroliuojamas. Sistema turi būti saugi: nesėkmės atveju stentas turi būti lengvai ištraukiamas ant to paties balioninio kateterio. Sistema turi leisti priėjimą prie šoninių šakų iki 3,7-3,8mm diametro (stento vietoje);  turi praeiti per 4F introdiuserį ir 5F nukreipiantį kateterį;Visoms rutininėms ir daugumai subtotalinių stenozių sistema turi būti pritaikyta naudoti tiesioginiam stentavimui - be predilatacijos.</t>
  </si>
  <si>
    <t xml:space="preserve">vnt. </t>
  </si>
  <si>
    <t>Vienkartuis, sterilus Baliono diametras nuo 3.0 iki 12.0 mm.Baliono ilgis  nuo 20 iki 200 mm.Kateterio ilgis 40, 75, 135 cm.Metalinis pravedėjas 0,035‘‘Turi atlaikyti slėgį: iki 24 atmosferų - 3.0 mm - 6.0 mm balioniniui kateteriui;iki 20 atmosferų - 7-8 mm balioniniams kateteriams.Introdiuseris:5F- 3.0 - 7.0 mm balioniniui kateteriui; 6F-  8.0 - 10.0  mm balioniniams kateteriams ; 7F - 12.00 mm balioniniams kateteriams. 1.5 mm Platinum-Iridium markeriai, Nybax baliono medziaga,kateteris zemo profilio ne daugiau  0,040''</t>
  </si>
  <si>
    <t>Vaistus išskiriantys PTA balioniniai kateteriai (OTW tipo)</t>
  </si>
  <si>
    <t>Vienkartinis sterilus stentas is nitinolo.  Ergonomiška konstrukcija su dvigubo įvedimo sistema, tri-axial SDS stento sistema užtikrinanti tikslų išskleidimą, kur distalinis segmentas turi rentgenokontrastinį markerį. Hibridinės ‘‘closed-open cell‘‘ konstrukcijos, nuo 5 iki 14 mm. diametro, nuo 20 iki 120 mm ilgio, praeinantys per 6 F kateterį, tinkantys 0,035‘‘ vielai. Kateterio ilgis 75 ir 120 cm , ''Crossing profile'' ne daugiau 0.079''. Distalinis ir proksimalinis stento galas turi po 4 rentgeno kontrastinius markerius iš tantalo medžiagos. Įvedimo sistema OTW tipo</t>
  </si>
  <si>
    <t>Balioninio kateterio ilgis 130 cm.: pagaminti iš kobalto-chromo lydinio arba lygiaverčiai; lankstūs (tinkami kontralateraliniam stentavimui); balioninio kateterio skersmuo ≤ 5F; aukšto spaudimo, nominalus spaudimas ≥ 8 atm;  įvairių diametrų (5 - 10 mm) ir ilgių (20 - 60 mm) pasirinktinai</t>
  </si>
  <si>
    <t>Preliminarus kiekis (18 mėn. poreikis)</t>
  </si>
  <si>
    <t>Vieneto įkainis EUR be PVM</t>
  </si>
  <si>
    <t>Vieneto įkainis EUR su PVM</t>
  </si>
  <si>
    <t>PVM (5%) suma</t>
  </si>
  <si>
    <t>Bendra pradinė (maksimali) vertė 1-ai pirkimo daliai Eur be PVM</t>
  </si>
  <si>
    <t>Bendra pradinė (maksimali) vertė 1-ai pirkimo daliai Eur su PVM</t>
  </si>
  <si>
    <t>Bendra pradinė (maksimali) vertė 2-ai pirkimo daliai Eur be PVM</t>
  </si>
  <si>
    <t>Bendra pradinė (maksimali) vertė 2-ai pirkimo daliai Eur su PVM</t>
  </si>
  <si>
    <t>Bendra pradinė (maksimali) vertė 3-ai pirkimo daliai Eur be PVM</t>
  </si>
  <si>
    <t>Bendra pradinė (maksimali) vertė 3-ai pirkimo daliai Eur su PVM</t>
  </si>
  <si>
    <t>Bendra pradinė (maksimali) vertė 4-ai pirkimo daliai Eur be PVM</t>
  </si>
  <si>
    <t>Bendra pradinė (maksimali) vertė 4-ai pirkimo daliai Eur su PVM</t>
  </si>
  <si>
    <t>Bendra pradinė (maksimali) vertė 5-ai pirkimo daliai Eur su PVM</t>
  </si>
  <si>
    <t>Bendra pradinė (maksimali) vertė 5-ai pirkimo daliai Eur be PVM</t>
  </si>
  <si>
    <t>Bendra pradinė (maksimali) vertė6-ai pirkimo daliai Eur be PVM</t>
  </si>
  <si>
    <t>Bendra pradinė (maksimali) vertė6-ai pirkimo daliai Eur su PVM</t>
  </si>
  <si>
    <t>Bendra pradinė (maksimali) vertė 7-ai pirkimo daliai Eur be PVM</t>
  </si>
  <si>
    <t>Bendra pradinė (maksimali) vertė 7-ai pirkimo daliai Eur su PVM</t>
  </si>
  <si>
    <t>Bendra pradinė (maksimali) vertė 8-ai pirkimo daliai Eur be PVM</t>
  </si>
  <si>
    <t>Bendra pradinė (maksimali) vertė 8-ai pirkimo daliai Eur su PVM</t>
  </si>
  <si>
    <t>Bendra pradinė (maksimali) vertė 9-ai pirkimo daliai Eur be PVM</t>
  </si>
  <si>
    <t>Bendra pradinė (maksimali) vertė 9-ai pirkimo daliai Eur su PVM</t>
  </si>
  <si>
    <t>Vienkartinių priemonių kraujagyslių chirurgijai pirkimas</t>
  </si>
  <si>
    <t xml:space="preserve">1. Prekių kokybė, žymėjimas, informacija vartotojui turi atitikti 93/42/EEC ir/ar MDR (ES) 2017/745 direktivų reikalavimams. CE ženklinimas.
2. Prekių charakteristikoms patvirtinti tiekėjai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Sutarties vykdymo metu tiekėjas turi laikytis bent vieno iš 1-3 p. nurodytų aplinkos apsaugos kriterijų, sutarties vykdymo metu perkančioji organizacija turi teisę reikalauti tiekėjo pateikti dokumentus, įrodančius atitikimą aplinkos apsaugos kriterijams.
1. Jei prekė tiekiama antrinėje pakuotėje, tiekėjas turi pristatyti prekes tokiose pakuotėse, kurios laikomos perdirbamosiomis pakuotėmis pagal Lietuvos Respublikos mokesčio už aplinkos teršimą įstatymo 2 str. 12 d. Perdirbamoji pakuotė – pakuotė, kuri: 1) pagaminta taip, kad ją sudarančias medžiagas būtų galima perdirbti į produktus, atitinkančius tiems produktams Europos Sąjungoje ir (ar) tik Lietuvos Respublikoje taikomus standartus, arba ją sudarančias medžiagas būtų galima biologiškai suskaidyti taip, kad didžioji pagaminto komposto dalis galėtų skaidytis į anglies dioksidą, biomasę ir vandenį, ir (ar) 2) tapusi atlieka, Lietuvos Respublikos atliekų tvarkymo įstatyme nurodytame Gaminių ir (ar) pakuočių atliekų sutvarkymą įrodančius dokumentus turinčių teisę išrašyti atliekų tvarkytojų sąraše nurodytų atliekų naudotojų (perdirbėjų) perdirbama ar tokiame sąraše nurodytų atliekų eksportuotojų išvežama (eksportuojama) į Europos Sąjungos valstybes nares perdirbti į produktus, atitinkančius tiems produktams Europos Sąjungoje ir (ar) tik Lietuvos Respublikoje taikomus standartus. VIII-1183 Lietuvos Respublikos mokesčio už aplinkos teršimą įstatymas (lrs.lt).
2. Jei prekė tiekiama antrinėje popierinėje pakuotėje, tai popierinė pakuotė turi būti pagamintas iš 100 proc. perdirbto popieriaus (naudoto popieriaus ir (ar) gamybos atliekų) plaušų arba ne mažiau kaip 30 proc. pirminės medienos plaušų, gautų iš miškų, sertifikuotų naudojant Forest Stewardship Council (toliau – FSC) ar Miškų sertifikavimo sistemų pripažinimo programą (angl. Programme for the Endorsement of Forest Certification schemes (toliau – PEFC) arba lygiavertes miškų sertifikavimo sistemas, kita dalis – iš perdirbto popieriaus plaušų,  turi būti nebalinta arba balinta nenaudojant chloro dujų.
3. Prekės turi būti pristatomos tokia transporto priemone, kurios išmetamas anglies dioksido (CO2) kiekis, išmatuotas pagal 2007 m. birželio 20 d. Europos Parlamento ir Tarybos reglamentą (EB) Nr. 715/2007 dėl variklinių transporto priemonių tipo patvirtinimo, atsižvelgiant į išmetamųjų teršalų kiekį iš lengvųjų keleivinių ir komercinių transporto priemonių („Euro 5“ ir „Euro 6“) su visais pakeitimais (toliau – Reglamentas (EB) Nr. 715/2007) ir jo įgyvendinimo priemonėmis, M1 kategorijos transporto priemonėms neturi viršyti 95 g/km, M2 ir N1 kategorijos transporto priemonėms neturi viršyti 147 g/km; realiomis važiavimo sąlygomis transporto priemonės išmetamų teršalų kiekis neviršija 80 procentų ribinės vertės (neatsižvelgiant į taikomą atitikties faktorių ir (ar) matavimo metodo paklaidą), nustatytos Reglamente (EB) Nr. 715/2007;
M3, N2 ir N3 kategorijų transporto priemonė turi būti kaip apibrėžta Alternatyviųjų degalų įstatymo 2 straipsnio 23 ir (ar) 36 dalyse, arba atitikti ne mažesnį kaip „Euro 6“ teršalų išmetimo             standartą, išskyrus Alternatyviųjų degalų įstatymo 15 straipsnio 7 dalyje nurodytas transporto priemones.
6.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
</t>
  </si>
  <si>
    <t>Rosen Curved Wire Guides| Cook Medical|  THSCF-35-260-1.5-ROSEN</t>
  </si>
  <si>
    <t>Zilver PTX Drug-Eluting Peripheral Stent| Cook medical| 	
ZISV6-35-80-x.-xxx-PTX; 	ZISV6-35-125-x.xxx-PTX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</si>
</sst>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7" x14ac:knownFonts="1">
    <font>
      <sz val="11"/>
      <color theme="1"/>
      <name val="Calibri"/>
      <family val="2"/>
      <charset val="186"/>
      <scheme val="minor"/>
    </font>
    <font>
      <sz val="11"/>
      <name val="Times New Roman"/>
      <family val="1"/>
      <charset val="186"/>
    </font>
    <font>
      <b/>
      <sz val="11"/>
      <name val="Times New Roman"/>
      <family val="1"/>
      <charset val="186"/>
    </font>
    <font>
      <sz val="11"/>
      <color theme="1"/>
      <name val="Times New Roman"/>
      <family val="1"/>
      <charset val="186"/>
    </font>
    <font>
      <sz val="11"/>
      <color rgb="FF000000"/>
      <name val="Times New Roman"/>
      <family val="1"/>
      <charset val="186"/>
    </font>
    <font>
      <sz val="11"/>
      <color rgb="FF242424"/>
      <name val="Times New Roman"/>
      <family val="1"/>
      <charset val="186"/>
    </font>
    <font>
      <sz val="12"/>
      <color rgb="FF2E0927"/>
      <name val="Times New Roman"/>
      <family val="1"/>
      <charset val="186"/>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8">
    <xf numFmtId="0" fontId="0" fillId="0" borderId="0" xfId="0"/>
    <xf numFmtId="2" fontId="2" fillId="0" borderId="0" xfId="0" applyNumberFormat="1" applyFont="1" applyAlignment="1">
      <alignment horizontal="left" vertical="center"/>
    </xf>
    <xf numFmtId="0" fontId="3" fillId="0" borderId="0" xfId="0" applyFont="1" applyAlignment="1">
      <alignment vertical="center"/>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0" borderId="0" xfId="0" applyFont="1" applyAlignment="1">
      <alignment vertical="center"/>
    </xf>
    <xf numFmtId="0" fontId="4" fillId="2" borderId="1" xfId="0" applyFont="1" applyFill="1" applyBorder="1" applyAlignment="1">
      <alignment horizontal="left" vertical="center" wrapText="1"/>
    </xf>
    <xf numFmtId="0" fontId="6" fillId="0" borderId="1" xfId="0" applyFont="1" applyBorder="1" applyAlignment="1">
      <alignment vertical="center"/>
    </xf>
    <xf numFmtId="0" fontId="3" fillId="2" borderId="1" xfId="0" applyFont="1" applyFill="1" applyBorder="1" applyAlignment="1">
      <alignment horizontal="left" vertical="center" wrapText="1"/>
    </xf>
    <xf numFmtId="0" fontId="3"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1" fillId="2" borderId="1" xfId="0" applyFont="1" applyFill="1" applyBorder="1" applyAlignment="1">
      <alignment horizontal="left" vertical="center" wrapText="1"/>
    </xf>
    <xf numFmtId="2" fontId="3" fillId="0" borderId="1" xfId="0" applyNumberFormat="1" applyFont="1" applyBorder="1" applyAlignment="1">
      <alignment horizontal="left" vertical="center"/>
    </xf>
    <xf numFmtId="2" fontId="3" fillId="0" borderId="0" xfId="0" applyNumberFormat="1" applyFont="1" applyAlignment="1">
      <alignment vertical="center"/>
    </xf>
    <xf numFmtId="164" fontId="3" fillId="2" borderId="1" xfId="0" applyNumberFormat="1" applyFont="1" applyFill="1" applyBorder="1" applyAlignment="1">
      <alignment horizontal="left" vertical="center"/>
    </xf>
    <xf numFmtId="164" fontId="3" fillId="0" borderId="0" xfId="0" applyNumberFormat="1" applyFont="1" applyAlignment="1">
      <alignment vertical="center"/>
    </xf>
    <xf numFmtId="164" fontId="3" fillId="0" borderId="1" xfId="0" applyNumberFormat="1" applyFont="1" applyBorder="1" applyAlignment="1">
      <alignment horizontal="left" vertical="center"/>
    </xf>
    <xf numFmtId="2" fontId="3" fillId="0" borderId="1" xfId="0" applyNumberFormat="1" applyFont="1" applyBorder="1" applyAlignment="1">
      <alignment vertical="center"/>
    </xf>
    <xf numFmtId="0" fontId="3" fillId="0" borderId="0" xfId="0" applyFont="1" applyAlignment="1">
      <alignment horizontal="justify" vertical="center"/>
    </xf>
    <xf numFmtId="0" fontId="2" fillId="0" borderId="1" xfId="0" applyFont="1" applyBorder="1" applyAlignment="1">
      <alignment horizontal="justify" vertical="center" wrapText="1"/>
    </xf>
    <xf numFmtId="0" fontId="3" fillId="2" borderId="1" xfId="0" applyFont="1" applyFill="1" applyBorder="1" applyAlignment="1">
      <alignment horizontal="justify" vertical="center"/>
    </xf>
    <xf numFmtId="0" fontId="3" fillId="0" borderId="1" xfId="0" applyFont="1" applyBorder="1" applyAlignment="1">
      <alignment horizontal="justify" vertical="center"/>
    </xf>
    <xf numFmtId="0" fontId="3" fillId="0" borderId="1" xfId="0" applyFont="1" applyBorder="1" applyAlignment="1">
      <alignment horizontal="left" vertical="center" wrapText="1"/>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4" xfId="0" applyFont="1" applyFill="1" applyBorder="1" applyAlignment="1">
      <alignment horizontal="right" vertical="center" wrapText="1"/>
    </xf>
    <xf numFmtId="2" fontId="1" fillId="0" borderId="0" xfId="0" applyNumberFormat="1" applyFont="1" applyAlignment="1">
      <alignment horizontal="left" vertical="center" wrapText="1"/>
    </xf>
    <xf numFmtId="2" fontId="2"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1"/>
  <sheetViews>
    <sheetView tabSelected="1" zoomScale="85" zoomScaleNormal="85" workbookViewId="0">
      <pane ySplit="5" topLeftCell="A10" activePane="bottomLeft" state="frozenSplit"/>
      <selection pane="bottomLeft" activeCell="G30" sqref="G30"/>
    </sheetView>
  </sheetViews>
  <sheetFormatPr defaultColWidth="9.140625" defaultRowHeight="15" x14ac:dyDescent="0.25"/>
  <cols>
    <col min="1" max="1" width="9" style="2" customWidth="1"/>
    <col min="2" max="2" width="15" style="2" customWidth="1"/>
    <col min="3" max="3" width="36.7109375" style="2" customWidth="1"/>
    <col min="4" max="4" width="129" style="2" customWidth="1"/>
    <col min="5" max="5" width="9.140625" style="2"/>
    <col min="6" max="6" width="11.28515625" style="2" customWidth="1"/>
    <col min="7" max="7" width="25.28515625" style="21" customWidth="1"/>
    <col min="8" max="8" width="15.28515625" style="18" customWidth="1"/>
    <col min="9" max="9" width="9.140625" style="2"/>
    <col min="10" max="10" width="15.5703125" style="16" customWidth="1"/>
    <col min="11" max="16384" width="9.140625" style="2"/>
  </cols>
  <sheetData>
    <row r="1" spans="1:10" x14ac:dyDescent="0.25">
      <c r="A1" s="1" t="s">
        <v>5</v>
      </c>
    </row>
    <row r="2" spans="1:10" x14ac:dyDescent="0.25">
      <c r="A2" s="1"/>
    </row>
    <row r="3" spans="1:10" ht="363" customHeight="1" x14ac:dyDescent="0.25">
      <c r="A3" s="36" t="s">
        <v>51</v>
      </c>
      <c r="B3" s="36"/>
      <c r="C3" s="36"/>
      <c r="D3" s="36"/>
      <c r="E3" s="36"/>
      <c r="F3" s="36"/>
      <c r="G3" s="36"/>
      <c r="H3" s="36"/>
      <c r="I3" s="36"/>
      <c r="J3" s="36"/>
    </row>
    <row r="4" spans="1:10" ht="21.75" customHeight="1" x14ac:dyDescent="0.25">
      <c r="A4" s="37" t="s">
        <v>50</v>
      </c>
      <c r="B4" s="37"/>
      <c r="C4" s="37"/>
      <c r="D4" s="37"/>
      <c r="E4" s="37"/>
      <c r="F4" s="37"/>
      <c r="G4" s="37"/>
      <c r="H4" s="37"/>
      <c r="I4" s="37"/>
      <c r="J4" s="37"/>
    </row>
    <row r="5" spans="1:10" s="7" customFormat="1" ht="78.75" customHeight="1" x14ac:dyDescent="0.25">
      <c r="A5" s="3" t="s">
        <v>0</v>
      </c>
      <c r="B5" s="3" t="s">
        <v>8</v>
      </c>
      <c r="C5" s="3" t="s">
        <v>1</v>
      </c>
      <c r="D5" s="3" t="s">
        <v>6</v>
      </c>
      <c r="E5" s="3" t="s">
        <v>2</v>
      </c>
      <c r="F5" s="3" t="s">
        <v>28</v>
      </c>
      <c r="G5" s="22" t="s">
        <v>3</v>
      </c>
      <c r="H5" s="5" t="s">
        <v>29</v>
      </c>
      <c r="I5" s="4" t="s">
        <v>4</v>
      </c>
      <c r="J5" s="6" t="s">
        <v>30</v>
      </c>
    </row>
    <row r="6" spans="1:10" ht="60" hidden="1" x14ac:dyDescent="0.25">
      <c r="A6" s="8">
        <v>1</v>
      </c>
      <c r="B6" s="9" t="s">
        <v>7</v>
      </c>
      <c r="C6" s="8" t="s">
        <v>9</v>
      </c>
      <c r="D6" s="10" t="s">
        <v>18</v>
      </c>
      <c r="E6" s="11" t="s">
        <v>23</v>
      </c>
      <c r="F6" s="8">
        <v>8</v>
      </c>
      <c r="G6" s="23"/>
      <c r="H6" s="17"/>
      <c r="I6" s="11">
        <v>5</v>
      </c>
      <c r="J6" s="19">
        <f>H6*1.05</f>
        <v>0</v>
      </c>
    </row>
    <row r="7" spans="1:10" ht="15.75" hidden="1" customHeight="1" x14ac:dyDescent="0.25">
      <c r="A7" s="33" t="s">
        <v>32</v>
      </c>
      <c r="B7" s="34"/>
      <c r="C7" s="34"/>
      <c r="D7" s="34"/>
      <c r="E7" s="34"/>
      <c r="F7" s="34"/>
      <c r="G7" s="34"/>
      <c r="H7" s="34"/>
      <c r="I7" s="35"/>
      <c r="J7" s="15">
        <f>F6*H6</f>
        <v>0</v>
      </c>
    </row>
    <row r="8" spans="1:10" ht="15.75" hidden="1" customHeight="1" x14ac:dyDescent="0.25">
      <c r="A8" s="33" t="s">
        <v>31</v>
      </c>
      <c r="B8" s="34"/>
      <c r="C8" s="34"/>
      <c r="D8" s="34"/>
      <c r="E8" s="34"/>
      <c r="F8" s="34"/>
      <c r="G8" s="34"/>
      <c r="H8" s="34"/>
      <c r="I8" s="35"/>
      <c r="J8" s="15">
        <f>J9-J7</f>
        <v>0</v>
      </c>
    </row>
    <row r="9" spans="1:10" ht="15.75" hidden="1" customHeight="1" x14ac:dyDescent="0.25">
      <c r="A9" s="33" t="s">
        <v>33</v>
      </c>
      <c r="B9" s="34"/>
      <c r="C9" s="34"/>
      <c r="D9" s="34"/>
      <c r="E9" s="34"/>
      <c r="F9" s="34"/>
      <c r="G9" s="34"/>
      <c r="H9" s="34"/>
      <c r="I9" s="35"/>
      <c r="J9" s="15">
        <f>J7*1.05</f>
        <v>0</v>
      </c>
    </row>
    <row r="10" spans="1:10" ht="45" x14ac:dyDescent="0.25">
      <c r="A10" s="13">
        <v>2</v>
      </c>
      <c r="B10" s="9" t="s">
        <v>7</v>
      </c>
      <c r="C10" s="13" t="s">
        <v>19</v>
      </c>
      <c r="D10" s="12" t="s">
        <v>10</v>
      </c>
      <c r="E10" s="27" t="s">
        <v>23</v>
      </c>
      <c r="F10" s="28">
        <v>7</v>
      </c>
      <c r="G10" s="24" t="s">
        <v>52</v>
      </c>
      <c r="H10" s="26">
        <v>49</v>
      </c>
      <c r="I10" s="27">
        <v>5</v>
      </c>
      <c r="J10" s="26">
        <f t="shared" ref="J10:J38" si="0">H10*1.05</f>
        <v>51.45</v>
      </c>
    </row>
    <row r="11" spans="1:10" ht="15.75" customHeight="1" x14ac:dyDescent="0.25">
      <c r="A11" s="30" t="s">
        <v>34</v>
      </c>
      <c r="B11" s="31"/>
      <c r="C11" s="31"/>
      <c r="D11" s="31"/>
      <c r="E11" s="31"/>
      <c r="F11" s="31"/>
      <c r="G11" s="31"/>
      <c r="H11" s="31"/>
      <c r="I11" s="32"/>
      <c r="J11" s="15">
        <f>F10*H10</f>
        <v>343</v>
      </c>
    </row>
    <row r="12" spans="1:10" ht="15.75" customHeight="1" x14ac:dyDescent="0.25">
      <c r="A12" s="30" t="s">
        <v>31</v>
      </c>
      <c r="B12" s="31"/>
      <c r="C12" s="31"/>
      <c r="D12" s="31"/>
      <c r="E12" s="31"/>
      <c r="F12" s="31"/>
      <c r="G12" s="31"/>
      <c r="H12" s="31"/>
      <c r="I12" s="32"/>
      <c r="J12" s="15">
        <f>J13-J11</f>
        <v>17.150000000000034</v>
      </c>
    </row>
    <row r="13" spans="1:10" ht="15.75" customHeight="1" x14ac:dyDescent="0.25">
      <c r="A13" s="30" t="s">
        <v>35</v>
      </c>
      <c r="B13" s="31"/>
      <c r="C13" s="31"/>
      <c r="D13" s="31"/>
      <c r="E13" s="31"/>
      <c r="F13" s="31"/>
      <c r="G13" s="31"/>
      <c r="H13" s="31"/>
      <c r="I13" s="32"/>
      <c r="J13" s="15">
        <f>J11*1.05</f>
        <v>360.15000000000003</v>
      </c>
    </row>
    <row r="14" spans="1:10" ht="60" hidden="1" x14ac:dyDescent="0.25">
      <c r="A14" s="13">
        <v>3</v>
      </c>
      <c r="B14" s="9" t="s">
        <v>7</v>
      </c>
      <c r="C14" s="13" t="s">
        <v>11</v>
      </c>
      <c r="D14" s="25" t="s">
        <v>24</v>
      </c>
      <c r="E14" s="11" t="s">
        <v>23</v>
      </c>
      <c r="F14" s="13">
        <v>70</v>
      </c>
      <c r="G14" s="24"/>
      <c r="H14" s="19"/>
      <c r="I14" s="11">
        <v>5</v>
      </c>
      <c r="J14" s="19">
        <f t="shared" si="0"/>
        <v>0</v>
      </c>
    </row>
    <row r="15" spans="1:10" ht="15.75" hidden="1" customHeight="1" x14ac:dyDescent="0.25">
      <c r="A15" s="30" t="s">
        <v>36</v>
      </c>
      <c r="B15" s="31"/>
      <c r="C15" s="31"/>
      <c r="D15" s="31"/>
      <c r="E15" s="31"/>
      <c r="F15" s="31"/>
      <c r="G15" s="31"/>
      <c r="H15" s="31"/>
      <c r="I15" s="32"/>
      <c r="J15" s="15">
        <f>F14*H14</f>
        <v>0</v>
      </c>
    </row>
    <row r="16" spans="1:10" ht="15.75" hidden="1" customHeight="1" x14ac:dyDescent="0.25">
      <c r="A16" s="30" t="s">
        <v>31</v>
      </c>
      <c r="B16" s="31"/>
      <c r="C16" s="31"/>
      <c r="D16" s="31"/>
      <c r="E16" s="31"/>
      <c r="F16" s="31"/>
      <c r="G16" s="31"/>
      <c r="H16" s="31"/>
      <c r="I16" s="32"/>
      <c r="J16" s="15">
        <f>J17-J15</f>
        <v>0</v>
      </c>
    </row>
    <row r="17" spans="1:10" ht="15.75" hidden="1" customHeight="1" x14ac:dyDescent="0.25">
      <c r="A17" s="30" t="s">
        <v>37</v>
      </c>
      <c r="B17" s="31"/>
      <c r="C17" s="31"/>
      <c r="D17" s="31"/>
      <c r="E17" s="31"/>
      <c r="F17" s="31"/>
      <c r="G17" s="31"/>
      <c r="H17" s="31"/>
      <c r="I17" s="32"/>
      <c r="J17" s="15">
        <f>J15*1.05</f>
        <v>0</v>
      </c>
    </row>
    <row r="18" spans="1:10" ht="45" hidden="1" x14ac:dyDescent="0.25">
      <c r="A18" s="13">
        <v>4</v>
      </c>
      <c r="B18" s="9" t="s">
        <v>7</v>
      </c>
      <c r="C18" s="13" t="s">
        <v>12</v>
      </c>
      <c r="D18" s="25" t="s">
        <v>13</v>
      </c>
      <c r="E18" s="11" t="s">
        <v>23</v>
      </c>
      <c r="F18" s="13">
        <v>40</v>
      </c>
      <c r="G18" s="24"/>
      <c r="H18" s="19"/>
      <c r="I18" s="11">
        <v>5</v>
      </c>
      <c r="J18" s="19">
        <f t="shared" si="0"/>
        <v>0</v>
      </c>
    </row>
    <row r="19" spans="1:10" ht="15.75" hidden="1" customHeight="1" x14ac:dyDescent="0.25">
      <c r="A19" s="30" t="s">
        <v>38</v>
      </c>
      <c r="B19" s="31"/>
      <c r="C19" s="31"/>
      <c r="D19" s="31"/>
      <c r="E19" s="31"/>
      <c r="F19" s="31"/>
      <c r="G19" s="31"/>
      <c r="H19" s="31"/>
      <c r="I19" s="32"/>
      <c r="J19" s="15">
        <f>F18*H18</f>
        <v>0</v>
      </c>
    </row>
    <row r="20" spans="1:10" ht="15.75" hidden="1" customHeight="1" x14ac:dyDescent="0.25">
      <c r="A20" s="30" t="s">
        <v>31</v>
      </c>
      <c r="B20" s="31"/>
      <c r="C20" s="31"/>
      <c r="D20" s="31"/>
      <c r="E20" s="31"/>
      <c r="F20" s="31"/>
      <c r="G20" s="31"/>
      <c r="H20" s="31"/>
      <c r="I20" s="32"/>
      <c r="J20" s="15">
        <f>J21-J19</f>
        <v>0</v>
      </c>
    </row>
    <row r="21" spans="1:10" ht="15.75" hidden="1" customHeight="1" x14ac:dyDescent="0.25">
      <c r="A21" s="30" t="s">
        <v>39</v>
      </c>
      <c r="B21" s="31"/>
      <c r="C21" s="31"/>
      <c r="D21" s="31"/>
      <c r="E21" s="31"/>
      <c r="F21" s="31"/>
      <c r="G21" s="31"/>
      <c r="H21" s="31"/>
      <c r="I21" s="32"/>
      <c r="J21" s="15">
        <f>J19*1.05</f>
        <v>0</v>
      </c>
    </row>
    <row r="22" spans="1:10" ht="75" hidden="1" x14ac:dyDescent="0.25">
      <c r="A22" s="13">
        <v>5</v>
      </c>
      <c r="B22" s="9" t="s">
        <v>7</v>
      </c>
      <c r="C22" s="13" t="s">
        <v>25</v>
      </c>
      <c r="D22" s="25" t="s">
        <v>20</v>
      </c>
      <c r="E22" s="11" t="s">
        <v>23</v>
      </c>
      <c r="F22" s="13">
        <v>17</v>
      </c>
      <c r="G22" s="24"/>
      <c r="H22" s="19"/>
      <c r="I22" s="11">
        <v>5</v>
      </c>
      <c r="J22" s="19">
        <f t="shared" si="0"/>
        <v>0</v>
      </c>
    </row>
    <row r="23" spans="1:10" ht="15.75" hidden="1" customHeight="1" x14ac:dyDescent="0.25">
      <c r="A23" s="30" t="s">
        <v>41</v>
      </c>
      <c r="B23" s="31"/>
      <c r="C23" s="31"/>
      <c r="D23" s="31"/>
      <c r="E23" s="31"/>
      <c r="F23" s="31"/>
      <c r="G23" s="31"/>
      <c r="H23" s="31"/>
      <c r="I23" s="32"/>
      <c r="J23" s="15">
        <f>F22*H22</f>
        <v>0</v>
      </c>
    </row>
    <row r="24" spans="1:10" ht="15.75" hidden="1" customHeight="1" x14ac:dyDescent="0.25">
      <c r="A24" s="30" t="s">
        <v>31</v>
      </c>
      <c r="B24" s="31"/>
      <c r="C24" s="31"/>
      <c r="D24" s="31"/>
      <c r="E24" s="31"/>
      <c r="F24" s="31"/>
      <c r="G24" s="31"/>
      <c r="H24" s="31"/>
      <c r="I24" s="32"/>
      <c r="J24" s="15">
        <f>J25-J23</f>
        <v>0</v>
      </c>
    </row>
    <row r="25" spans="1:10" ht="15.75" hidden="1" customHeight="1" x14ac:dyDescent="0.25">
      <c r="A25" s="30" t="s">
        <v>40</v>
      </c>
      <c r="B25" s="31"/>
      <c r="C25" s="31"/>
      <c r="D25" s="31"/>
      <c r="E25" s="31"/>
      <c r="F25" s="31"/>
      <c r="G25" s="31"/>
      <c r="H25" s="31"/>
      <c r="I25" s="32"/>
      <c r="J25" s="15">
        <f>J23*1.05</f>
        <v>0</v>
      </c>
    </row>
    <row r="26" spans="1:10" ht="60" hidden="1" x14ac:dyDescent="0.25">
      <c r="A26" s="13">
        <v>6</v>
      </c>
      <c r="B26" s="9" t="s">
        <v>7</v>
      </c>
      <c r="C26" s="13" t="s">
        <v>14</v>
      </c>
      <c r="D26" s="25" t="s">
        <v>26</v>
      </c>
      <c r="E26" s="11" t="s">
        <v>23</v>
      </c>
      <c r="F26" s="13">
        <v>25</v>
      </c>
      <c r="G26" s="24"/>
      <c r="H26" s="19"/>
      <c r="I26" s="11">
        <v>5</v>
      </c>
      <c r="J26" s="19">
        <f t="shared" si="0"/>
        <v>0</v>
      </c>
    </row>
    <row r="27" spans="1:10" ht="15.75" hidden="1" customHeight="1" x14ac:dyDescent="0.25">
      <c r="A27" s="30" t="s">
        <v>42</v>
      </c>
      <c r="B27" s="31"/>
      <c r="C27" s="31"/>
      <c r="D27" s="31"/>
      <c r="E27" s="31"/>
      <c r="F27" s="31"/>
      <c r="G27" s="31"/>
      <c r="H27" s="31"/>
      <c r="I27" s="32"/>
      <c r="J27" s="15">
        <f>F26*H26</f>
        <v>0</v>
      </c>
    </row>
    <row r="28" spans="1:10" ht="15.75" hidden="1" customHeight="1" x14ac:dyDescent="0.25">
      <c r="A28" s="30" t="s">
        <v>31</v>
      </c>
      <c r="B28" s="31"/>
      <c r="C28" s="31"/>
      <c r="D28" s="31"/>
      <c r="E28" s="31"/>
      <c r="F28" s="31"/>
      <c r="G28" s="31"/>
      <c r="H28" s="31"/>
      <c r="I28" s="32"/>
      <c r="J28" s="15">
        <f>J29-J27</f>
        <v>0</v>
      </c>
    </row>
    <row r="29" spans="1:10" ht="15.75" hidden="1" customHeight="1" x14ac:dyDescent="0.25">
      <c r="A29" s="30" t="s">
        <v>43</v>
      </c>
      <c r="B29" s="31"/>
      <c r="C29" s="31"/>
      <c r="D29" s="31"/>
      <c r="E29" s="31"/>
      <c r="F29" s="31"/>
      <c r="G29" s="31"/>
      <c r="H29" s="31"/>
      <c r="I29" s="32"/>
      <c r="J29" s="15">
        <f>J27*1.05</f>
        <v>0</v>
      </c>
    </row>
    <row r="30" spans="1:10" ht="75" x14ac:dyDescent="0.25">
      <c r="A30" s="13">
        <v>7</v>
      </c>
      <c r="B30" s="9" t="s">
        <v>7</v>
      </c>
      <c r="C30" s="13" t="s">
        <v>15</v>
      </c>
      <c r="D30" s="25" t="s">
        <v>21</v>
      </c>
      <c r="E30" s="11" t="s">
        <v>23</v>
      </c>
      <c r="F30" s="28">
        <v>7</v>
      </c>
      <c r="G30" s="29" t="s">
        <v>53</v>
      </c>
      <c r="H30" s="26">
        <v>1300</v>
      </c>
      <c r="I30" s="27">
        <v>5</v>
      </c>
      <c r="J30" s="26">
        <f t="shared" si="0"/>
        <v>1365</v>
      </c>
    </row>
    <row r="31" spans="1:10" ht="15.75" customHeight="1" x14ac:dyDescent="0.25">
      <c r="A31" s="30" t="s">
        <v>44</v>
      </c>
      <c r="B31" s="31"/>
      <c r="C31" s="31"/>
      <c r="D31" s="31"/>
      <c r="E31" s="31"/>
      <c r="F31" s="31"/>
      <c r="G31" s="31"/>
      <c r="H31" s="31"/>
      <c r="I31" s="32"/>
      <c r="J31" s="15">
        <f>F30*H30</f>
        <v>9100</v>
      </c>
    </row>
    <row r="32" spans="1:10" ht="15.75" customHeight="1" x14ac:dyDescent="0.25">
      <c r="A32" s="33" t="s">
        <v>31</v>
      </c>
      <c r="B32" s="34"/>
      <c r="C32" s="34"/>
      <c r="D32" s="34"/>
      <c r="E32" s="34"/>
      <c r="F32" s="34"/>
      <c r="G32" s="34"/>
      <c r="H32" s="34"/>
      <c r="I32" s="35"/>
      <c r="J32" s="15">
        <f>J33-J31</f>
        <v>455</v>
      </c>
    </row>
    <row r="33" spans="1:10" ht="15.75" customHeight="1" x14ac:dyDescent="0.25">
      <c r="A33" s="33" t="s">
        <v>45</v>
      </c>
      <c r="B33" s="34"/>
      <c r="C33" s="34"/>
      <c r="D33" s="34"/>
      <c r="E33" s="34"/>
      <c r="F33" s="34"/>
      <c r="G33" s="34"/>
      <c r="H33" s="34"/>
      <c r="I33" s="35"/>
      <c r="J33" s="15">
        <f>J31*1.05</f>
        <v>9555</v>
      </c>
    </row>
    <row r="34" spans="1:10" ht="51.75" hidden="1" customHeight="1" x14ac:dyDescent="0.25">
      <c r="A34" s="13">
        <v>8</v>
      </c>
      <c r="B34" s="9" t="s">
        <v>7</v>
      </c>
      <c r="C34" s="8" t="s">
        <v>16</v>
      </c>
      <c r="D34" s="12" t="s">
        <v>27</v>
      </c>
      <c r="E34" s="11" t="s">
        <v>23</v>
      </c>
      <c r="F34" s="8">
        <v>49</v>
      </c>
      <c r="G34" s="23"/>
      <c r="H34" s="17"/>
      <c r="I34" s="11">
        <v>5</v>
      </c>
      <c r="J34" s="19">
        <f t="shared" si="0"/>
        <v>0</v>
      </c>
    </row>
    <row r="35" spans="1:10" ht="15.75" hidden="1" customHeight="1" x14ac:dyDescent="0.25">
      <c r="A35" s="33" t="s">
        <v>46</v>
      </c>
      <c r="B35" s="34"/>
      <c r="C35" s="34"/>
      <c r="D35" s="34"/>
      <c r="E35" s="34"/>
      <c r="F35" s="34"/>
      <c r="G35" s="34"/>
      <c r="H35" s="34"/>
      <c r="I35" s="35"/>
      <c r="J35" s="15">
        <f>F34*H34</f>
        <v>0</v>
      </c>
    </row>
    <row r="36" spans="1:10" ht="15.75" hidden="1" customHeight="1" x14ac:dyDescent="0.25">
      <c r="A36" s="33" t="s">
        <v>31</v>
      </c>
      <c r="B36" s="34"/>
      <c r="C36" s="34"/>
      <c r="D36" s="34"/>
      <c r="E36" s="34"/>
      <c r="F36" s="34"/>
      <c r="G36" s="34"/>
      <c r="H36" s="34"/>
      <c r="I36" s="35"/>
      <c r="J36" s="15">
        <f>J37-J35</f>
        <v>0</v>
      </c>
    </row>
    <row r="37" spans="1:10" ht="15.75" hidden="1" customHeight="1" x14ac:dyDescent="0.25">
      <c r="A37" s="33" t="s">
        <v>47</v>
      </c>
      <c r="B37" s="34"/>
      <c r="C37" s="34"/>
      <c r="D37" s="34"/>
      <c r="E37" s="34"/>
      <c r="F37" s="34"/>
      <c r="G37" s="34"/>
      <c r="H37" s="34"/>
      <c r="I37" s="35"/>
      <c r="J37" s="15">
        <f>J35*1.05</f>
        <v>0</v>
      </c>
    </row>
    <row r="38" spans="1:10" ht="180.75" hidden="1" customHeight="1" x14ac:dyDescent="0.25">
      <c r="A38" s="13">
        <v>9</v>
      </c>
      <c r="B38" s="9" t="s">
        <v>7</v>
      </c>
      <c r="C38" s="8" t="s">
        <v>17</v>
      </c>
      <c r="D38" s="14" t="s">
        <v>22</v>
      </c>
      <c r="E38" s="11" t="s">
        <v>23</v>
      </c>
      <c r="F38" s="14">
        <v>2</v>
      </c>
      <c r="G38" s="23"/>
      <c r="H38" s="17"/>
      <c r="I38" s="11">
        <v>5</v>
      </c>
      <c r="J38" s="19">
        <f t="shared" si="0"/>
        <v>0</v>
      </c>
    </row>
    <row r="39" spans="1:10" hidden="1" x14ac:dyDescent="0.25">
      <c r="A39" s="33" t="s">
        <v>48</v>
      </c>
      <c r="B39" s="34"/>
      <c r="C39" s="34"/>
      <c r="D39" s="34"/>
      <c r="E39" s="34"/>
      <c r="F39" s="34"/>
      <c r="G39" s="34"/>
      <c r="H39" s="34"/>
      <c r="I39" s="35"/>
      <c r="J39" s="20">
        <f>F38*H38</f>
        <v>0</v>
      </c>
    </row>
    <row r="40" spans="1:10" hidden="1" x14ac:dyDescent="0.25">
      <c r="A40" s="33" t="s">
        <v>31</v>
      </c>
      <c r="B40" s="34"/>
      <c r="C40" s="34"/>
      <c r="D40" s="34"/>
      <c r="E40" s="34"/>
      <c r="F40" s="34"/>
      <c r="G40" s="34"/>
      <c r="H40" s="34"/>
      <c r="I40" s="35"/>
      <c r="J40" s="20">
        <f>J41-J39</f>
        <v>0</v>
      </c>
    </row>
    <row r="41" spans="1:10" hidden="1" x14ac:dyDescent="0.25">
      <c r="A41" s="33" t="s">
        <v>49</v>
      </c>
      <c r="B41" s="34"/>
      <c r="C41" s="34"/>
      <c r="D41" s="34"/>
      <c r="E41" s="34"/>
      <c r="F41" s="34"/>
      <c r="G41" s="34"/>
      <c r="H41" s="34"/>
      <c r="I41" s="35"/>
      <c r="J41" s="20">
        <f>J39*1.05</f>
        <v>0</v>
      </c>
    </row>
  </sheetData>
  <mergeCells count="29">
    <mergeCell ref="A3:J3"/>
    <mergeCell ref="A4:J4"/>
    <mergeCell ref="A7:I7"/>
    <mergeCell ref="A8:I8"/>
    <mergeCell ref="A9:I9"/>
    <mergeCell ref="A11:I11"/>
    <mergeCell ref="A12:I12"/>
    <mergeCell ref="A13:I13"/>
    <mergeCell ref="A15:I15"/>
    <mergeCell ref="A16:I16"/>
    <mergeCell ref="A17:I17"/>
    <mergeCell ref="A19:I19"/>
    <mergeCell ref="A20:I20"/>
    <mergeCell ref="A21:I21"/>
    <mergeCell ref="A23:I23"/>
    <mergeCell ref="A24:I24"/>
    <mergeCell ref="A25:I25"/>
    <mergeCell ref="A27:I27"/>
    <mergeCell ref="A28:I28"/>
    <mergeCell ref="A29:I29"/>
    <mergeCell ref="A31:I31"/>
    <mergeCell ref="A39:I39"/>
    <mergeCell ref="A40:I40"/>
    <mergeCell ref="A41:I41"/>
    <mergeCell ref="A32:I32"/>
    <mergeCell ref="A33:I33"/>
    <mergeCell ref="A35:I35"/>
    <mergeCell ref="A36:I36"/>
    <mergeCell ref="A37:I37"/>
  </mergeCells>
  <pageMargins left="0.25" right="0.25" top="0.75" bottom="0.75" header="0.3" footer="0.3"/>
  <pageSetup paperSize="9" scale="5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1e466e-fa10-4375-a9bf-255ecd883346" xsi:nil="true"/>
    <lcf76f155ced4ddcb4097134ff3c332f xmlns="79f32aba-c122-4aff-ab06-9aa54c799b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369402FA9403E46BBADD6D6BBA9B369" ma:contentTypeVersion="16" ma:contentTypeDescription="Kurkite naują dokumentą." ma:contentTypeScope="" ma:versionID="7663eb66a5830dd631f2a0c17c9a0df6">
  <xsd:schema xmlns:xsd="http://www.w3.org/2001/XMLSchema" xmlns:xs="http://www.w3.org/2001/XMLSchema" xmlns:p="http://schemas.microsoft.com/office/2006/metadata/properties" xmlns:ns2="081e466e-fa10-4375-a9bf-255ecd883346" xmlns:ns3="79f32aba-c122-4aff-ab06-9aa54c799b37" targetNamespace="http://schemas.microsoft.com/office/2006/metadata/properties" ma:root="true" ma:fieldsID="27d8c61c263133d61dfa2e4cfddfcc10" ns2:_="" ns3:_="">
    <xsd:import namespace="081e466e-fa10-4375-a9bf-255ecd883346"/>
    <xsd:import namespace="79f32aba-c122-4aff-ab06-9aa54c799b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e466e-fa10-4375-a9bf-255ecd88334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f0cef465-e94d-4b93-afc7-9b96957df917}" ma:internalName="TaxCatchAll" ma:showField="CatchAllData" ma:web="081e466e-fa10-4375-a9bf-255ecd8833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f32aba-c122-4aff-ab06-9aa54c799b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3b248f93-0ef4-48e3-a22b-f8961e06e0b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E9B1F0-A214-4B76-878D-69D0B039F25C}">
  <ds:schemaRefs>
    <ds:schemaRef ds:uri="http://schemas.microsoft.com/office/2006/metadata/properties"/>
    <ds:schemaRef ds:uri="http://schemas.microsoft.com/office/infopath/2007/PartnerControls"/>
    <ds:schemaRef ds:uri="081e466e-fa10-4375-a9bf-255ecd883346"/>
    <ds:schemaRef ds:uri="79f32aba-c122-4aff-ab06-9aa54c799b37"/>
  </ds:schemaRefs>
</ds:datastoreItem>
</file>

<file path=customXml/itemProps2.xml><?xml version="1.0" encoding="utf-8"?>
<ds:datastoreItem xmlns:ds="http://schemas.openxmlformats.org/officeDocument/2006/customXml" ds:itemID="{04DD55DD-781C-4C84-8571-AC6CD859588F}">
  <ds:schemaRefs>
    <ds:schemaRef ds:uri="http://schemas.microsoft.com/sharepoint/v3/contenttype/forms"/>
  </ds:schemaRefs>
</ds:datastoreItem>
</file>

<file path=customXml/itemProps3.xml><?xml version="1.0" encoding="utf-8"?>
<ds:datastoreItem xmlns:ds="http://schemas.openxmlformats.org/officeDocument/2006/customXml" ds:itemID="{F4D394DA-04EA-44D3-91DC-8C8518C8F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e466e-fa10-4375-a9bf-255ecd883346"/>
    <ds:schemaRef ds:uri="79f32aba-c122-4aff-ab06-9aa54c799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Butkus</dc:creator>
  <cp:lastModifiedBy>Sandra Steponavičienė | ENERGENAS</cp:lastModifiedBy>
  <cp:lastPrinted>2023-05-22T11:24:55Z</cp:lastPrinted>
  <dcterms:created xsi:type="dcterms:W3CDTF">2020-05-06T10:27:38Z</dcterms:created>
  <dcterms:modified xsi:type="dcterms:W3CDTF">2023-06-23T13:28:51Z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0x0101004369402FA9403E46BBADD6D6BBA9B369</vt:lpwstr>
  </property>
  <property fmtid="{D5CDD505-2E9C-101B-9397-08002B2CF9AE}" pid="3" name="MediaServiceImageTags">
    <vt:lpwstr/>
  </property>
</Properties>
</file>