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K:\Konkursai\Santorai\2023\05.15 Priemonės elektrofiziologijai 662704\"/>
    </mc:Choice>
  </mc:AlternateContent>
  <xr:revisionPtr revIDLastSave="0" documentId="13_ncr:1_{9A25D68B-7C9B-4E8C-B98B-BC3FE0B1D802}" xr6:coauthVersionLast="47" xr6:coauthVersionMax="47" xr10:uidLastSave="{00000000-0000-0000-0000-000000000000}"/>
  <bookViews>
    <workbookView xWindow="-120" yWindow="-120" windowWidth="29040" windowHeight="15720" xr2:uid="{00000000-000D-0000-FFFF-FFFF00000000}"/>
  </bookViews>
  <sheets>
    <sheet name="specifikacija"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 r="J28" i="1"/>
  <c r="J15" i="1"/>
  <c r="I15" i="1"/>
  <c r="J16" i="1"/>
  <c r="J17" i="1"/>
  <c r="J18" i="1"/>
  <c r="J19" i="1"/>
  <c r="J20" i="1"/>
  <c r="J22" i="1"/>
  <c r="J23" i="1"/>
  <c r="J24" i="1"/>
  <c r="I22" i="1"/>
  <c r="K22" i="1" s="1"/>
  <c r="I17" i="1" l="1"/>
  <c r="K17" i="1" s="1"/>
  <c r="I16" i="1"/>
  <c r="K16" i="1" s="1"/>
  <c r="J26" i="1"/>
  <c r="I26" i="1"/>
  <c r="K26" i="1" s="1"/>
  <c r="I24" i="1"/>
  <c r="K24" i="1" s="1"/>
  <c r="J25" i="1"/>
  <c r="I23" i="1"/>
  <c r="K23" i="1" s="1"/>
  <c r="K25" i="1" s="1"/>
  <c r="I20" i="1" l="1"/>
  <c r="K20" i="1" s="1"/>
  <c r="I18" i="1"/>
  <c r="K18" i="1" s="1"/>
  <c r="I19" i="1"/>
  <c r="K19" i="1" s="1"/>
  <c r="K15" i="1"/>
  <c r="J14" i="1"/>
  <c r="I14" i="1"/>
  <c r="K14" i="1" s="1"/>
</calcChain>
</file>

<file path=xl/sharedStrings.xml><?xml version="1.0" encoding="utf-8"?>
<sst xmlns="http://schemas.openxmlformats.org/spreadsheetml/2006/main" count="94" uniqueCount="84">
  <si>
    <t>Pirkimo dalies Nr.</t>
  </si>
  <si>
    <t>Priemonės pavadinimas</t>
  </si>
  <si>
    <t>vnt.</t>
  </si>
  <si>
    <t>21.</t>
  </si>
  <si>
    <t>26.</t>
  </si>
  <si>
    <t>44.</t>
  </si>
  <si>
    <t>45.</t>
  </si>
  <si>
    <t>54.</t>
  </si>
  <si>
    <t>55.</t>
  </si>
  <si>
    <t>Mato vienetas</t>
  </si>
  <si>
    <t>Firminis priemonių pavadinimas, gamintojas, priemonės kodas gamintojo kataloge*</t>
  </si>
  <si>
    <t>PVM tarifas ٪</t>
  </si>
  <si>
    <t xml:space="preserve">Diametrai 4 F, 5 F, 6 F, 7 F, 8 F, 8,5F, 9 F. Ilgis 11-14cm.,su atšaka plovimui, diliatatoriumi, 0,038 colio diametro viela (J-formos ir tiesus galai), distalinis galas sukietintas ir turi nupjauto kūgio formą, galimybė fiksuoti vidinį diliatatorių introdiuseryje.
</t>
  </si>
  <si>
    <t>Fiksuotos kreivės elektrodas laikinai širdies stimuliacijai 5 F; 6 F; 90-125 cm</t>
  </si>
  <si>
    <t xml:space="preserve">Valdomas elektrodas taškinei krioabliacijai. Diametras 7-9 F, ilgis 105-125 cm.
</t>
  </si>
  <si>
    <t>Spiralinis diagnostinis elektrodas krioabliacijos komplektui. Tinka įvesti per kriobalioninį kateterį, 8-10 kontaktai</t>
  </si>
  <si>
    <t xml:space="preserve">Diametras 6 F, ilgis 105-125cm., 4 kontaktai, atstumas tarp elektrodų 2-5 mm, tarp porų 5-10 mm.  Komplektuojamas su kabeliu, santykiu 1 kabelis : 5 elektrodai.
</t>
  </si>
  <si>
    <t xml:space="preserve">Diametras 4 ir 5F, ilgis 105-125cm., 4 kontaktai, atstumas tarp elektrodų 2-5 mm, tarp porų 5-10 mm, įvairios kreivės formos – Damato, Cournand.  Komplektuojamas su kabeliu, tinkamu prijungimui prie IBI-1500T/Stockert generatoriaus.  Santykiu 1 kabelis : 5 elektrodai.
</t>
  </si>
  <si>
    <t xml:space="preserve">Diametras 6 F, ilgis 105-125cm., 4 kontaktai, atstumas tarp elektrodų 2-5 mm, tarp porų 5-10 mm, įvairios kreivės formos – Damato, Cournand, CRD-2, His. Komplektuojamas su kabeliu, tinkamu prijungimui prie IBI-1500T/Stockert generatoriaus.  Santykiu 1 kabelis : 5 elektrodai.
</t>
  </si>
  <si>
    <t>51.</t>
  </si>
  <si>
    <t>59.2</t>
  </si>
  <si>
    <t>59.3</t>
  </si>
  <si>
    <t>33140000-3 Elektrodas laikinai širdies stimuliacijai</t>
  </si>
  <si>
    <t>33140000-3 Kabelis laikinos širdies stimuliacijos laidui prijungti</t>
  </si>
  <si>
    <t>33140000-3 Diagnostinis daugiapolis valdomas elektrodinis kateteris 6 F, 4 kontaktų</t>
  </si>
  <si>
    <t>1. Prekių  kokybė, žymėjimas, informacija vartotojui turi atitikti ES 2017/745 reglamento ar lygiaverčio dokumento   reikalavimus.</t>
  </si>
  <si>
    <t xml:space="preserve">2. Visoms nurodytoms konkrečioms medžiagoms ir/ar konkretiems prekių pavadinimams taikoma „arba lygiavertis“. </t>
  </si>
  <si>
    <r>
      <t xml:space="preserve">4.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</si>
  <si>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Charakteristikos, reikalavimai </t>
  </si>
  <si>
    <t>Viso 21% PVM</t>
  </si>
  <si>
    <t>Viso 5% PVM</t>
  </si>
  <si>
    <r>
      <t>N</t>
    </r>
    <r>
      <rPr>
        <vertAlign val="subscript"/>
        <sz val="11"/>
        <rFont val="Times New Roman"/>
        <family val="1"/>
        <charset val="186"/>
      </rPr>
      <t>2</t>
    </r>
    <r>
      <rPr>
        <sz val="11"/>
        <rFont val="Times New Roman"/>
        <family val="1"/>
        <charset val="186"/>
      </rPr>
      <t>O dujos  abliacijos kriokonsolei</t>
    </r>
  </si>
  <si>
    <t>60.</t>
  </si>
  <si>
    <t xml:space="preserve"> </t>
  </si>
  <si>
    <t xml:space="preserve">5 l talpos balionas, slėgis 250 atm. </t>
  </si>
  <si>
    <t xml:space="preserve"> Valdomas elektrodas abliacijai su galimybė valdyti elektrodą lankstant ir sukant aplink savo ašį (valdymas rankenoje) </t>
  </si>
  <si>
    <t>Introdiuseris su hemostatiniu vožtuvu</t>
  </si>
  <si>
    <t xml:space="preserve"> Spiralinis diagnostinis elektrodas krioabliacijos komplektui</t>
  </si>
  <si>
    <t xml:space="preserve"> Valdomas elektrodas taškinei krioabliacijai</t>
  </si>
  <si>
    <t>Fiksuotos kreivės diagnostinis elektrodas 6 F</t>
  </si>
  <si>
    <t xml:space="preserve"> Fiksuotos kreivės diagnostinis elektrodas 4 kontaktų</t>
  </si>
  <si>
    <t>SPS priedas Nr. 1</t>
  </si>
  <si>
    <t>Priemonės elektrofiziologijai (Nr. 6107)</t>
  </si>
  <si>
    <t>Techninė specifikacija</t>
  </si>
  <si>
    <t>6. PO turi teisę reikalauti pateikti katalogų ir techninių aprašų originalus, o tiekėjui jų nepateikus – pasiūlymą atmesti.</t>
  </si>
  <si>
    <r>
      <t xml:space="preserve">3.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</si>
  <si>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t>Maksimalus kiekis (12 mėn. poreikis)</t>
  </si>
  <si>
    <t>Vieneto įkainis EUR be PVM</t>
  </si>
  <si>
    <t>Vieneto įkainis EUR su PVM</t>
  </si>
  <si>
    <t>5.  Pirkimui taikomas 2022 m. gruodžio 13 d. Lietuvos Respublikos aplinkos ministro įsakymas Nr. D1-401 “Dėl aplinkos apsaugos kriterijų taikymo, vykdant žaliuosius pirkimus, tvarkos aprašo patvirtinimo” (toliau - Aprašas) :  a) prekei ir/arba pakuotei sunaudojama mažiau gamtos išteklių ir (ar) sudėtyje yra pakartotinai panaudotų ir (ar) perdirbtų medžiagų ir mažiau teršiama aplinka,  arba - b) prekei ir/arba pakuotei pagaminti, sunaudojama mažiau elektros energijos ir/arba naudojami atsinaujinantys, ekologiški energijos ištekliai,  arba -  c) prekei ir/arba pakuotei pagaminti naudojama mažiau ar visai nenaudojama pavojingųjų cheminių medžiagų, toksinių ir aplinkos apsaugos požiūriu kenksmingų medžiagų. Pateikti tai įrodančius dokumentus pagal Aprašo 9 ir 10 p., kuriuose nurodyti galimi atitiktį žaliojo pirkimo reikalavimams įrodantys dokumentai (ir kiti lygiaverčiai dokumentai), jeigu prie produktų minimalių aplinkos apsaugos kriterijų nenurodyta kitaip.</t>
  </si>
  <si>
    <t>Tiekėjo siūlomos charakteristikos (privaloma įrašyti siūlomas charakteristikas šiame stulpelyje ir pateikti įrodančius dokumentus, kartu su pasiūlymu, žr. 4 p.)</t>
  </si>
  <si>
    <t xml:space="preserve">Planuojama pirkimo suma Eur su PVM  </t>
  </si>
  <si>
    <t>Kaina Eur be PVM</t>
  </si>
  <si>
    <t>Kaina Eur su PVM</t>
  </si>
  <si>
    <t>Viso 59 p.d.:</t>
  </si>
  <si>
    <t>Medtronic Achieve Advance modeliai: 2ACH15; 2ACH20; 2ACH25</t>
  </si>
  <si>
    <t>Ilgis 100-200cm, universalūs kištukai/kištukiniai lizdai.</t>
  </si>
  <si>
    <r>
      <rPr>
        <sz val="11"/>
        <rFont val="Times New Roman"/>
        <family val="1"/>
      </rPr>
      <t>Diametras 7 F, ilgis 105-125cm,</t>
    </r>
    <r>
      <rPr>
        <sz val="11"/>
        <color rgb="FFFF0000"/>
        <rFont val="Times New Roman"/>
        <family val="1"/>
        <charset val="186"/>
      </rPr>
      <t xml:space="preserve"> </t>
    </r>
    <r>
      <rPr>
        <sz val="11"/>
        <rFont val="Times New Roman"/>
        <family val="1"/>
      </rPr>
      <t>4 mm distalinis kontaktas,</t>
    </r>
    <r>
      <rPr>
        <sz val="11"/>
        <color rgb="FFFF0000"/>
        <rFont val="Times New Roman"/>
        <family val="1"/>
        <charset val="186"/>
      </rPr>
      <t xml:space="preserve"> </t>
    </r>
    <r>
      <rPr>
        <sz val="11"/>
        <rFont val="Times New Roman"/>
        <family val="1"/>
      </rPr>
      <t xml:space="preserve">galimybė valdyti elektrodą lankstant ir sukant aplink savo ašį (valdymas rankenoje), su termopora.  Komplektuojami su kabeliu, tinkamu prijungimui prie IBI-1500T/Stockert generatoriaus.  </t>
    </r>
    <r>
      <rPr>
        <b/>
        <sz val="11"/>
        <rFont val="Times New Roman"/>
        <family val="1"/>
      </rPr>
      <t>Santykiu 1 kabelis : 5 elektrodai.</t>
    </r>
    <r>
      <rPr>
        <sz val="11"/>
        <color rgb="FFFF0000"/>
        <rFont val="Times New Roman"/>
        <family val="1"/>
        <charset val="186"/>
      </rPr>
      <t xml:space="preserve">
</t>
    </r>
  </si>
  <si>
    <r>
      <t xml:space="preserve">Diametras 6 F, ilgis 110 cm., 4 kontaktai, atstumas tarp elektrodų 2-5 mm, tarp porų 5-10 mm, įvairios kreivės formos – Damato, Cournand, CRD-2, His. Komplektuojamas su kabeliu, tinkamu prijungimui prie IBI-1500T/Stockert generatoriaus.  Santykiu 1 kabelis : 5 elektrodai. </t>
    </r>
    <r>
      <rPr>
        <i/>
        <sz val="12"/>
        <color theme="8" tint="-0.249977111117893"/>
        <rFont val="Times New Roman"/>
        <family val="1"/>
        <charset val="186"/>
      </rPr>
      <t>AFS Product Catalogue - 20 psl.</t>
    </r>
  </si>
  <si>
    <t>59.</t>
  </si>
  <si>
    <t>Priemonės širdies ritmo sutrikimų krioabliacijai</t>
  </si>
  <si>
    <t>59.1</t>
  </si>
  <si>
    <t xml:space="preserve"> Komplektas prieširdžių virpėjimo balioninei krioabliacijai </t>
  </si>
  <si>
    <t xml:space="preserve">Komplekte 9-15 F 105-125 cm kriobalioninis kateteris, valdomas introdiuseris, elektrinė ir dujų jungtys (kabeliai), Y-adapteris su 5-30 cm ilgio infuzijos sistemos prailginimu. </t>
  </si>
  <si>
    <r>
      <t xml:space="preserve">Kabelis laikinos širdies stimuliacijos laidui prijungti. Ilgis 200cm, universalūs kištukai/kištukiniai lizdai. </t>
    </r>
    <r>
      <rPr>
        <i/>
        <sz val="12"/>
        <color theme="8" tint="-0.249977111117893"/>
        <rFont val="Times New Roman"/>
        <family val="1"/>
        <charset val="186"/>
      </rPr>
      <t>Brosiuros FIAB 3-6 psl.</t>
    </r>
  </si>
  <si>
    <r>
      <t xml:space="preserve">Diametras 6 F, ilgis 110cm., 4 kontaktai, atstumas tarp elektrodų 2-5 mm, tarp porų 5-10 mm.  Komplektuojamas su kabeliu, santykiu 1 kabelis : 5 elektrodai. </t>
    </r>
    <r>
      <rPr>
        <i/>
        <sz val="12"/>
        <color theme="8" tint="-0.249977111117893"/>
        <rFont val="Times New Roman"/>
        <family val="1"/>
        <charset val="186"/>
      </rPr>
      <t>AFS Product Catalogue - 20 psl.</t>
    </r>
    <r>
      <rPr>
        <sz val="12"/>
        <rFont val="Times New Roman"/>
        <family val="1"/>
        <charset val="186"/>
      </rPr>
      <t xml:space="preserve">
</t>
    </r>
  </si>
  <si>
    <r>
      <t xml:space="preserve">Diametras 4 ir 5F, ilgis 110 cm., 4 kontaktai, atstumas tarp elektrodų 2-5 mm, tarp porų 5-10 mm, įvairios kreivės formos – Damato, Cournand.  Komplektuojamas su kabeliu, tinkamu prijungimui prie IBI-1500T/Stockert generatoriaus.  Santykiu 1 kabelis : 5 elektrodai. </t>
    </r>
    <r>
      <rPr>
        <i/>
        <sz val="12"/>
        <color theme="8" tint="-0.249977111117893"/>
        <rFont val="Times New Roman"/>
        <family val="1"/>
        <charset val="186"/>
      </rPr>
      <t>AFS Product Catalogue - 20 psl.</t>
    </r>
    <r>
      <rPr>
        <sz val="12"/>
        <rFont val="Times New Roman"/>
        <family val="1"/>
        <charset val="186"/>
      </rPr>
      <t xml:space="preserve">
</t>
    </r>
  </si>
  <si>
    <r>
      <t xml:space="preserve">Spiralinis diagnostinis elektrodas krioabliacijos komplektui. Tinka įvesti per kriobalioninį kateterį, 8-10 kontaktai. </t>
    </r>
    <r>
      <rPr>
        <i/>
        <sz val="12"/>
        <color theme="8" tint="-0.249977111117893"/>
        <rFont val="Times New Roman"/>
        <family val="1"/>
        <charset val="186"/>
      </rPr>
      <t xml:space="preserve">AFS Product Catalogue 5 psl., 59.2 p.d. Brosiura. Achieve Advance    </t>
    </r>
  </si>
  <si>
    <r>
      <rPr>
        <sz val="12"/>
        <rFont val="Times New Roman"/>
        <family val="1"/>
        <charset val="186"/>
      </rPr>
      <t>N2O dujos  abliacijos kriokonsolei. 5 l talpos balionas, slėgis 250 atm.</t>
    </r>
    <r>
      <rPr>
        <i/>
        <sz val="12"/>
        <rFont val="Times New Roman"/>
        <family val="1"/>
        <charset val="186"/>
      </rPr>
      <t xml:space="preserve"> </t>
    </r>
    <r>
      <rPr>
        <i/>
        <sz val="12"/>
        <color theme="8" tint="-0.249977111117893"/>
        <rFont val="Times New Roman"/>
        <family val="1"/>
        <charset val="186"/>
      </rPr>
      <t xml:space="preserve">                                     AFS Product Catalogue 8 psl.,                               60 p.d. N2O Spec. sheet 103 NE 1 psl.                     https://www.medtronic.com/me-en/healthcare-professionals/products/cardiac-rhythm/ablation-atrial-fibrillation/cryoconsole-cardiac-cryoablation.html</t>
    </r>
  </si>
  <si>
    <t>Medtronic, TORQR™modelis 041002JM /041002UM</t>
  </si>
  <si>
    <t>Medtronic,TORQR™modeliai:04122JM; 04125JM; 04122UM; 04125UM; 04120DS;041002JM;</t>
  </si>
  <si>
    <t>Medtronic,TORQR™modelis 041002JM /041002UM ;</t>
  </si>
  <si>
    <t>Medtronic, Nitrous oxide modelis 103NE</t>
  </si>
  <si>
    <t>FIAB,  F47704V; F47705V; F47706V; F47707V; F47708V; F47709V</t>
  </si>
  <si>
    <r>
      <t xml:space="preserve">Fiksuotos kreivės elektrodas laikinai širdies stimuliacijai 5 F; 6 F; 90 - 125 cm. </t>
    </r>
    <r>
      <rPr>
        <i/>
        <sz val="12"/>
        <color theme="8" tint="-0.249977111117893"/>
        <rFont val="Times New Roman"/>
        <family val="1"/>
        <charset val="186"/>
      </rPr>
      <t>Brosiuros FIAB 7 psl.</t>
    </r>
  </si>
  <si>
    <t>FIAB,  52205N0(S); 52305N0(S); 52405N0(S); 52206N0(S); 52306N0(S); 52406N0(S);</t>
  </si>
  <si>
    <t>Medtronic, RF MARINR™ MC modelis:075302; 075312; 075402; 075405</t>
  </si>
  <si>
    <r>
      <t xml:space="preserve">Diametras 7 F, ilgis 110-112 cm, 4 mm distalinis kontaktas, galimybė valdyti elektrodą lankstant ir sukant aplink savo ašį (valdymas rankenoje), su termopora.  Komplektuojami su kabeliu, tinkamu prijungimui prie IBI-1500T/Stockert generatoriaus. </t>
    </r>
    <r>
      <rPr>
        <sz val="12"/>
        <color rgb="FFFF0000"/>
        <rFont val="Times New Roman"/>
        <family val="1"/>
        <charset val="186"/>
      </rPr>
      <t xml:space="preserve"> </t>
    </r>
    <r>
      <rPr>
        <sz val="12"/>
        <rFont val="Times New Roman"/>
        <family val="1"/>
        <charset val="186"/>
      </rPr>
      <t>Santykiu 1 kabelis : 5 elektroda (įskaičiuota į pasiūlymo kainą).</t>
    </r>
    <r>
      <rPr>
        <i/>
        <sz val="12"/>
        <color theme="8" tint="-0.249977111117893"/>
        <rFont val="Times New Roman"/>
        <family val="1"/>
        <charset val="186"/>
      </rPr>
      <t xml:space="preserve"> AFS Product Catalogue 13, 15 psl.;  Brosiura RF MaRINR™ MC 1-2 psl.,</t>
    </r>
  </si>
  <si>
    <t>FIAB,  F7817/33LC</t>
  </si>
  <si>
    <r>
      <t xml:space="preserve">Diametrai 4 F, 5 F, 6 F, 7 F, 8 F, 8,5F, 9 F. Ilgis 11 cm., su atšaka plovimui, diliatatoriumi, 0,038 colio diametro viela (J-formos ir tiesus galai), distalinis galas sukietintas ir turi nupjauto kūgio formą, galimybė fiksuoti vidinį diliatatorių introdiuseryje. </t>
    </r>
    <r>
      <rPr>
        <i/>
        <sz val="12"/>
        <color theme="8" tint="-0.249977111117893"/>
        <rFont val="Times New Roman"/>
        <family val="1"/>
        <charset val="186"/>
      </rPr>
      <t>Brosiuros FIAB 1-2 psl.</t>
    </r>
  </si>
  <si>
    <r>
      <t xml:space="preserve">Valdomas elektrodas taškinei krioabliacijai. Diametras 7 F, ilgis 108 cm. </t>
    </r>
    <r>
      <rPr>
        <i/>
        <sz val="12"/>
        <color theme="8" tint="-0.249977111117893"/>
        <rFont val="Times New Roman"/>
        <family val="1"/>
        <charset val="186"/>
      </rPr>
      <t>AFS Product Catalogue 5, 6, 8 psl.</t>
    </r>
  </si>
  <si>
    <r>
      <t xml:space="preserve">Komplekte 9-15 F, 105-125 cm kriobalioninis kateteris, valdomas introdiuseris, elektrinė ir dujų jungtys (kabeliai), Y-adapteris su 5-30 cm ilgio infuzijos sistemos prailginimu. </t>
    </r>
    <r>
      <rPr>
        <i/>
        <sz val="12"/>
        <color rgb="FF002060"/>
        <rFont val="Times New Roman"/>
        <family val="1"/>
        <charset val="186"/>
      </rPr>
      <t>AFS Product Catalogue 4, 5, 8  psl.</t>
    </r>
  </si>
  <si>
    <t>Medtronic, rinkinys modeliai: 4FC12+2AF283 (arba AF233)+203CX+2035U</t>
  </si>
  <si>
    <t>Medtronic, rinkinys modeliai: 217F3 (arba 217F5 arba 209F3 arba 209F5) +203CX+2035U+4FC12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</si>
</sst>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0"/>
    <numFmt numFmtId="166" formatCode="0.0000"/>
    <numFmt numFmtId="167" formatCode="#,##0.0000"/>
    <numFmt numFmtId="168" formatCode="0.00;[Red]0.00"/>
  </numFmts>
  <fonts count="22" x14ac:knownFonts="1">
    <font>
      <sz val="11"/>
      <color theme="1"/>
      <name val="Calibri"/>
      <family val="2"/>
      <charset val="186"/>
      <scheme val="minor"/>
    </font>
    <font>
      <sz val="11"/>
      <name val="Times New Roman"/>
      <family val="1"/>
      <charset val="186"/>
    </font>
    <font>
      <sz val="11"/>
      <name val="Calibri"/>
      <family val="2"/>
      <charset val="186"/>
      <scheme val="minor"/>
    </font>
    <font>
      <b/>
      <sz val="11"/>
      <name val="Times New Roman"/>
      <family val="1"/>
      <charset val="186"/>
    </font>
    <font>
      <b/>
      <sz val="14"/>
      <name val="Times New Roman"/>
      <family val="1"/>
      <charset val="186"/>
    </font>
    <font>
      <vertAlign val="subscript"/>
      <sz val="11"/>
      <name val="Times New Roman"/>
      <family val="1"/>
      <charset val="186"/>
    </font>
    <font>
      <u/>
      <sz val="11"/>
      <name val="Times New Roman"/>
      <family val="1"/>
      <charset val="186"/>
    </font>
    <font>
      <sz val="11"/>
      <name val="Times New Roman"/>
      <family val="1"/>
    </font>
    <font>
      <sz val="11"/>
      <color theme="1"/>
      <name val="Times New Roman"/>
      <family val="1"/>
      <charset val="186"/>
    </font>
    <font>
      <sz val="12"/>
      <name val="Times New Roman"/>
      <family val="1"/>
      <charset val="186"/>
    </font>
    <font>
      <b/>
      <sz val="12"/>
      <name val="Times New Roman"/>
      <family val="1"/>
      <charset val="186"/>
    </font>
    <font>
      <sz val="8"/>
      <name val="Calibri"/>
      <family val="2"/>
      <charset val="186"/>
      <scheme val="minor"/>
    </font>
    <font>
      <sz val="11"/>
      <color rgb="FFFF0000"/>
      <name val="Times New Roman"/>
      <family val="1"/>
    </font>
    <font>
      <sz val="11"/>
      <color rgb="FFFF0000"/>
      <name val="Times New Roman"/>
      <family val="1"/>
      <charset val="186"/>
    </font>
    <font>
      <b/>
      <sz val="11"/>
      <name val="Times New Roman"/>
      <family val="1"/>
    </font>
    <font>
      <i/>
      <sz val="12"/>
      <color theme="8" tint="-0.249977111117893"/>
      <name val="Times New Roman"/>
      <family val="1"/>
      <charset val="186"/>
    </font>
    <font>
      <i/>
      <sz val="12"/>
      <color rgb="FF002060"/>
      <name val="Times New Roman"/>
      <family val="1"/>
      <charset val="186"/>
    </font>
    <font>
      <sz val="12"/>
      <color rgb="FFFF0000"/>
      <name val="Times New Roman"/>
      <family val="1"/>
      <charset val="186"/>
    </font>
    <font>
      <sz val="12"/>
      <color theme="1"/>
      <name val="Times New Roman"/>
      <family val="1"/>
      <charset val="186"/>
    </font>
    <font>
      <u/>
      <sz val="11"/>
      <color theme="10"/>
      <name val="Calibri"/>
      <family val="2"/>
      <charset val="186"/>
      <scheme val="minor"/>
    </font>
    <font>
      <i/>
      <sz val="12"/>
      <name val="Times New Roman"/>
      <family val="1"/>
      <charset val="186"/>
    </font>
    <font>
      <b/>
      <sz val="11"/>
      <name val="Calibri"/>
      <family val="2"/>
      <charset val="186"/>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79">
    <xf numFmtId="0" fontId="0" fillId="0" borderId="0" xfId="0"/>
    <xf numFmtId="0" fontId="0" fillId="0" borderId="0" xfId="0" applyAlignment="1">
      <alignment vertical="top"/>
    </xf>
    <xf numFmtId="0" fontId="0" fillId="0" borderId="0" xfId="0" applyAlignment="1">
      <alignment horizontal="left" vertical="top"/>
    </xf>
    <xf numFmtId="1" fontId="0" fillId="0" borderId="0" xfId="0" applyNumberFormat="1" applyAlignment="1">
      <alignment horizontal="center" vertical="top"/>
    </xf>
    <xf numFmtId="4" fontId="0" fillId="0" borderId="0" xfId="0" applyNumberFormat="1" applyAlignment="1">
      <alignment horizontal="left" vertical="top"/>
    </xf>
    <xf numFmtId="0" fontId="2" fillId="0" borderId="0" xfId="0" applyFont="1"/>
    <xf numFmtId="0" fontId="0" fillId="0" borderId="0" xfId="0" applyAlignment="1">
      <alignment horizontal="center" vertical="top"/>
    </xf>
    <xf numFmtId="2" fontId="1" fillId="0" borderId="0" xfId="0" applyNumberFormat="1" applyFont="1" applyAlignment="1">
      <alignment horizontal="left" vertical="top" wrapText="1"/>
    </xf>
    <xf numFmtId="2" fontId="3" fillId="0" borderId="0" xfId="0" applyNumberFormat="1" applyFont="1" applyAlignment="1">
      <alignment horizontal="left" vertical="top"/>
    </xf>
    <xf numFmtId="2" fontId="3" fillId="0" borderId="0" xfId="0" applyNumberFormat="1" applyFont="1" applyAlignment="1">
      <alignment horizontal="left" vertical="top" wrapText="1"/>
    </xf>
    <xf numFmtId="2" fontId="1" fillId="0" borderId="0" xfId="0" applyNumberFormat="1" applyFont="1" applyAlignment="1">
      <alignment vertical="top" wrapText="1"/>
    </xf>
    <xf numFmtId="2" fontId="1" fillId="0" borderId="0" xfId="0" applyNumberFormat="1" applyFont="1" applyAlignment="1">
      <alignment horizontal="left" vertical="top"/>
    </xf>
    <xf numFmtId="165" fontId="1" fillId="0" borderId="0" xfId="0" applyNumberFormat="1" applyFont="1" applyAlignment="1">
      <alignment horizontal="left" vertical="top"/>
    </xf>
    <xf numFmtId="4" fontId="1" fillId="0" borderId="0" xfId="0" applyNumberFormat="1" applyFont="1" applyAlignment="1">
      <alignment horizontal="left"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left" vertical="top" wrapText="1"/>
    </xf>
    <xf numFmtId="1" fontId="1" fillId="0" borderId="1" xfId="0" applyNumberFormat="1" applyFont="1" applyBorder="1" applyAlignment="1">
      <alignment horizontal="center" vertical="top" wrapText="1"/>
    </xf>
    <xf numFmtId="2" fontId="1" fillId="0" borderId="1" xfId="0" applyNumberFormat="1" applyFont="1" applyBorder="1" applyAlignment="1">
      <alignment horizontal="left" vertical="top" wrapText="1"/>
    </xf>
    <xf numFmtId="0" fontId="1" fillId="0" borderId="3" xfId="0" applyFont="1" applyBorder="1" applyAlignment="1">
      <alignment vertical="top"/>
    </xf>
    <xf numFmtId="0" fontId="1" fillId="0" borderId="0" xfId="0" applyFont="1" applyAlignment="1">
      <alignment vertical="top"/>
    </xf>
    <xf numFmtId="0" fontId="8" fillId="0" borderId="0" xfId="0" applyFont="1"/>
    <xf numFmtId="2" fontId="4" fillId="0" borderId="0" xfId="0" applyNumberFormat="1" applyFont="1" applyAlignment="1">
      <alignment horizontal="center" vertical="top"/>
    </xf>
    <xf numFmtId="165" fontId="1" fillId="0" borderId="1" xfId="0" applyNumberFormat="1" applyFont="1" applyBorder="1" applyAlignment="1">
      <alignment horizontal="left" vertical="top" wrapText="1"/>
    </xf>
    <xf numFmtId="2" fontId="10" fillId="0" borderId="0" xfId="0" applyNumberFormat="1" applyFont="1" applyAlignment="1">
      <alignment vertical="top"/>
    </xf>
    <xf numFmtId="168" fontId="1" fillId="0" borderId="0" xfId="0" applyNumberFormat="1" applyFont="1" applyAlignment="1">
      <alignment horizontal="left" vertical="top" wrapText="1"/>
    </xf>
    <xf numFmtId="168" fontId="4" fillId="0" borderId="0" xfId="0" applyNumberFormat="1" applyFont="1" applyAlignment="1">
      <alignment horizontal="center" vertical="top"/>
    </xf>
    <xf numFmtId="168" fontId="1" fillId="0" borderId="0" xfId="0" applyNumberFormat="1" applyFont="1" applyAlignment="1">
      <alignment horizontal="left" vertical="top"/>
    </xf>
    <xf numFmtId="168" fontId="3" fillId="0" borderId="1" xfId="0" applyNumberFormat="1" applyFont="1" applyBorder="1" applyAlignment="1">
      <alignment horizontal="left" vertical="top" wrapText="1"/>
    </xf>
    <xf numFmtId="168" fontId="1" fillId="0" borderId="1" xfId="0" applyNumberFormat="1" applyFont="1" applyBorder="1" applyAlignment="1">
      <alignment horizontal="left" vertical="top" wrapText="1"/>
    </xf>
    <xf numFmtId="168" fontId="3" fillId="0" borderId="1" xfId="0" applyNumberFormat="1" applyFont="1" applyBorder="1" applyAlignment="1">
      <alignment horizontal="left" vertical="top"/>
    </xf>
    <xf numFmtId="168" fontId="0" fillId="0" borderId="0" xfId="0" applyNumberFormat="1" applyAlignment="1">
      <alignment horizontal="left" vertical="top"/>
    </xf>
    <xf numFmtId="0" fontId="12" fillId="0" borderId="1" xfId="0" applyFont="1" applyBorder="1" applyAlignment="1">
      <alignment horizontal="left" vertical="top" wrapText="1"/>
    </xf>
    <xf numFmtId="0" fontId="7" fillId="2" borderId="1" xfId="0" applyFont="1" applyFill="1" applyBorder="1" applyAlignment="1">
      <alignment vertical="center" wrapText="1"/>
    </xf>
    <xf numFmtId="0" fontId="7" fillId="0" borderId="1" xfId="0" applyFont="1" applyBorder="1" applyAlignment="1">
      <alignment wrapText="1"/>
    </xf>
    <xf numFmtId="0" fontId="1" fillId="3" borderId="1" xfId="0" applyFont="1" applyFill="1" applyBorder="1" applyAlignment="1">
      <alignment horizontal="left" vertical="top" wrapText="1"/>
    </xf>
    <xf numFmtId="3" fontId="1" fillId="3" borderId="1" xfId="0" applyNumberFormat="1" applyFont="1" applyFill="1" applyBorder="1" applyAlignment="1">
      <alignment horizontal="left" vertical="top" wrapText="1"/>
    </xf>
    <xf numFmtId="2" fontId="1" fillId="3" borderId="1" xfId="0" applyNumberFormat="1" applyFont="1" applyFill="1" applyBorder="1" applyAlignment="1">
      <alignment horizontal="left" vertical="top" wrapText="1"/>
    </xf>
    <xf numFmtId="1" fontId="1" fillId="3" borderId="1" xfId="0" applyNumberFormat="1" applyFont="1" applyFill="1" applyBorder="1" applyAlignment="1">
      <alignment horizontal="center" vertical="top" wrapText="1"/>
    </xf>
    <xf numFmtId="168" fontId="1" fillId="3" borderId="1" xfId="0" applyNumberFormat="1" applyFont="1" applyFill="1" applyBorder="1" applyAlignment="1">
      <alignment horizontal="left" vertical="top" wrapText="1"/>
    </xf>
    <xf numFmtId="168" fontId="1" fillId="3" borderId="1" xfId="0" applyNumberFormat="1" applyFont="1" applyFill="1" applyBorder="1" applyAlignment="1">
      <alignment horizontal="center" vertical="top"/>
    </xf>
    <xf numFmtId="0" fontId="2" fillId="3" borderId="0" xfId="0" applyFont="1" applyFill="1"/>
    <xf numFmtId="0" fontId="0" fillId="3" borderId="0" xfId="0" applyFill="1"/>
    <xf numFmtId="168" fontId="1" fillId="3" borderId="1" xfId="0" applyNumberFormat="1" applyFont="1" applyFill="1" applyBorder="1" applyAlignment="1">
      <alignment horizontal="center" vertical="top" wrapText="1"/>
    </xf>
    <xf numFmtId="2" fontId="10" fillId="0" borderId="0" xfId="0" applyNumberFormat="1" applyFont="1" applyAlignment="1">
      <alignment horizontal="center" vertical="top"/>
    </xf>
    <xf numFmtId="166" fontId="9" fillId="0" borderId="0" xfId="0" applyNumberFormat="1" applyFont="1" applyAlignment="1">
      <alignment horizontal="left" vertical="top"/>
    </xf>
    <xf numFmtId="2" fontId="9" fillId="0" borderId="0" xfId="0" applyNumberFormat="1" applyFont="1" applyAlignment="1">
      <alignment horizontal="left" vertical="top" wrapText="1"/>
    </xf>
    <xf numFmtId="166" fontId="10" fillId="0" borderId="1" xfId="0" applyNumberFormat="1" applyFont="1" applyBorder="1" applyAlignment="1">
      <alignment horizontal="center" vertical="top" wrapText="1"/>
    </xf>
    <xf numFmtId="166" fontId="9" fillId="0" borderId="1" xfId="0" applyNumberFormat="1" applyFont="1" applyBorder="1" applyAlignment="1">
      <alignment horizontal="left" vertical="top" wrapText="1"/>
    </xf>
    <xf numFmtId="166" fontId="9" fillId="3" borderId="1" xfId="0" applyNumberFormat="1" applyFont="1" applyFill="1" applyBorder="1" applyAlignment="1">
      <alignment horizontal="left" vertical="top" wrapText="1"/>
    </xf>
    <xf numFmtId="0" fontId="9" fillId="0" borderId="1" xfId="0" applyFont="1" applyBorder="1" applyAlignment="1">
      <alignment horizontal="left" vertical="top" wrapText="1"/>
    </xf>
    <xf numFmtId="166" fontId="15" fillId="0" borderId="1" xfId="0" applyNumberFormat="1" applyFont="1" applyBorder="1" applyAlignment="1">
      <alignment horizontal="left" vertical="top" wrapText="1"/>
    </xf>
    <xf numFmtId="167" fontId="10" fillId="0" borderId="0" xfId="0" applyNumberFormat="1" applyFont="1" applyAlignment="1">
      <alignment horizontal="left" vertical="top"/>
    </xf>
    <xf numFmtId="166" fontId="18" fillId="0" borderId="0" xfId="0" applyNumberFormat="1" applyFont="1" applyAlignment="1">
      <alignment horizontal="left" vertical="top"/>
    </xf>
    <xf numFmtId="167" fontId="19" fillId="0" borderId="3" xfId="1" applyNumberFormat="1" applyBorder="1" applyAlignment="1">
      <alignment horizontal="left" vertical="top"/>
    </xf>
    <xf numFmtId="167" fontId="10" fillId="0" borderId="0" xfId="0" applyNumberFormat="1" applyFont="1" applyAlignment="1">
      <alignment horizontal="left" vertical="top" wrapText="1"/>
    </xf>
    <xf numFmtId="0" fontId="7"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2" fillId="0" borderId="0" xfId="0" applyFont="1" applyAlignment="1">
      <alignment vertical="top"/>
    </xf>
    <xf numFmtId="0" fontId="2" fillId="0" borderId="0" xfId="0" applyFont="1" applyAlignment="1">
      <alignment vertical="top" wrapText="1"/>
    </xf>
    <xf numFmtId="2" fontId="1" fillId="0" borderId="0" xfId="0" applyNumberFormat="1" applyFont="1" applyAlignment="1">
      <alignment horizontal="center" vertical="top" wrapText="1"/>
    </xf>
    <xf numFmtId="2" fontId="9" fillId="0" borderId="0" xfId="0" applyNumberFormat="1" applyFont="1" applyAlignment="1">
      <alignment horizontal="center" vertical="top"/>
    </xf>
    <xf numFmtId="2" fontId="10" fillId="0" borderId="0" xfId="0" applyNumberFormat="1" applyFont="1" applyAlignment="1">
      <alignment horizontal="center" vertical="top"/>
    </xf>
    <xf numFmtId="2" fontId="1" fillId="0" borderId="0" xfId="0" applyNumberFormat="1" applyFont="1" applyAlignment="1">
      <alignment horizontal="left" vertical="top" wrapText="1"/>
    </xf>
    <xf numFmtId="2" fontId="1" fillId="0" borderId="0" xfId="0" applyNumberFormat="1" applyFont="1" applyAlignment="1">
      <alignment horizontal="left" vertical="top"/>
    </xf>
    <xf numFmtId="4" fontId="1" fillId="0" borderId="0" xfId="0" applyNumberFormat="1" applyFont="1" applyAlignment="1">
      <alignment horizontal="left" vertical="top"/>
    </xf>
    <xf numFmtId="0" fontId="3" fillId="0" borderId="2" xfId="0" applyFont="1" applyBorder="1" applyAlignment="1">
      <alignment horizontal="right" vertical="top"/>
    </xf>
    <xf numFmtId="0" fontId="21" fillId="0" borderId="4" xfId="0" applyFont="1" applyBorder="1" applyAlignment="1">
      <alignment horizontal="right" vertical="top"/>
    </xf>
    <xf numFmtId="0" fontId="21" fillId="0" borderId="3" xfId="0" applyFont="1" applyBorder="1" applyAlignment="1">
      <alignment horizontal="right" vertical="top"/>
    </xf>
    <xf numFmtId="0" fontId="1" fillId="0" borderId="1" xfId="0" applyFont="1" applyBorder="1" applyAlignment="1">
      <alignment horizontal="right" vertical="top"/>
    </xf>
    <xf numFmtId="0" fontId="3" fillId="0" borderId="2" xfId="0" applyFont="1" applyBorder="1" applyAlignment="1">
      <alignment horizontal="right" vertical="top" wrapText="1"/>
    </xf>
    <xf numFmtId="0" fontId="3" fillId="0" borderId="4" xfId="0" applyFont="1" applyBorder="1" applyAlignment="1">
      <alignment horizontal="right" vertical="top" wrapText="1"/>
    </xf>
    <xf numFmtId="0" fontId="3" fillId="0" borderId="3" xfId="0" applyFont="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topLeftCell="A7" zoomScale="70" zoomScaleNormal="70" workbookViewId="0">
      <selection activeCell="A10" sqref="A10:M10"/>
    </sheetView>
  </sheetViews>
  <sheetFormatPr defaultColWidth="8.85546875" defaultRowHeight="15.75" x14ac:dyDescent="0.25"/>
  <cols>
    <col min="1" max="1" width="7" style="6" customWidth="1"/>
    <col min="2" max="2" width="27.140625" style="2" customWidth="1"/>
    <col min="3" max="3" width="32.42578125" style="2" customWidth="1"/>
    <col min="4" max="5" width="8.7109375" style="2" customWidth="1"/>
    <col min="6" max="6" width="29.7109375" style="2" customWidth="1"/>
    <col min="7" max="7" width="18.28515625" style="2" customWidth="1"/>
    <col min="8" max="8" width="7" style="3" customWidth="1"/>
    <col min="9" max="9" width="15.42578125" style="4" customWidth="1"/>
    <col min="10" max="10" width="11.28515625" style="35" customWidth="1"/>
    <col min="11" max="11" width="20.85546875" style="35" customWidth="1"/>
    <col min="12" max="12" width="50" style="57" customWidth="1"/>
    <col min="13" max="13" width="15.140625" style="1" customWidth="1"/>
    <col min="14" max="14" width="8.85546875" style="1" customWidth="1"/>
    <col min="15" max="17" width="8.85546875" customWidth="1"/>
  </cols>
  <sheetData>
    <row r="1" spans="1:17" ht="19.5" customHeight="1" x14ac:dyDescent="0.25">
      <c r="A1" s="8"/>
      <c r="B1" s="8"/>
      <c r="C1" s="8"/>
      <c r="D1" s="8"/>
      <c r="E1" s="9"/>
      <c r="G1" s="9"/>
      <c r="H1" s="10"/>
      <c r="I1" s="64" t="s">
        <v>41</v>
      </c>
      <c r="J1" s="64"/>
      <c r="K1" s="31"/>
      <c r="L1" s="49"/>
      <c r="M1" s="12"/>
      <c r="N1" s="11"/>
      <c r="O1" s="11"/>
      <c r="P1" s="13"/>
      <c r="Q1" s="13"/>
    </row>
    <row r="2" spans="1:17" x14ac:dyDescent="0.25">
      <c r="A2" s="8"/>
      <c r="B2" s="8"/>
      <c r="C2" s="8"/>
      <c r="D2" s="8"/>
      <c r="E2" s="9"/>
      <c r="F2" s="9"/>
      <c r="G2" s="9"/>
      <c r="H2" s="10"/>
      <c r="I2" s="10"/>
      <c r="J2" s="31"/>
      <c r="K2" s="31"/>
      <c r="L2" s="49"/>
      <c r="M2" s="12"/>
      <c r="N2" s="11"/>
      <c r="O2" s="11"/>
      <c r="P2" s="13"/>
      <c r="Q2" s="13"/>
    </row>
    <row r="3" spans="1:17" ht="17.25" customHeight="1" x14ac:dyDescent="0.25">
      <c r="A3" s="66" t="s">
        <v>42</v>
      </c>
      <c r="B3" s="66"/>
      <c r="C3" s="66"/>
      <c r="D3" s="66"/>
      <c r="E3" s="66"/>
      <c r="F3" s="66"/>
      <c r="G3" s="66"/>
      <c r="H3" s="66"/>
      <c r="I3" s="66"/>
      <c r="J3" s="66"/>
      <c r="K3" s="66"/>
      <c r="L3" s="66"/>
      <c r="M3" s="66"/>
      <c r="N3" s="28"/>
      <c r="O3" s="28"/>
      <c r="P3" s="28"/>
      <c r="Q3" s="28"/>
    </row>
    <row r="4" spans="1:17" ht="16.5" customHeight="1" x14ac:dyDescent="0.25">
      <c r="A4" s="65" t="s">
        <v>43</v>
      </c>
      <c r="B4" s="65"/>
      <c r="C4" s="65"/>
      <c r="D4" s="65"/>
      <c r="E4" s="65"/>
      <c r="F4" s="65"/>
      <c r="G4" s="65"/>
      <c r="H4" s="65"/>
      <c r="I4" s="65"/>
      <c r="J4" s="65"/>
      <c r="K4" s="65"/>
      <c r="L4" s="65"/>
      <c r="M4" s="65"/>
      <c r="N4" s="26"/>
      <c r="O4" s="26"/>
      <c r="P4" s="26"/>
      <c r="Q4" s="26"/>
    </row>
    <row r="5" spans="1:17" ht="14.25" customHeight="1" x14ac:dyDescent="0.25">
      <c r="A5" s="26"/>
      <c r="B5" s="26"/>
      <c r="C5" s="26"/>
      <c r="D5" s="26"/>
      <c r="E5" s="26"/>
      <c r="F5" s="26"/>
      <c r="G5" s="26"/>
      <c r="H5" s="26"/>
      <c r="I5" s="26"/>
      <c r="J5" s="30"/>
      <c r="K5" s="30"/>
      <c r="L5" s="48"/>
      <c r="M5" s="26"/>
      <c r="N5" s="26"/>
      <c r="O5" s="26"/>
      <c r="P5" s="26"/>
      <c r="Q5" s="26"/>
    </row>
    <row r="6" spans="1:17" s="25" customFormat="1" ht="15" x14ac:dyDescent="0.25">
      <c r="A6" s="68" t="s">
        <v>25</v>
      </c>
      <c r="B6" s="68"/>
      <c r="C6" s="68"/>
      <c r="D6" s="68"/>
      <c r="E6" s="68"/>
      <c r="F6" s="68"/>
      <c r="G6" s="68"/>
      <c r="H6" s="68"/>
      <c r="I6" s="68"/>
      <c r="J6" s="68"/>
      <c r="K6" s="68"/>
      <c r="L6" s="68"/>
      <c r="M6" s="68"/>
      <c r="N6" s="11"/>
      <c r="O6" s="13"/>
      <c r="P6" s="13"/>
      <c r="Q6" s="7"/>
    </row>
    <row r="7" spans="1:17" s="25" customFormat="1" ht="15" x14ac:dyDescent="0.25">
      <c r="A7" s="68" t="s">
        <v>26</v>
      </c>
      <c r="B7" s="68"/>
      <c r="C7" s="68"/>
      <c r="D7" s="68"/>
      <c r="E7" s="68"/>
      <c r="F7" s="68"/>
      <c r="G7" s="68"/>
      <c r="H7" s="68"/>
      <c r="I7" s="68"/>
      <c r="J7" s="68"/>
      <c r="K7" s="68"/>
      <c r="L7" s="68"/>
      <c r="M7" s="68"/>
      <c r="N7" s="11"/>
      <c r="O7" s="13"/>
      <c r="P7" s="13"/>
      <c r="Q7" s="7"/>
    </row>
    <row r="8" spans="1:17" s="25" customFormat="1" ht="15" customHeight="1" x14ac:dyDescent="0.25">
      <c r="A8" s="67" t="s">
        <v>45</v>
      </c>
      <c r="B8" s="67"/>
      <c r="C8" s="67"/>
      <c r="D8" s="67"/>
      <c r="E8" s="67"/>
      <c r="F8" s="67"/>
      <c r="G8" s="67"/>
      <c r="H8" s="67"/>
      <c r="I8" s="67"/>
      <c r="J8" s="67"/>
      <c r="K8" s="67"/>
      <c r="L8" s="67"/>
      <c r="M8" s="67"/>
      <c r="N8" s="10"/>
      <c r="O8" s="13"/>
      <c r="P8" s="13"/>
      <c r="Q8" s="7"/>
    </row>
    <row r="9" spans="1:17" s="25" customFormat="1" ht="78.75" customHeight="1" x14ac:dyDescent="0.25">
      <c r="A9" s="67" t="s">
        <v>27</v>
      </c>
      <c r="B9" s="67"/>
      <c r="C9" s="67"/>
      <c r="D9" s="67"/>
      <c r="E9" s="67"/>
      <c r="F9" s="67"/>
      <c r="G9" s="67"/>
      <c r="H9" s="67"/>
      <c r="I9" s="67"/>
      <c r="J9" s="67"/>
      <c r="K9" s="67"/>
      <c r="L9" s="67"/>
      <c r="M9" s="67"/>
      <c r="N9" s="10"/>
      <c r="O9" s="10"/>
      <c r="P9" s="69"/>
      <c r="Q9" s="68"/>
    </row>
    <row r="10" spans="1:17" s="25" customFormat="1" ht="61.5" customHeight="1" x14ac:dyDescent="0.25">
      <c r="A10" s="67" t="s">
        <v>49</v>
      </c>
      <c r="B10" s="67"/>
      <c r="C10" s="67"/>
      <c r="D10" s="67"/>
      <c r="E10" s="67"/>
      <c r="F10" s="67"/>
      <c r="G10" s="67"/>
      <c r="H10" s="67"/>
      <c r="I10" s="67"/>
      <c r="J10" s="67"/>
      <c r="K10" s="67"/>
      <c r="L10" s="67"/>
      <c r="M10" s="67"/>
      <c r="N10" s="10"/>
      <c r="O10" s="7"/>
      <c r="P10" s="69"/>
      <c r="Q10" s="68"/>
    </row>
    <row r="11" spans="1:17" s="25" customFormat="1" ht="15" customHeight="1" x14ac:dyDescent="0.25">
      <c r="A11" s="67" t="s">
        <v>44</v>
      </c>
      <c r="B11" s="67"/>
      <c r="C11" s="67"/>
      <c r="D11" s="67"/>
      <c r="E11" s="67"/>
      <c r="F11" s="67"/>
      <c r="G11" s="67"/>
      <c r="H11" s="67"/>
      <c r="I11" s="67"/>
      <c r="J11" s="67"/>
      <c r="K11" s="67"/>
      <c r="L11" s="67"/>
      <c r="M11" s="67"/>
      <c r="N11" s="10"/>
      <c r="O11" s="10"/>
      <c r="P11" s="69"/>
      <c r="Q11" s="68"/>
    </row>
    <row r="12" spans="1:17" s="25" customFormat="1" x14ac:dyDescent="0.25">
      <c r="A12" s="7"/>
      <c r="B12" s="7"/>
      <c r="C12" s="7"/>
      <c r="D12" s="7"/>
      <c r="E12" s="7"/>
      <c r="F12" s="7"/>
      <c r="G12" s="7"/>
      <c r="H12" s="7"/>
      <c r="I12" s="7"/>
      <c r="J12" s="29"/>
      <c r="K12" s="29"/>
      <c r="L12" s="50"/>
      <c r="M12" s="7"/>
      <c r="N12" s="7"/>
      <c r="O12" s="7"/>
      <c r="P12" s="13"/>
      <c r="Q12" s="11"/>
    </row>
    <row r="13" spans="1:17" s="5" customFormat="1" ht="105" customHeight="1" x14ac:dyDescent="0.25">
      <c r="A13" s="14" t="s">
        <v>0</v>
      </c>
      <c r="B13" s="15" t="s">
        <v>1</v>
      </c>
      <c r="C13" s="14" t="s">
        <v>28</v>
      </c>
      <c r="D13" s="14" t="s">
        <v>9</v>
      </c>
      <c r="E13" s="14" t="s">
        <v>46</v>
      </c>
      <c r="F13" s="14" t="s">
        <v>10</v>
      </c>
      <c r="G13" s="16" t="s">
        <v>47</v>
      </c>
      <c r="H13" s="17" t="s">
        <v>11</v>
      </c>
      <c r="I13" s="16" t="s">
        <v>48</v>
      </c>
      <c r="J13" s="32" t="s">
        <v>52</v>
      </c>
      <c r="K13" s="32" t="s">
        <v>53</v>
      </c>
      <c r="L13" s="51" t="s">
        <v>50</v>
      </c>
      <c r="M13" s="18" t="s">
        <v>51</v>
      </c>
      <c r="N13" s="62"/>
    </row>
    <row r="14" spans="1:17" ht="164.25" x14ac:dyDescent="0.25">
      <c r="A14" s="19" t="s">
        <v>3</v>
      </c>
      <c r="B14" s="19" t="s">
        <v>35</v>
      </c>
      <c r="C14" s="36" t="s">
        <v>57</v>
      </c>
      <c r="D14" s="20" t="s">
        <v>2</v>
      </c>
      <c r="E14" s="20">
        <v>30</v>
      </c>
      <c r="F14" s="19" t="s">
        <v>76</v>
      </c>
      <c r="G14" s="22">
        <v>550</v>
      </c>
      <c r="H14" s="21">
        <v>5</v>
      </c>
      <c r="I14" s="22">
        <f>G14*1.05</f>
        <v>577.5</v>
      </c>
      <c r="J14" s="33">
        <f>G14*E14</f>
        <v>16500</v>
      </c>
      <c r="K14" s="33">
        <f>I14*E14</f>
        <v>17325</v>
      </c>
      <c r="L14" s="52" t="s">
        <v>77</v>
      </c>
      <c r="M14" s="47">
        <v>18112.5</v>
      </c>
      <c r="N14" s="62"/>
      <c r="O14" s="5"/>
      <c r="P14" s="5"/>
      <c r="Q14" s="5"/>
    </row>
    <row r="15" spans="1:17" ht="141.75" customHeight="1" x14ac:dyDescent="0.25">
      <c r="A15" s="19" t="s">
        <v>4</v>
      </c>
      <c r="B15" s="19" t="s">
        <v>36</v>
      </c>
      <c r="C15" s="19" t="s">
        <v>12</v>
      </c>
      <c r="D15" s="20" t="s">
        <v>2</v>
      </c>
      <c r="E15" s="19">
        <v>1400</v>
      </c>
      <c r="F15" s="19" t="s">
        <v>73</v>
      </c>
      <c r="G15" s="22">
        <v>16</v>
      </c>
      <c r="H15" s="21">
        <v>5</v>
      </c>
      <c r="I15" s="22">
        <f>G15*1.05</f>
        <v>16.8</v>
      </c>
      <c r="J15" s="33">
        <f>G15*E15</f>
        <v>22400</v>
      </c>
      <c r="K15" s="33">
        <f t="shared" ref="K15" si="0">I15*E15</f>
        <v>23520</v>
      </c>
      <c r="L15" s="52" t="s">
        <v>79</v>
      </c>
      <c r="M15" s="47">
        <v>30870</v>
      </c>
      <c r="N15" s="63"/>
      <c r="O15" s="5"/>
      <c r="P15" s="5"/>
      <c r="Q15" s="5"/>
    </row>
    <row r="16" spans="1:17" s="46" customFormat="1" ht="66" customHeight="1" x14ac:dyDescent="0.25">
      <c r="A16" s="39" t="s">
        <v>5</v>
      </c>
      <c r="B16" s="39" t="s">
        <v>22</v>
      </c>
      <c r="C16" s="39" t="s">
        <v>13</v>
      </c>
      <c r="D16" s="40" t="s">
        <v>2</v>
      </c>
      <c r="E16" s="40">
        <v>250</v>
      </c>
      <c r="F16" s="60" t="s">
        <v>75</v>
      </c>
      <c r="G16" s="41">
        <v>33.799999999999997</v>
      </c>
      <c r="H16" s="42">
        <v>5</v>
      </c>
      <c r="I16" s="41">
        <f t="shared" ref="I16" si="1">G16*1.05</f>
        <v>35.49</v>
      </c>
      <c r="J16" s="33">
        <f t="shared" ref="J16:J24" si="2">G16*E16</f>
        <v>8450</v>
      </c>
      <c r="K16" s="43">
        <f t="shared" ref="K16" si="3">I16*E16</f>
        <v>8872.5</v>
      </c>
      <c r="L16" s="53" t="s">
        <v>74</v>
      </c>
      <c r="M16" s="47">
        <v>9187.5</v>
      </c>
      <c r="N16" s="63"/>
      <c r="O16" s="5"/>
      <c r="P16" s="5"/>
      <c r="Q16" s="45"/>
    </row>
    <row r="17" spans="1:17" s="46" customFormat="1" ht="60" customHeight="1" x14ac:dyDescent="0.25">
      <c r="A17" s="39" t="s">
        <v>6</v>
      </c>
      <c r="B17" s="39" t="s">
        <v>23</v>
      </c>
      <c r="C17" s="39" t="s">
        <v>56</v>
      </c>
      <c r="D17" s="40" t="s">
        <v>2</v>
      </c>
      <c r="E17" s="40">
        <v>40</v>
      </c>
      <c r="F17" s="39" t="s">
        <v>78</v>
      </c>
      <c r="G17" s="41">
        <v>54</v>
      </c>
      <c r="H17" s="42">
        <v>5</v>
      </c>
      <c r="I17" s="41">
        <f t="shared" ref="I17" si="4">G17*1.05</f>
        <v>56.7</v>
      </c>
      <c r="J17" s="33">
        <f t="shared" si="2"/>
        <v>2160</v>
      </c>
      <c r="K17" s="43">
        <f t="shared" ref="K17" si="5">I17*E17</f>
        <v>2268</v>
      </c>
      <c r="L17" s="53" t="s">
        <v>64</v>
      </c>
      <c r="M17" s="44">
        <v>2352</v>
      </c>
      <c r="N17" s="63"/>
      <c r="O17" s="5"/>
      <c r="P17" s="5"/>
      <c r="Q17" s="45"/>
    </row>
    <row r="18" spans="1:17" ht="90" x14ac:dyDescent="0.25">
      <c r="A18" s="19" t="s">
        <v>19</v>
      </c>
      <c r="B18" s="19" t="s">
        <v>24</v>
      </c>
      <c r="C18" s="19" t="s">
        <v>16</v>
      </c>
      <c r="D18" s="20" t="s">
        <v>2</v>
      </c>
      <c r="E18" s="20">
        <v>100</v>
      </c>
      <c r="F18" s="19" t="s">
        <v>69</v>
      </c>
      <c r="G18" s="22">
        <v>150</v>
      </c>
      <c r="H18" s="21">
        <v>5</v>
      </c>
      <c r="I18" s="22">
        <f>G18*1.05</f>
        <v>157.5</v>
      </c>
      <c r="J18" s="33">
        <f t="shared" si="2"/>
        <v>15000</v>
      </c>
      <c r="K18" s="33">
        <f>I18*E18</f>
        <v>15750</v>
      </c>
      <c r="L18" s="54" t="s">
        <v>65</v>
      </c>
      <c r="M18" s="44">
        <v>24150</v>
      </c>
      <c r="N18" s="62"/>
      <c r="O18" s="5"/>
      <c r="P18" s="5"/>
      <c r="Q18" s="5"/>
    </row>
    <row r="19" spans="1:17" ht="125.25" customHeight="1" x14ac:dyDescent="0.25">
      <c r="A19" s="19" t="s">
        <v>7</v>
      </c>
      <c r="B19" s="19" t="s">
        <v>40</v>
      </c>
      <c r="C19" s="19" t="s">
        <v>17</v>
      </c>
      <c r="D19" s="20" t="s">
        <v>2</v>
      </c>
      <c r="E19" s="20">
        <v>10</v>
      </c>
      <c r="F19" s="19" t="s">
        <v>70</v>
      </c>
      <c r="G19" s="22">
        <v>105</v>
      </c>
      <c r="H19" s="21">
        <v>5</v>
      </c>
      <c r="I19" s="22">
        <f>G19*1.05</f>
        <v>110.25</v>
      </c>
      <c r="J19" s="33">
        <f t="shared" si="2"/>
        <v>1050</v>
      </c>
      <c r="K19" s="33">
        <f>I19*E19</f>
        <v>1102.5</v>
      </c>
      <c r="L19" s="54" t="s">
        <v>66</v>
      </c>
      <c r="M19" s="44">
        <v>1155</v>
      </c>
      <c r="N19" s="62"/>
      <c r="O19" s="5"/>
      <c r="P19" s="5"/>
      <c r="Q19" s="5"/>
    </row>
    <row r="20" spans="1:17" ht="127.5" customHeight="1" x14ac:dyDescent="0.25">
      <c r="A20" s="19" t="s">
        <v>8</v>
      </c>
      <c r="B20" s="19" t="s">
        <v>39</v>
      </c>
      <c r="C20" s="19" t="s">
        <v>18</v>
      </c>
      <c r="D20" s="20" t="s">
        <v>2</v>
      </c>
      <c r="E20" s="20">
        <v>80</v>
      </c>
      <c r="F20" s="19" t="s">
        <v>71</v>
      </c>
      <c r="G20" s="22">
        <v>105</v>
      </c>
      <c r="H20" s="21">
        <v>5</v>
      </c>
      <c r="I20" s="22">
        <f>G20*1.05</f>
        <v>110.25</v>
      </c>
      <c r="J20" s="33">
        <f t="shared" si="2"/>
        <v>8400</v>
      </c>
      <c r="K20" s="33">
        <f>I20*E20</f>
        <v>8820</v>
      </c>
      <c r="L20" s="52" t="s">
        <v>58</v>
      </c>
      <c r="M20" s="44">
        <v>9240</v>
      </c>
      <c r="N20" s="62"/>
      <c r="O20" s="5"/>
      <c r="P20" s="5"/>
      <c r="Q20" s="5"/>
    </row>
    <row r="21" spans="1:17" ht="36" customHeight="1" x14ac:dyDescent="0.25">
      <c r="A21" s="19" t="s">
        <v>59</v>
      </c>
      <c r="B21" s="77" t="s">
        <v>60</v>
      </c>
      <c r="C21" s="78"/>
      <c r="D21" s="20"/>
      <c r="E21" s="20"/>
      <c r="F21" s="19"/>
      <c r="G21" s="22"/>
      <c r="H21" s="21"/>
      <c r="I21" s="22"/>
      <c r="J21" s="33"/>
      <c r="K21" s="33"/>
      <c r="L21" s="52"/>
      <c r="M21" s="61"/>
      <c r="N21" s="62"/>
      <c r="O21" s="5"/>
      <c r="P21" s="5"/>
      <c r="Q21" s="5"/>
    </row>
    <row r="22" spans="1:17" ht="116.25" customHeight="1" x14ac:dyDescent="0.25">
      <c r="A22" s="19" t="s">
        <v>61</v>
      </c>
      <c r="B22" s="19" t="s">
        <v>62</v>
      </c>
      <c r="C22" s="19" t="s">
        <v>63</v>
      </c>
      <c r="D22" s="20" t="s">
        <v>2</v>
      </c>
      <c r="E22" s="20">
        <v>20</v>
      </c>
      <c r="F22" s="37" t="s">
        <v>82</v>
      </c>
      <c r="G22" s="22">
        <v>3300</v>
      </c>
      <c r="H22" s="21">
        <v>5</v>
      </c>
      <c r="I22" s="22">
        <f>G22*1.05</f>
        <v>3465</v>
      </c>
      <c r="J22" s="33">
        <f t="shared" si="2"/>
        <v>66000</v>
      </c>
      <c r="K22" s="33">
        <f>I22*E22</f>
        <v>69300</v>
      </c>
      <c r="L22" s="52" t="s">
        <v>81</v>
      </c>
      <c r="M22" s="61"/>
      <c r="N22" s="62"/>
      <c r="O22" s="5"/>
      <c r="P22" s="5"/>
      <c r="Q22" s="5"/>
    </row>
    <row r="23" spans="1:17" ht="91.9" customHeight="1" x14ac:dyDescent="0.25">
      <c r="A23" s="19" t="s">
        <v>20</v>
      </c>
      <c r="B23" s="19" t="s">
        <v>37</v>
      </c>
      <c r="C23" s="19" t="s">
        <v>15</v>
      </c>
      <c r="D23" s="20" t="s">
        <v>2</v>
      </c>
      <c r="E23" s="20">
        <v>15</v>
      </c>
      <c r="F23" s="38" t="s">
        <v>55</v>
      </c>
      <c r="G23" s="22">
        <v>550</v>
      </c>
      <c r="H23" s="21">
        <v>5</v>
      </c>
      <c r="I23" s="22">
        <f>G23*1.05</f>
        <v>577.5</v>
      </c>
      <c r="J23" s="33">
        <f t="shared" si="2"/>
        <v>8250</v>
      </c>
      <c r="K23" s="33">
        <f>I23*E23</f>
        <v>8662.5</v>
      </c>
      <c r="L23" s="52" t="s">
        <v>67</v>
      </c>
      <c r="M23" s="61"/>
      <c r="N23" s="62"/>
      <c r="O23" s="5"/>
      <c r="P23" s="5"/>
      <c r="Q23" s="5"/>
    </row>
    <row r="24" spans="1:17" ht="72" customHeight="1" x14ac:dyDescent="0.25">
      <c r="A24" s="19" t="s">
        <v>21</v>
      </c>
      <c r="B24" s="19" t="s">
        <v>38</v>
      </c>
      <c r="C24" s="19" t="s">
        <v>14</v>
      </c>
      <c r="D24" s="20" t="s">
        <v>2</v>
      </c>
      <c r="E24" s="20">
        <v>5</v>
      </c>
      <c r="F24" s="19" t="s">
        <v>83</v>
      </c>
      <c r="G24" s="27">
        <v>2600</v>
      </c>
      <c r="H24" s="21">
        <v>5</v>
      </c>
      <c r="I24" s="22">
        <f>G24*1.05</f>
        <v>2730</v>
      </c>
      <c r="J24" s="33">
        <f t="shared" si="2"/>
        <v>13000</v>
      </c>
      <c r="K24" s="33">
        <f>I24*E24</f>
        <v>13650</v>
      </c>
      <c r="L24" s="52" t="s">
        <v>80</v>
      </c>
      <c r="M24" s="61"/>
      <c r="N24" s="62"/>
      <c r="O24" s="5"/>
      <c r="P24" s="5"/>
      <c r="Q24" s="5"/>
    </row>
    <row r="25" spans="1:17" ht="19.5" customHeight="1" x14ac:dyDescent="0.25">
      <c r="A25" s="74" t="s">
        <v>54</v>
      </c>
      <c r="B25" s="75"/>
      <c r="C25" s="75"/>
      <c r="D25" s="75"/>
      <c r="E25" s="75"/>
      <c r="F25" s="75"/>
      <c r="G25" s="75"/>
      <c r="H25" s="75"/>
      <c r="I25" s="76"/>
      <c r="J25" s="32">
        <f>SUM(J22:J24)</f>
        <v>87250</v>
      </c>
      <c r="K25" s="32">
        <f>SUM(K22:K24)</f>
        <v>91612.5</v>
      </c>
      <c r="L25" s="52"/>
      <c r="M25" s="61">
        <v>95550.12</v>
      </c>
      <c r="N25" s="62"/>
      <c r="O25" s="5"/>
      <c r="P25" s="5"/>
      <c r="Q25" s="5"/>
    </row>
    <row r="26" spans="1:17" ht="160.5" customHeight="1" x14ac:dyDescent="0.25">
      <c r="A26" s="19" t="s">
        <v>32</v>
      </c>
      <c r="B26" s="19" t="s">
        <v>31</v>
      </c>
      <c r="C26" s="19" t="s">
        <v>34</v>
      </c>
      <c r="D26" s="20" t="s">
        <v>2</v>
      </c>
      <c r="E26" s="20">
        <v>6</v>
      </c>
      <c r="F26" s="19" t="s">
        <v>72</v>
      </c>
      <c r="G26" s="22">
        <v>200</v>
      </c>
      <c r="H26" s="21">
        <v>5</v>
      </c>
      <c r="I26" s="22">
        <f>G26*1.05</f>
        <v>210</v>
      </c>
      <c r="J26" s="33">
        <f>G26*E26</f>
        <v>1200</v>
      </c>
      <c r="K26" s="33">
        <f>I26*E26</f>
        <v>1260</v>
      </c>
      <c r="L26" s="55" t="s">
        <v>68</v>
      </c>
      <c r="M26" s="61">
        <v>1323</v>
      </c>
      <c r="N26" s="62"/>
      <c r="O26" s="5"/>
      <c r="P26" s="5"/>
      <c r="Q26" s="5"/>
    </row>
    <row r="27" spans="1:17" ht="17.25" customHeight="1" x14ac:dyDescent="0.25">
      <c r="A27" s="73" t="s">
        <v>33</v>
      </c>
      <c r="B27" s="73"/>
      <c r="C27" s="73"/>
      <c r="D27" s="73"/>
      <c r="E27" s="73"/>
      <c r="F27" s="73"/>
      <c r="G27" s="73"/>
      <c r="H27" s="73"/>
      <c r="I27" s="73"/>
      <c r="J27" s="34"/>
      <c r="K27" s="34"/>
      <c r="L27" s="58"/>
      <c r="M27" s="23"/>
      <c r="N27" s="62"/>
      <c r="O27" s="5"/>
      <c r="P27" s="5"/>
      <c r="Q27" s="5"/>
    </row>
    <row r="28" spans="1:17" ht="17.25" customHeight="1" x14ac:dyDescent="0.25">
      <c r="A28" s="70" t="s">
        <v>30</v>
      </c>
      <c r="B28" s="71"/>
      <c r="C28" s="71"/>
      <c r="D28" s="71"/>
      <c r="E28" s="71"/>
      <c r="F28" s="71"/>
      <c r="G28" s="71"/>
      <c r="H28" s="71"/>
      <c r="I28" s="72"/>
      <c r="J28" s="34">
        <f>J14+J15+J16+J17+J18+J19+J20+J25+J26</f>
        <v>162410</v>
      </c>
      <c r="K28" s="34">
        <f>J28*1.05</f>
        <v>170530.5</v>
      </c>
      <c r="L28" s="59"/>
      <c r="M28" s="24"/>
      <c r="N28" s="62"/>
      <c r="O28" s="5"/>
      <c r="P28" s="5"/>
      <c r="Q28" s="5"/>
    </row>
    <row r="29" spans="1:17" ht="17.25" customHeight="1" x14ac:dyDescent="0.25">
      <c r="A29" s="70" t="s">
        <v>29</v>
      </c>
      <c r="B29" s="71"/>
      <c r="C29" s="71"/>
      <c r="D29" s="71"/>
      <c r="E29" s="71"/>
      <c r="F29" s="71"/>
      <c r="G29" s="71"/>
      <c r="H29" s="71"/>
      <c r="I29" s="72"/>
      <c r="J29" s="34"/>
      <c r="K29" s="34"/>
      <c r="L29" s="56"/>
      <c r="M29" s="24"/>
      <c r="N29" s="62"/>
      <c r="O29" s="5"/>
      <c r="P29" s="5"/>
      <c r="Q29" s="5"/>
    </row>
  </sheetData>
  <mergeCells count="16">
    <mergeCell ref="P9:P11"/>
    <mergeCell ref="Q9:Q11"/>
    <mergeCell ref="A28:I28"/>
    <mergeCell ref="A29:I29"/>
    <mergeCell ref="A27:I27"/>
    <mergeCell ref="A25:I25"/>
    <mergeCell ref="B21:C21"/>
    <mergeCell ref="I1:J1"/>
    <mergeCell ref="A4:M4"/>
    <mergeCell ref="A3:M3"/>
    <mergeCell ref="A11:M11"/>
    <mergeCell ref="A7:M7"/>
    <mergeCell ref="A6:M6"/>
    <mergeCell ref="A9:M9"/>
    <mergeCell ref="A10:M10"/>
    <mergeCell ref="A8:M8"/>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Erika Matonienė</cp:lastModifiedBy>
  <cp:lastPrinted>2023-04-28T06:31:02Z</cp:lastPrinted>
  <dcterms:created xsi:type="dcterms:W3CDTF">2020-05-06T10:27:38Z</dcterms:created>
  <dcterms:modified xsi:type="dcterms:W3CDTF">2023-05-05T11:13:32Z</dcterms:modified>
</cp:coreProperties>
</file>