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1835" tabRatio="678" activeTab="3"/>
  </bookViews>
  <sheets>
    <sheet name="DKŽ Konstrukcinė dalis" sheetId="2" r:id="rId1"/>
    <sheet name="DKŽ Susisiekimo dalis" sheetId="4" r:id="rId2"/>
    <sheet name="DKŽ Susisiekimo dalis laikinas" sheetId="5" r:id="rId3"/>
    <sheet name="Santrauka" sheetId="3" r:id="rId4"/>
  </sheets>
  <calcPr calcId="145621" iterateDelta="1E-4"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4" l="1"/>
  <c r="G101" i="4" l="1"/>
  <c r="G100" i="4"/>
  <c r="G95" i="4"/>
  <c r="G94" i="4"/>
  <c r="G65" i="4"/>
  <c r="G68" i="4"/>
  <c r="I68" i="4" s="1"/>
  <c r="G67" i="4"/>
  <c r="G66" i="4"/>
  <c r="G64" i="4"/>
  <c r="G63" i="4"/>
  <c r="G62" i="4"/>
  <c r="G61" i="4"/>
  <c r="G60" i="4"/>
  <c r="G18" i="4"/>
  <c r="I67" i="4" l="1"/>
  <c r="I63" i="4"/>
  <c r="I61" i="4"/>
  <c r="G12" i="4"/>
  <c r="G14" i="4" l="1"/>
  <c r="G13" i="4"/>
  <c r="G11" i="4"/>
  <c r="G10" i="4"/>
  <c r="G9" i="4"/>
  <c r="G8" i="4"/>
  <c r="G7" i="4"/>
  <c r="G6" i="4"/>
  <c r="G54" i="2"/>
  <c r="G45" i="2"/>
  <c r="G26" i="2"/>
  <c r="G25" i="2"/>
  <c r="G24" i="2"/>
  <c r="G23" i="2"/>
  <c r="G10" i="2"/>
  <c r="G7" i="2" l="1"/>
  <c r="G6" i="2"/>
  <c r="G5" i="5"/>
  <c r="G6" i="5" s="1"/>
  <c r="G97" i="4"/>
  <c r="G96" i="4"/>
  <c r="G105" i="4"/>
  <c r="G104" i="4"/>
  <c r="G103" i="4"/>
  <c r="G102" i="4"/>
  <c r="G99" i="4"/>
  <c r="G98" i="4"/>
  <c r="G93" i="4"/>
  <c r="G92" i="4"/>
  <c r="G91" i="4"/>
  <c r="G90" i="4"/>
  <c r="G89" i="4"/>
  <c r="G88" i="4"/>
  <c r="G87" i="4"/>
  <c r="G86" i="4"/>
  <c r="G59" i="4"/>
  <c r="G58" i="4"/>
  <c r="G57" i="4"/>
  <c r="G56" i="4"/>
  <c r="G55" i="4"/>
  <c r="G54" i="4"/>
  <c r="G53" i="4"/>
  <c r="G51" i="4"/>
  <c r="G50" i="4"/>
  <c r="G49" i="4"/>
  <c r="G48" i="4"/>
  <c r="G47" i="4"/>
  <c r="G46" i="4"/>
  <c r="G45" i="4"/>
  <c r="G44" i="4"/>
  <c r="G39" i="4"/>
  <c r="G38" i="4"/>
  <c r="G37" i="4"/>
  <c r="G36" i="4"/>
  <c r="G35" i="4"/>
  <c r="G33" i="4"/>
  <c r="G32" i="4"/>
  <c r="G31" i="4"/>
  <c r="G30" i="4"/>
  <c r="G21" i="4"/>
  <c r="G20" i="4"/>
  <c r="G19" i="4"/>
  <c r="G17" i="4"/>
  <c r="G85" i="4"/>
  <c r="G84" i="4"/>
  <c r="G83" i="4"/>
  <c r="G82" i="4"/>
  <c r="G81" i="4"/>
  <c r="G80" i="4"/>
  <c r="G79" i="4"/>
  <c r="G78" i="4"/>
  <c r="G77" i="4"/>
  <c r="G76" i="4"/>
  <c r="G75" i="4"/>
  <c r="G74" i="4"/>
  <c r="G73" i="4"/>
  <c r="G72" i="4"/>
  <c r="G71" i="4"/>
  <c r="G70" i="4"/>
  <c r="G69" i="4"/>
  <c r="G43" i="4"/>
  <c r="G42" i="4"/>
  <c r="G41" i="4"/>
  <c r="G40" i="4"/>
  <c r="G34" i="4"/>
  <c r="G29" i="4"/>
  <c r="G28" i="4"/>
  <c r="G27" i="4"/>
  <c r="G26" i="4"/>
  <c r="G25" i="4"/>
  <c r="G24" i="4"/>
  <c r="G23" i="4"/>
  <c r="G22" i="4"/>
  <c r="G16" i="4"/>
  <c r="G15" i="4"/>
  <c r="G5" i="4"/>
  <c r="G52" i="2"/>
  <c r="G51" i="2"/>
  <c r="G50" i="2"/>
  <c r="G44" i="2"/>
  <c r="G39" i="2"/>
  <c r="G38" i="2"/>
  <c r="G37" i="2"/>
  <c r="G36" i="2"/>
  <c r="G35" i="2"/>
  <c r="G34" i="2"/>
  <c r="G33" i="2"/>
  <c r="G42" i="2"/>
  <c r="G41" i="2"/>
  <c r="G40" i="2"/>
  <c r="G43" i="2"/>
  <c r="G27" i="2"/>
  <c r="G30" i="2"/>
  <c r="G29" i="2"/>
  <c r="G28" i="2"/>
  <c r="G22" i="2"/>
  <c r="I15" i="4" l="1"/>
  <c r="I5" i="5"/>
  <c r="D8" i="3"/>
  <c r="I23" i="4"/>
  <c r="I105" i="4"/>
  <c r="I59" i="4"/>
  <c r="I43" i="4"/>
  <c r="I77" i="4"/>
  <c r="I85" i="4"/>
  <c r="I92" i="4"/>
  <c r="G106" i="4"/>
  <c r="D7" i="3" s="1"/>
  <c r="G11" i="2"/>
  <c r="G58" i="2" l="1"/>
  <c r="G56" i="2"/>
  <c r="G55" i="2"/>
  <c r="G53" i="2"/>
  <c r="G49" i="2"/>
  <c r="G48" i="2"/>
  <c r="G47" i="2"/>
  <c r="G46" i="2"/>
  <c r="G31" i="2"/>
  <c r="G13" i="2"/>
  <c r="I56" i="2" l="1"/>
  <c r="G12" i="2"/>
  <c r="G16" i="2" l="1"/>
  <c r="G14" i="2"/>
  <c r="G21" i="2" l="1"/>
  <c r="G20" i="2"/>
  <c r="G8" i="2" l="1"/>
  <c r="G59" i="2" l="1"/>
  <c r="I59" i="2" s="1"/>
  <c r="G57" i="2"/>
  <c r="I58" i="2" s="1"/>
  <c r="G32" i="2"/>
  <c r="G19" i="2"/>
  <c r="G18" i="2"/>
  <c r="G17" i="2"/>
  <c r="G15" i="2"/>
  <c r="G9" i="2"/>
  <c r="I14" i="2" s="1"/>
  <c r="G5" i="2"/>
  <c r="I44" i="2" l="1"/>
  <c r="I26" i="2"/>
  <c r="G60" i="2"/>
  <c r="D6" i="3" s="1"/>
  <c r="D9" i="3" s="1"/>
  <c r="I8" i="2"/>
</calcChain>
</file>

<file path=xl/sharedStrings.xml><?xml version="1.0" encoding="utf-8"?>
<sst xmlns="http://schemas.openxmlformats.org/spreadsheetml/2006/main" count="697" uniqueCount="305">
  <si>
    <t>Kiekis</t>
  </si>
  <si>
    <t>vnt.</t>
  </si>
  <si>
    <t>m</t>
  </si>
  <si>
    <t>kompl.</t>
  </si>
  <si>
    <t xml:space="preserve">DARBŲ KIEKIŲ ŽINIARAŠTIS NR. 1 – KONSTRUKCIJŲ DALIS </t>
  </si>
  <si>
    <t>Skyrius</t>
  </si>
  <si>
    <t>Eilės Nr.</t>
  </si>
  <si>
    <t>Darbo pavadinimas, aprašymas</t>
  </si>
  <si>
    <t>Mato vnt.</t>
  </si>
  <si>
    <t>Vieneto kaina, Eur be PVM  (pildo Tiekėjas)</t>
  </si>
  <si>
    <t>Iš viso, Eur be PVM</t>
  </si>
  <si>
    <t>1. Paruošiamieji darbai</t>
  </si>
  <si>
    <t>1.1</t>
  </si>
  <si>
    <t>1.2</t>
  </si>
  <si>
    <t>1.3</t>
  </si>
  <si>
    <t>Iš viso skyriuje 1, Eur be PVM</t>
  </si>
  <si>
    <t>2.1</t>
  </si>
  <si>
    <t>2.2</t>
  </si>
  <si>
    <t>2.3</t>
  </si>
  <si>
    <t>2.4</t>
  </si>
  <si>
    <t>2.5</t>
  </si>
  <si>
    <t>2.6</t>
  </si>
  <si>
    <t>Iš viso skyriuje 2, Eur be PVM</t>
  </si>
  <si>
    <t>3.1</t>
  </si>
  <si>
    <t>3.2</t>
  </si>
  <si>
    <t>3.3</t>
  </si>
  <si>
    <t>3.4</t>
  </si>
  <si>
    <t>3.5</t>
  </si>
  <si>
    <t>3.6</t>
  </si>
  <si>
    <t>3.7</t>
  </si>
  <si>
    <t>3.8</t>
  </si>
  <si>
    <t>3.9</t>
  </si>
  <si>
    <t>3.10</t>
  </si>
  <si>
    <t>3.11</t>
  </si>
  <si>
    <t xml:space="preserve">Armatūros gaminių sudėjimas į betonuojamas konstrukcijas  </t>
  </si>
  <si>
    <t>Iš viso skyriuje 3, Eur be PVM</t>
  </si>
  <si>
    <t>4.1</t>
  </si>
  <si>
    <t>4.2</t>
  </si>
  <si>
    <t>4.3</t>
  </si>
  <si>
    <t>4.4</t>
  </si>
  <si>
    <t>Iš viso skyriuje 4, Eur be PVM</t>
  </si>
  <si>
    <t>5.1</t>
  </si>
  <si>
    <t>5.2</t>
  </si>
  <si>
    <t>5.3</t>
  </si>
  <si>
    <t>Iš viso skyriuje 5, Eur be PVM</t>
  </si>
  <si>
    <t>6.1</t>
  </si>
  <si>
    <t>6.2</t>
  </si>
  <si>
    <t>Iš viso skyriuje 6, Eur be PVM</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</si>
  <si>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</si>
  <si>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</si>
  <si>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</si>
  <si>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</si>
  <si>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kg</t>
  </si>
  <si>
    <t>DARBŲ KIEKIŲ ŽINIARAŠČIŲ SANTRAUKA</t>
  </si>
  <si>
    <t>Darbų kiekių žin. nr.</t>
  </si>
  <si>
    <t>Žiniaraščio pavadinimas</t>
  </si>
  <si>
    <t>Vertė, EUR be PVM</t>
  </si>
  <si>
    <t xml:space="preserve">KONSTRUKCIJŲ DALIS </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</si>
  <si>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</si>
  <si>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</si>
  <si>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</si>
  <si>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</si>
  <si>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</si>
  <si>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</si>
  <si>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4.5</t>
  </si>
  <si>
    <t>6. Baigiamieji darbai</t>
  </si>
  <si>
    <t>7. Kiti darbai</t>
  </si>
  <si>
    <t>Augalinio sluoksnio pašalinimas t=20 cm, sandėliuojant vietoje</t>
  </si>
  <si>
    <t>m3</t>
  </si>
  <si>
    <t>2. Ardymo darbai</t>
  </si>
  <si>
    <r>
      <t xml:space="preserve">Plieninių elementų išardymas ir išvežimas į Užsakovo nurodytą vietą </t>
    </r>
    <r>
      <rPr>
        <i/>
        <sz val="11"/>
        <rFont val="Times New Roman"/>
        <family val="1"/>
        <charset val="186"/>
      </rPr>
      <t>(žiūrėti žiniaraščio priedą dėl išvežimo</t>
    </r>
    <r>
      <rPr>
        <sz val="11"/>
        <rFont val="Times New Roman"/>
        <family val="1"/>
        <charset val="186"/>
      </rPr>
      <t>)</t>
    </r>
  </si>
  <si>
    <t>3.  Pamatų ir gelžbetoninio rėmo įrengimas</t>
  </si>
  <si>
    <t>Skaldos sluoksnio h=20 cm įrengimas</t>
  </si>
  <si>
    <t>Paruošiamojo betono sluoksnio h=50 mm įrengimas</t>
  </si>
  <si>
    <t>Rostverko įrengimas</t>
  </si>
  <si>
    <t>Gelžbetoninio rėmo (įskaitant sparnus ir bortus) įrengimas</t>
  </si>
  <si>
    <t>Gulekšnių įrengimas</t>
  </si>
  <si>
    <t xml:space="preserve">Skaldos sluoksnio h=40 cm po gulekšniais įrengimas </t>
  </si>
  <si>
    <t>Pereinamųjų plokščių įrengimas</t>
  </si>
  <si>
    <t>Atramų užpylimas ir šlaitų formavimas gerai sutankintu drenuojančiu gruntu</t>
  </si>
  <si>
    <t>4. Pakloto įrengimas</t>
  </si>
  <si>
    <t>4.6</t>
  </si>
  <si>
    <t>4.7</t>
  </si>
  <si>
    <t>4.8</t>
  </si>
  <si>
    <t>4.9</t>
  </si>
  <si>
    <t>4.10</t>
  </si>
  <si>
    <t>4.11</t>
  </si>
  <si>
    <t>4.12</t>
  </si>
  <si>
    <t>4.13</t>
  </si>
  <si>
    <t>4.14</t>
  </si>
  <si>
    <t>m2</t>
  </si>
  <si>
    <t>Sandarinimo juostos tarp betoninių konstrukcijų ir asfaltbetonio įrengimas</t>
  </si>
  <si>
    <t>Hidroizoliacijos 2 sl. ant pereinamųjų plokščių įrengimas</t>
  </si>
  <si>
    <t>Kelio bortų 1000×150×220 įrengimas</t>
  </si>
  <si>
    <t xml:space="preserve">Išlyginamojo betono sluoksno ant tilto perdangos įrengimas </t>
  </si>
  <si>
    <t>Išlyginamojo betono sluoksno ant pereinamųjų plokščių įrengimas</t>
  </si>
  <si>
    <t xml:space="preserve">Hidroizoliacijos 2 sl. ant tilto perdangos įrengimas </t>
  </si>
  <si>
    <t>Asfaltbetonio dangos apatinio sluoksnio (AC16AS, h=40 mm) ant tilto perdangos įrngimas</t>
  </si>
  <si>
    <t>Asfaltbetonio dangos  viršutinio  sluoksnio  (SMA11S, h=40 mm) ant tilto perdangos įrengimas</t>
  </si>
  <si>
    <t>Asfalto apsauginio sluoksnio  (SMA5S, h=20 mm) ant pereinamųjų plokščių įrengimas</t>
  </si>
  <si>
    <t>Asfalto apsauginio sluoksnio  (SMA5S, h=20 mm) ant tilto perdangos įrengimas</t>
  </si>
  <si>
    <t>Apsauginio šalčiui atsparaus sluoksnio įrengimas</t>
  </si>
  <si>
    <t>Skaldos sluoksnio virš pereinamųjų plokščių įrengimas</t>
  </si>
  <si>
    <t>Asfaltbetonio pagrindo sluoksnio (AC22PN, hvid=80 mm)  ant pereinamųjų plokščių įrengimas</t>
  </si>
  <si>
    <t>Asfaltbetonio dangos  viršutinio  sluoksnio (SMA11S, h=40 mm) ant pereinamųjų plokščių įrengimas</t>
  </si>
  <si>
    <t>Stiklo pluošto geotinklo (100/100, b=1000 mm) įrengimas</t>
  </si>
  <si>
    <t>Drenažinės juostos įrengimas</t>
  </si>
  <si>
    <t>5. Kitų tilto elementų įrengimas</t>
  </si>
  <si>
    <t>4.15</t>
  </si>
  <si>
    <t>4.16</t>
  </si>
  <si>
    <t>4.17</t>
  </si>
  <si>
    <t>4.18</t>
  </si>
  <si>
    <t>Betoninių paviršių besiliečiančių su gruntu padengimas teptine hidroizoliacija 2 kartus</t>
  </si>
  <si>
    <t>Betoninių paviršių impregnavimas</t>
  </si>
  <si>
    <t>PP D160 vamzdžių įrengimas</t>
  </si>
  <si>
    <t>Ištekamojo vamzdžio tvirtinimo lauko rieduliais Dvid=15 cm cemento skiedinyje, h=20 cm įrengimas</t>
  </si>
  <si>
    <t>Latakų iš lauko riedulių Dvid=15 cm cemento skiedinyje įrengimas, h=20 cm įrengimas</t>
  </si>
  <si>
    <t>Kūgių ir šlaitų tvirtinimas paskleidžiant dirvožemį ant antierozinio tinklo, tilto darbų zonos ribose, h=100 mm.</t>
  </si>
  <si>
    <t>Skaldo pagrindo įrengimas</t>
  </si>
  <si>
    <t>Upės vagos šlaito tvirtinimo lauko riedulių mėtiniu Dvid=25 cm įrengimas</t>
  </si>
  <si>
    <t>Geotekstilės įrengimas</t>
  </si>
  <si>
    <t>Plianinių apsauginių atitvarų (H2-W2-B) įrengimas</t>
  </si>
  <si>
    <t>Plotų rekultivacija, paskleidžiant dirvožemį, h=20 cm ir apsėjant žole</t>
  </si>
  <si>
    <t>Kelio ašinės linijos ir kelio juostos nužymėjimas</t>
  </si>
  <si>
    <t>km</t>
  </si>
  <si>
    <t>2. Žemės darbai</t>
  </si>
  <si>
    <t>5.4</t>
  </si>
  <si>
    <t>5.5</t>
  </si>
  <si>
    <t>5.6</t>
  </si>
  <si>
    <t>5.7</t>
  </si>
  <si>
    <t>5.8</t>
  </si>
  <si>
    <t>5.9</t>
  </si>
  <si>
    <t>5.10</t>
  </si>
  <si>
    <t>Žemės sankasos viršaus planiravimas</t>
  </si>
  <si>
    <t>Grunto kasimas ekskavatoriais, grunto pakrovimas ir išvežimas į Rangovo pasirinktą vietą</t>
  </si>
  <si>
    <t>Pylimų įrengimas</t>
  </si>
  <si>
    <t>Neaustinės geotekstilės (≥150 g/m²) įrengimas</t>
  </si>
  <si>
    <t xml:space="preserve">Šlaitų, griovių ir teritorijų planiravimas mechanizuotu būdu </t>
  </si>
  <si>
    <t xml:space="preserve">Šlaitų, griovių ir teritorijų planiravimas rankiniu būdu </t>
  </si>
  <si>
    <t>Šlaitų, griovių ir teritorijų šalia padengimas dirvožemio sluoksniu hvid=0,10 m ir apsėjimas veja</t>
  </si>
  <si>
    <t>3. Kelio dangos konstrukcijos įrengimas (I dangos konstrukcijos parinkimo variantas)</t>
  </si>
  <si>
    <t xml:space="preserve">Asfalto pagrindo sluoksnio įrengimas iš mišinio AC 22 PN (su kelio bitumu 70/100), h=0,08 m </t>
  </si>
  <si>
    <t>Šiurkštinimas 2/5 fr. Skaldyta mineraline medžiaga 1,5 kg/m²</t>
  </si>
  <si>
    <t>Asfalto briaunų kraštų užsandarinimas karštu bitumu (pagal ĮT ASFALTAS 08 X skyriaus IV skirsnį)</t>
  </si>
  <si>
    <t>Dangos pagruntavimas prieš viršutinio asfalto sluoksnio įrengimą, panaudojant bituminę emulsiją C60BP4-S 250 g/m²</t>
  </si>
  <si>
    <t>Geotinklo (≥40/40 kN/m) įrengimas</t>
  </si>
  <si>
    <t>Apsauginio šalčiui atsparaus sluoksnio įrengimas (h=0,26 m)</t>
  </si>
  <si>
    <t>Skaldos pagrindo sluoksnio iš nesurištų mineralinių medžiagų mišinio 0/45 įrengimas (h=0,20 m)</t>
  </si>
  <si>
    <t xml:space="preserve">Asfalto pagrindo sluoksnio įrengimas iš mišinio AC 22 PN (su kelio bitumu 70/100) (h=0,08 m) </t>
  </si>
  <si>
    <t>Šiurkštinimas 2/5 fr. skaldyta mineraline medžiaga 1,5 kg/m²</t>
  </si>
  <si>
    <t>3. Kelio dangos konstrukcijos įrengimas (II dangos konstrukcijos parinkimo variantas)</t>
  </si>
  <si>
    <t>Skaldos pagrindo sluoksnio iš nesurištų mineralinių medžiagų mišinio 0/45 įrengimas, h=0,30 m</t>
  </si>
  <si>
    <t>Šalčiui nejautrių medžiagų sluoksnio įrengimas (h=0,26 m)</t>
  </si>
  <si>
    <t>Skaldos pagrindo sluoksnio iš nesurištų mineralinių medžiagų mišinio 0/45 įrengimas (h=0,30 m)</t>
  </si>
  <si>
    <t>Pastaba: Tiekėjas pildo pasirinktinai I arba II dangos konstrukcijos variantą</t>
  </si>
  <si>
    <t>4. Kelio dangos konstrukcijos kelio suvedimo su esama danga įrengimas (I dangos konstrukcijos parinkimo variantas)</t>
  </si>
  <si>
    <t>4. Kelio dangos konstrukcijos kelio suvedimo su esama danga įrengimas (II dangos konstrukcijos parinkimo variantas)</t>
  </si>
  <si>
    <t xml:space="preserve">Dangos sluoksnis be rišiklių fr. 0/11 įrengimas, h=0,05 m </t>
  </si>
  <si>
    <t>Geokompozitinės medžiagos paklojimas ant pagruntuoto asfalto (projektuojamos dangos sujungimui su esama)</t>
  </si>
  <si>
    <t xml:space="preserve">Dangos sluoksnis be rišiklių fr. 0/11 įrengimas, h=0,05 m  </t>
  </si>
  <si>
    <t>Apatinio kelkraščio sluoksnio įrengimas iš piltinio grunto ŽB, ŽG, ŽP, ŽD, ŽM, SB, SG, SP, SD, SM</t>
  </si>
  <si>
    <t>Rišiklis sujungimui karštas prie šalto (225g/m)</t>
  </si>
  <si>
    <t>Apsauginio šalčiui atsparaus sluoksnio įrengimas, h=0,26 m*</t>
  </si>
  <si>
    <t>Apsauginio šalčiui atsparaus sluoksnio įrengimas, h=0,59 m*</t>
  </si>
  <si>
    <t>IŠ VISO ŽINIARAŠTYJE 2, EUR BE PVM</t>
  </si>
  <si>
    <t xml:space="preserve">DARBŲ KIEKIŲ ŽINIARAŠTIS NR. 2 – SUSISIEKIMO DALIS </t>
  </si>
  <si>
    <t>Asfalto pagrindo dangos sluoksnio įrengimas AC 16 PD (su kelio bitumu 70/100) (h=0,06 m)</t>
  </si>
  <si>
    <t>Dangčių reikalingų apžiūros šuliniams įrengimas</t>
  </si>
  <si>
    <t>Konstrukcinio drenažo ištekėjimo žiočių su atbulinės eigos vožtuvu įrengimas</t>
  </si>
  <si>
    <t>Tranšėjos kasimas, grunto pakrovimas ir išvežimas į Rangovo pasirinktą vietą</t>
  </si>
  <si>
    <t>Žvirgždo skalda fr. 11/16 įrengimas</t>
  </si>
  <si>
    <t>Žvirgždo skalda fr. 5/8 įrengimas</t>
  </si>
  <si>
    <t>Plastikinio konstrukcinio drenažo vamzdžio su geotekstilės filtru (d≥200 mm) įrengimas</t>
  </si>
  <si>
    <t>7.2</t>
  </si>
  <si>
    <t>Kelkraščio viršutinio sluoksnio įrengimas iš skaldažolės, kai 85% sudaro skaldytų mineralinių medžiagų mišinys fr. 0/22 ir 15% - augalinio grunto mišinys su žolės sėklomis, (h=0,04-0,08 m)</t>
  </si>
  <si>
    <t>8.1</t>
  </si>
  <si>
    <t>Iš viso skyriuje 8, Eur be PVM</t>
  </si>
  <si>
    <t>Iš viso skyriuje 9, Eur be PVM</t>
  </si>
  <si>
    <t>9.1</t>
  </si>
  <si>
    <t>9.3</t>
  </si>
  <si>
    <t>9.4</t>
  </si>
  <si>
    <t>Griovių tvirtinimas žvirgždo skalda fr. 16/32 (h=0,10m)</t>
  </si>
  <si>
    <t>Skaldos fr. 4/16 pagrindo sluoksnio įrengimas (h=0,10m)</t>
  </si>
  <si>
    <t>Betono pagrindo sluoksnio C20/25 įrengimas (h=0,10m)</t>
  </si>
  <si>
    <t>Netašytų lauko akmenų fr. 100/150mm įrengimas (h=0,15m)</t>
  </si>
  <si>
    <t>10.1</t>
  </si>
  <si>
    <t>Iš viso skyriuje 10, Eur be PVM</t>
  </si>
  <si>
    <t>Iš viso skyriuje 11, Eur be PVM</t>
  </si>
  <si>
    <t>11.2</t>
  </si>
  <si>
    <t>11.3</t>
  </si>
  <si>
    <t>11.4</t>
  </si>
  <si>
    <t>11.1</t>
  </si>
  <si>
    <t>11.5</t>
  </si>
  <si>
    <t>11.6</t>
  </si>
  <si>
    <t>11.7</t>
  </si>
  <si>
    <t>11. Vandens pralaidų įrengimas</t>
  </si>
  <si>
    <t>Pralaidų Ø400 mm nuovažose įrengimas</t>
  </si>
  <si>
    <t>Užpilo grunto įrengimas virš pralaidos</t>
  </si>
  <si>
    <t>Tranšėjos užpylimas sankasai tinkamu gruntu</t>
  </si>
  <si>
    <t>Pralaidų antgalių įrengimas</t>
  </si>
  <si>
    <t>Smėlio pagrindo sluoksnio įrengimas (h=0,15 m)</t>
  </si>
  <si>
    <t>12.1</t>
  </si>
  <si>
    <t>12.2</t>
  </si>
  <si>
    <t>12.3</t>
  </si>
  <si>
    <t>12.4</t>
  </si>
  <si>
    <t>12.5</t>
  </si>
  <si>
    <t>12.6</t>
  </si>
  <si>
    <t>12.7</t>
  </si>
  <si>
    <t>12.8</t>
  </si>
  <si>
    <t>12.9</t>
  </si>
  <si>
    <t>12. Kelio apstatymas ir saugaus eismo organizavimas</t>
  </si>
  <si>
    <t>A tipo signalinių stulpelių įrengimas</t>
  </si>
  <si>
    <t>Kelio ženklų vienstiebių metalinių atramų (d=76,1/2,0 mm) pastatymas</t>
  </si>
  <si>
    <t>Kelio ženklų skydų ant vienstiebių metalinių atramų sumontavimas</t>
  </si>
  <si>
    <t>Dangos ženklinimas 1.1 siaura ištisinė linija 0,12 m pločio linija (polimerinėmis medžiagomis)</t>
  </si>
  <si>
    <t>Dangos ženklinimas 1.5 siaura brūkšnine 0,12 m pločio linija, kai brūkšnio ir tarpo santykis 2:6 (polimerinėmis medžiagomis)</t>
  </si>
  <si>
    <t>Dangos ženklinimas 1.6 siaura brūkšnine 0,12 m pločio linija, kai brūkšnio ir tarpo santykis 3:1 (polimerinėmis medžiagomis)</t>
  </si>
  <si>
    <t>Dangos ženklinimas 1.1 siaura ištisinė linija 0,12 m pločio linija (polimerinėmis medžiagomis) ant tilto</t>
  </si>
  <si>
    <t>Iš viso skyriuje 12, Eur be PVM</t>
  </si>
  <si>
    <t>DARBŲ KIEKIŲ ŽINIARAŠTIS NR. 3 – SUSISIEKIMO DALIS (LAIKINAS APVAŽIAVIMAS)</t>
  </si>
  <si>
    <t xml:space="preserve">Dirvožemio sluoksnio kasimas, pakrovimas ir pervežimas į laikiną sandėliavimo aikštelę </t>
  </si>
  <si>
    <t>5. Kelkraščių įrengimas</t>
  </si>
  <si>
    <t>IŠ VISO ŽINIARAŠTYJE 3, EUR BE PVM</t>
  </si>
  <si>
    <t xml:space="preserve">SUSISIEKIMO DALIS </t>
  </si>
  <si>
    <t>SUSISIEKIMO DALIS (LAIKINAS APVAŽIAVIMAS)</t>
  </si>
  <si>
    <t xml:space="preserve"> VALSTYBINĖS REIKŠMĖS RAJONINIO KELIO NR. 1601 ŽAGARĖ–JUODEIKIAI–PIKTUIŽIAI 23,081 KM TILTO PER ŠVĖTĘ KAPITALINIS REMONAS  </t>
  </si>
  <si>
    <r>
      <t>Plieninės spraustasienės  sukalimas ir ištraukimas W≥1450 cm3/m, plieno klasė ne žemesnė nei S240GP  (</t>
    </r>
    <r>
      <rPr>
        <i/>
        <sz val="11"/>
        <rFont val="Times New Roman"/>
        <family val="1"/>
        <charset val="186"/>
      </rPr>
      <t>įvertinant grįžtamasiąs medžiagas</t>
    </r>
    <r>
      <rPr>
        <sz val="11"/>
        <rFont val="Times New Roman"/>
        <family val="1"/>
        <charset val="186"/>
      </rPr>
      <t>)</t>
    </r>
  </si>
  <si>
    <t>t</t>
  </si>
  <si>
    <r>
      <t>Tvirtinimų įrengimas ir išatdymas (</t>
    </r>
    <r>
      <rPr>
        <i/>
        <sz val="11"/>
        <rFont val="Times New Roman"/>
        <family val="1"/>
        <charset val="186"/>
      </rPr>
      <t>įvertinant grįžtamasiąs medžiagas</t>
    </r>
    <r>
      <rPr>
        <sz val="11"/>
        <rFont val="Times New Roman"/>
        <family val="1"/>
        <charset val="186"/>
      </rPr>
      <t>)</t>
    </r>
  </si>
  <si>
    <t>1.4</t>
  </si>
  <si>
    <t>Grįžtamosios medžiagos (nufrezuotas asfaltas) (vieneto kaina didesnė arba lygi ≥ 9,58 Eur/m3) (sąmatoje įvertinamas su minuso ženklu)</t>
  </si>
  <si>
    <t>Gelžbetoninių gręžtinių polių Ø600 mmįrengimas</t>
  </si>
  <si>
    <t xml:space="preserve">Įpjovų sandarinimas </t>
  </si>
  <si>
    <t>Betoninių paviršiųpadengimas epoksidine danga</t>
  </si>
  <si>
    <t>PP D315 šulinėlių su dugnais ir ketinėmis grotelėmis D400 kl. įrengimas</t>
  </si>
  <si>
    <t>Drenažinio vamzdžio D113/128 su geotekstilės filtru įrengimas</t>
  </si>
  <si>
    <t>1.5</t>
  </si>
  <si>
    <t>1.6</t>
  </si>
  <si>
    <t>1.7</t>
  </si>
  <si>
    <t>1.8</t>
  </si>
  <si>
    <t>1.9</t>
  </si>
  <si>
    <t>1.10</t>
  </si>
  <si>
    <t xml:space="preserve">Kelio ženklų vienstiebių atramų demontavimas ir sandėliavimas vietoje </t>
  </si>
  <si>
    <t xml:space="preserve">Kelio ženklų skydų demontavimas nuo dvistiebių atramų ir sandėliavimas vietoje </t>
  </si>
  <si>
    <t xml:space="preserve">Kelio ženklų dvistiebių atramų demontavimas ir sandėliavimas vietoje </t>
  </si>
  <si>
    <r>
      <t>Kelio ženklų skydų ir atramų pakrovimas ir išvežimas į Užsakovo nurodytą vietą (</t>
    </r>
    <r>
      <rPr>
        <i/>
        <sz val="11"/>
        <rFont val="Times New Roman"/>
        <family val="1"/>
        <charset val="186"/>
      </rPr>
      <t>žiūrėti žiniaraščio priedą dėl išvežimo</t>
    </r>
    <r>
      <rPr>
        <sz val="11"/>
        <rFont val="Times New Roman"/>
        <family val="1"/>
        <charset val="186"/>
      </rPr>
      <t>)</t>
    </r>
  </si>
  <si>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</si>
  <si>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1.11</t>
  </si>
  <si>
    <t>Pakopų įrengimas</t>
  </si>
  <si>
    <t>Apsauginis šalčiui atsparaus sluoksnio įrengimas (h=0,53 m)</t>
  </si>
  <si>
    <t>Šalčiui nejautrių medžiagų sluoksnio įrengimas (h=0,43 m)</t>
  </si>
  <si>
    <t>6. Kelkraščių įrengimas kelio suvedimui su esama danga</t>
  </si>
  <si>
    <t>7. Griovių tvirtinimo įrengimas</t>
  </si>
  <si>
    <t>7.3</t>
  </si>
  <si>
    <t>7.4</t>
  </si>
  <si>
    <t xml:space="preserve">8. Griovių tvirtinimo įrengimas kelio suvedimo su esama danga vietoje </t>
  </si>
  <si>
    <t>9. Nuovažų įrengimas</t>
  </si>
  <si>
    <t>9.2</t>
  </si>
  <si>
    <t>9.5</t>
  </si>
  <si>
    <t>9.6</t>
  </si>
  <si>
    <t>9.7</t>
  </si>
  <si>
    <t>9.8</t>
  </si>
  <si>
    <t>9.9</t>
  </si>
  <si>
    <t>Kelkraščio viršutinio sluoksnio įrengimas iš skaldažolės, kai 85% sudaro skaldytų mineralinių 
medžiagų mišinys fr. 11/22 ir 15% - augalinio grunto mišinys su žolės sėklomis (h-0,10 m)</t>
  </si>
  <si>
    <t>10. Konstrukcinio drenažo įrengimas</t>
  </si>
  <si>
    <t>10.2</t>
  </si>
  <si>
    <t>10.3</t>
  </si>
  <si>
    <t>10.4</t>
  </si>
  <si>
    <t>10.5</t>
  </si>
  <si>
    <t>10.6</t>
  </si>
  <si>
    <t>10.7</t>
  </si>
  <si>
    <t>10.8</t>
  </si>
  <si>
    <t xml:space="preserve"> Plastikinių konstrukcinio drenažo apžiūros šulinių įrengimas (d425mm)</t>
  </si>
  <si>
    <t>Geotekstilės grunto atskyrimui įrengimas</t>
  </si>
  <si>
    <t>Grunto kasimas ekskavatoriais, pakrovimas į savivarčius ir išvežimas į laikiną sandėlaivimo vietą</t>
  </si>
  <si>
    <t>Kelio ženklų dvistiebių metalinių atramų (d=76,1/2,0 mm) pastatymas</t>
  </si>
  <si>
    <t>Kelio ženklų skydų ant dvistiebių metalinių atramų sumontavimas</t>
  </si>
  <si>
    <t xml:space="preserve"> </t>
  </si>
  <si>
    <t>Dangos ženklinimas 1.7 siaura brūkšnine 0,12 m pločio linija, kai brūkšnio ir tarpo santykis 3:3 (polimerinėmis medžiagomis)</t>
  </si>
  <si>
    <t>Ženklinimo tipas 1.12 iš trikampių sudaryta linija (iš termoplasto arba reaktyviųjų medžiagų)</t>
  </si>
  <si>
    <t>Apsauginių kelio atitvarų įrengimas (stiprumo lygis A arba B, sulaikymo lygis H2, veikimo pločio klasė W2), dalis AB</t>
  </si>
  <si>
    <t>Pradinių ir galinių komponentų įrengimas (stiprumo lygis A arba B, sulaikymo lygis H2, veikimo pločio klasė W2), dalis PGK</t>
  </si>
  <si>
    <t>,</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</si>
  <si>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Šiaulių kelių tarnybos Kuršėnų asfaltbetonio bazę, Pramonės g. 24, Kuršėnai.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</si>
  <si>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Grunto iškasimas ir išvežimas Rangovo pasirinktu atstumu</t>
  </si>
  <si>
    <t>G/b konstrukcijų išardymas ir išvežimas Rangovo pasirinktu atstumu</t>
  </si>
  <si>
    <t>Asfaltbetonio ardymas ir išvežimas Rangovo pasirinktu atstumu</t>
  </si>
  <si>
    <t>Hidroizoliacijos ardymas ir išvežimas Rangovo pasirinktu atstumu</t>
  </si>
  <si>
    <t>Medinio elemento išardymas ir išvežimas Rangovo pasirinktu atstumu</t>
  </si>
  <si>
    <t>Medžių &lt;Ø16 cm kirtimas ir išvežimas Rangovo pasirinktu atstumu</t>
  </si>
  <si>
    <t>Medžių &gt;Ø32 cm kirtimas ir išvežimas Rangovo pasirinktu atstumu</t>
  </si>
  <si>
    <t>Kelmų rovimas, duobių užlyginimas, kelmų pakrovimas ir išvežimas  Rangovo pasirinktu atstumu</t>
  </si>
  <si>
    <t>Esamos tvoros demontavimas ir išvežimas</t>
  </si>
  <si>
    <t xml:space="preserve">Kelio ženklų skydų demontavimas nuo vienstiebių atramų ir sandėliavimas vietoje </t>
  </si>
  <si>
    <t>2.7</t>
  </si>
  <si>
    <t>2.8</t>
  </si>
  <si>
    <t>12.10</t>
  </si>
  <si>
    <t>12.11</t>
  </si>
  <si>
    <t>12.12</t>
  </si>
  <si>
    <t>12.13</t>
  </si>
  <si>
    <t>Viršutinio asfalto sluoksnio įrengimas iš mišinio SMA 11 S (su PMB 45/80-55) (h-0,04 m)</t>
  </si>
  <si>
    <t>Viršutinio asfalto sluoksnio įrengimas iš mišinio SMA 11 S (su PMB 45/80-55) (h=0,04 m)</t>
  </si>
  <si>
    <t>Viršutinio asfalto sluoksnio įrengimas iš mišinio SMA 11 S (su PMB 45/80-55), h=0,04 m</t>
  </si>
  <si>
    <t>Eismo organizavimas įrengiant laikiną tiltą (ar kitokios konstrukcijos statinį) ir privažiuojamuosius kelius prie jo. Išardymas ir išvežimas atlikus darbus</t>
  </si>
  <si>
    <t>1. Eismo organizavimas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</si>
</sst>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16" x14ac:knownFonts="1">
    <font>
      <sz val="11"/>
      <color theme="1"/>
      <name val="Calibri"/>
      <family val="2"/>
      <charset val="186"/>
      <scheme val="minor"/>
    </font>
    <font>
      <sz val="10"/>
      <name val="Arial"/>
      <family val="2"/>
      <charset val="186"/>
    </font>
    <font>
      <sz val="8"/>
      <name val="Calibri"/>
      <family val="2"/>
      <charset val="186"/>
      <scheme val="minor"/>
    </font>
    <font>
      <sz val="11"/>
      <color rgb="FF000000"/>
      <name val="Calibri"/>
      <family val="2"/>
      <charset val="186"/>
    </font>
    <font>
      <b/>
      <sz val="11"/>
      <name val="Times New Roman"/>
      <family val="1"/>
      <charset val="186"/>
    </font>
    <font>
      <sz val="11"/>
      <name val="Times New Roman"/>
      <family val="1"/>
      <charset val="186"/>
    </font>
    <font>
      <i/>
      <sz val="11"/>
      <name val="Times New Roman"/>
      <family val="1"/>
      <charset val="186"/>
    </font>
    <font>
      <b/>
      <sz val="12"/>
      <color rgb="FF000000"/>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9"/>
      <name val="Times New Roman"/>
      <family val="1"/>
      <charset val="186"/>
    </font>
    <font>
      <i/>
      <sz val="10"/>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2F2F2"/>
        <bgColor rgb="FFFFFFFF"/>
      </patternFill>
    </fill>
    <fill>
      <patternFill patternType="solid">
        <fgColor theme="6"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0" fontId="3" fillId="0" borderId="0" applyNumberFormat="0" applyBorder="0" applyProtection="0"/>
    <xf numFmtId="0" fontId="3" fillId="0" borderId="0" applyNumberFormat="0" applyBorder="0" applyProtection="0"/>
    <xf numFmtId="0" fontId="3" fillId="0" borderId="0"/>
    <xf numFmtId="0" fontId="3" fillId="0" borderId="0"/>
    <xf numFmtId="0" fontId="1" fillId="0" borderId="0"/>
  </cellStyleXfs>
  <cellXfs count="149">
    <xf numFmtId="0" fontId="0" fillId="0" borderId="0" xfId="0"/>
    <xf numFmtId="0" fontId="5" fillId="0" borderId="0" xfId="0" applyFont="1" applyProtection="1">
      <protection locked="0"/>
    </xf>
    <xf numFmtId="49" fontId="6" fillId="0" borderId="7" xfId="0" applyNumberFormat="1" applyFont="1" applyBorder="1" applyAlignment="1">
      <alignment horizontal="center" vertical="center" wrapText="1"/>
    </xf>
    <xf numFmtId="0" fontId="5" fillId="0" borderId="8" xfId="0" applyFont="1" applyBorder="1" applyAlignment="1">
      <alignment horizontal="left" vertical="center" wrapText="1"/>
    </xf>
    <xf numFmtId="49" fontId="5" fillId="0" borderId="8" xfId="0" applyNumberFormat="1" applyFont="1" applyBorder="1" applyAlignment="1">
      <alignment horizontal="center" vertical="center" wrapText="1"/>
    </xf>
    <xf numFmtId="2" fontId="5" fillId="0" borderId="8" xfId="0" applyNumberFormat="1" applyFont="1" applyBorder="1" applyAlignment="1">
      <alignment horizontal="center" vertical="center"/>
    </xf>
    <xf numFmtId="4" fontId="5" fillId="0" borderId="9"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4" fontId="5" fillId="0" borderId="1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6" fillId="0" borderId="12" xfId="0" applyNumberFormat="1" applyFont="1" applyBorder="1" applyAlignment="1">
      <alignment horizontal="center" vertical="center" wrapText="1"/>
    </xf>
    <xf numFmtId="49" fontId="5" fillId="0" borderId="13" xfId="0" applyNumberFormat="1" applyFont="1" applyBorder="1" applyAlignment="1">
      <alignment horizontal="center" vertical="center"/>
    </xf>
    <xf numFmtId="0" fontId="5" fillId="0" borderId="13" xfId="0" applyFont="1" applyBorder="1" applyAlignment="1">
      <alignment horizontal="left" vertical="center" wrapText="1"/>
    </xf>
    <xf numFmtId="49" fontId="5"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xf>
    <xf numFmtId="4" fontId="5" fillId="0" borderId="14" xfId="0" applyNumberFormat="1" applyFont="1" applyBorder="1" applyAlignment="1">
      <alignment horizontal="center" vertical="center" wrapText="1"/>
    </xf>
    <xf numFmtId="4" fontId="4" fillId="0" borderId="15"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protection locked="0"/>
    </xf>
    <xf numFmtId="49" fontId="6" fillId="0" borderId="17" xfId="0" applyNumberFormat="1" applyFont="1" applyBorder="1" applyAlignment="1">
      <alignment horizontal="center" vertical="center" wrapText="1"/>
    </xf>
    <xf numFmtId="49" fontId="5" fillId="0" borderId="18" xfId="0" applyNumberFormat="1" applyFont="1" applyBorder="1" applyAlignment="1">
      <alignment horizontal="center" vertical="center"/>
    </xf>
    <xf numFmtId="0" fontId="5" fillId="0" borderId="19" xfId="0" applyFont="1" applyBorder="1" applyAlignment="1">
      <alignment horizontal="left" vertical="center" wrapText="1"/>
    </xf>
    <xf numFmtId="0" fontId="5" fillId="0" borderId="19" xfId="0" applyFont="1" applyBorder="1" applyAlignment="1">
      <alignment horizontal="center" vertical="center"/>
    </xf>
    <xf numFmtId="4" fontId="5" fillId="0" borderId="20" xfId="0" applyNumberFormat="1" applyFont="1" applyBorder="1" applyAlignment="1">
      <alignment horizontal="center" vertical="center" wrapText="1"/>
    </xf>
    <xf numFmtId="0" fontId="5" fillId="0" borderId="0" xfId="0" applyFont="1" applyAlignment="1" applyProtection="1">
      <alignment wrapText="1"/>
      <protection locked="0"/>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wrapText="1"/>
    </xf>
    <xf numFmtId="164" fontId="5" fillId="3" borderId="1" xfId="0" applyNumberFormat="1" applyFont="1" applyFill="1" applyBorder="1" applyAlignment="1" applyProtection="1">
      <alignment horizontal="center" vertical="center"/>
      <protection locked="0"/>
    </xf>
    <xf numFmtId="0" fontId="5" fillId="0" borderId="13" xfId="0" applyFont="1" applyBorder="1" applyAlignment="1">
      <alignment horizontal="center" vertical="center"/>
    </xf>
    <xf numFmtId="2" fontId="5" fillId="0" borderId="13" xfId="0" applyNumberFormat="1" applyFont="1" applyBorder="1" applyAlignment="1">
      <alignment horizontal="center" vertical="center" wrapText="1"/>
    </xf>
    <xf numFmtId="164" fontId="5" fillId="3" borderId="13" xfId="0" applyNumberFormat="1" applyFont="1" applyFill="1" applyBorder="1" applyAlignment="1" applyProtection="1">
      <alignment horizontal="center" vertical="center"/>
      <protection locked="0"/>
    </xf>
    <xf numFmtId="0" fontId="5" fillId="0" borderId="8" xfId="0" applyFont="1" applyBorder="1" applyAlignment="1">
      <alignment horizontal="center" vertical="center"/>
    </xf>
    <xf numFmtId="4" fontId="4" fillId="3" borderId="8" xfId="4"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locked="0"/>
    </xf>
    <xf numFmtId="4" fontId="4" fillId="3" borderId="1" xfId="4" applyNumberFormat="1" applyFont="1" applyFill="1" applyBorder="1" applyAlignment="1" applyProtection="1">
      <alignment horizontal="center" vertical="center" wrapText="1"/>
      <protection locked="0"/>
    </xf>
    <xf numFmtId="2" fontId="5" fillId="0" borderId="0" xfId="0" applyNumberFormat="1" applyFont="1" applyAlignment="1" applyProtection="1">
      <alignment vertical="center" wrapText="1"/>
      <protection locked="0"/>
    </xf>
    <xf numFmtId="4" fontId="4" fillId="3" borderId="13" xfId="4" applyNumberFormat="1" applyFont="1" applyFill="1" applyBorder="1" applyAlignment="1" applyProtection="1">
      <alignment horizontal="center" vertical="center" wrapText="1"/>
      <protection locked="0"/>
    </xf>
    <xf numFmtId="4" fontId="4" fillId="0" borderId="24" xfId="0" applyNumberFormat="1" applyFont="1" applyBorder="1" applyAlignment="1" applyProtection="1">
      <alignment horizontal="center" vertical="center" wrapText="1"/>
      <protection locked="0"/>
    </xf>
    <xf numFmtId="4" fontId="4" fillId="0" borderId="25" xfId="0" applyNumberFormat="1" applyFont="1" applyBorder="1" applyAlignment="1" applyProtection="1">
      <alignment horizontal="center" vertical="center"/>
      <protection locked="0"/>
    </xf>
    <xf numFmtId="49" fontId="5" fillId="0" borderId="22" xfId="0" applyNumberFormat="1" applyFont="1" applyBorder="1" applyAlignment="1">
      <alignment horizontal="center" vertical="center" wrapText="1"/>
    </xf>
    <xf numFmtId="4" fontId="5" fillId="3" borderId="8" xfId="0"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4" fontId="4" fillId="0" borderId="24" xfId="0" applyNumberFormat="1" applyFont="1" applyBorder="1" applyAlignment="1" applyProtection="1">
      <alignment horizontal="center" vertical="center"/>
      <protection locked="0"/>
    </xf>
    <xf numFmtId="4" fontId="4" fillId="0" borderId="0" xfId="0" applyNumberFormat="1" applyFont="1" applyAlignment="1" applyProtection="1">
      <alignment horizontal="center" vertical="center"/>
      <protection locked="0"/>
    </xf>
    <xf numFmtId="0" fontId="4" fillId="0" borderId="0" xfId="4" applyFont="1" applyAlignment="1">
      <alignment vertical="center" wrapText="1"/>
    </xf>
    <xf numFmtId="0" fontId="4" fillId="0" borderId="0" xfId="4" applyFont="1" applyAlignment="1">
      <alignment vertical="center"/>
    </xf>
    <xf numFmtId="0" fontId="4" fillId="0" borderId="0" xfId="0" applyFont="1" applyAlignment="1" applyProtection="1">
      <alignment horizontal="center" vertical="center" wrapText="1"/>
      <protection locked="0"/>
    </xf>
    <xf numFmtId="0" fontId="8" fillId="0" borderId="0" xfId="0" applyFont="1" applyProtection="1">
      <protection locked="0"/>
    </xf>
    <xf numFmtId="0" fontId="9" fillId="0" borderId="0" xfId="0" applyFont="1" applyProtection="1">
      <protection locked="0"/>
    </xf>
    <xf numFmtId="0" fontId="10" fillId="0" borderId="0" xfId="1" applyFont="1" applyAlignment="1" applyProtection="1">
      <alignment horizontal="center" vertical="center" wrapText="1"/>
    </xf>
    <xf numFmtId="0" fontId="10" fillId="0" borderId="0" xfId="1" applyNumberFormat="1" applyFont="1" applyAlignment="1" applyProtection="1">
      <alignment horizontal="center" vertical="center" wrapText="1"/>
    </xf>
    <xf numFmtId="0" fontId="9" fillId="0" borderId="0" xfId="0" applyFont="1" applyAlignment="1" applyProtection="1">
      <alignment wrapText="1"/>
      <protection locked="0"/>
    </xf>
    <xf numFmtId="0" fontId="8" fillId="0" borderId="0" xfId="0" applyFont="1" applyAlignment="1" applyProtection="1">
      <alignment wrapText="1"/>
      <protection locked="0"/>
    </xf>
    <xf numFmtId="4" fontId="4" fillId="0" borderId="0" xfId="4" applyNumberFormat="1" applyFont="1" applyAlignment="1">
      <alignment horizontal="right"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4" fontId="4" fillId="0" borderId="0" xfId="3" applyNumberFormat="1" applyFont="1" applyAlignment="1">
      <alignment horizontal="center" vertical="center" wrapText="1"/>
    </xf>
    <xf numFmtId="0" fontId="4" fillId="0" borderId="0" xfId="4" applyFont="1" applyAlignment="1">
      <alignment horizontal="center" vertical="center"/>
    </xf>
    <xf numFmtId="2" fontId="5" fillId="0" borderId="19" xfId="0" applyNumberFormat="1" applyFont="1" applyBorder="1" applyAlignment="1">
      <alignment horizontal="center" vertical="center" wrapText="1"/>
    </xf>
    <xf numFmtId="4" fontId="4" fillId="3" borderId="19" xfId="4" applyNumberFormat="1" applyFont="1" applyFill="1" applyBorder="1" applyAlignment="1" applyProtection="1">
      <alignment horizontal="center" vertical="center" wrapText="1"/>
      <protection locked="0"/>
    </xf>
    <xf numFmtId="164" fontId="5" fillId="3" borderId="8" xfId="0" applyNumberFormat="1" applyFont="1" applyFill="1" applyBorder="1" applyAlignment="1" applyProtection="1">
      <alignment horizontal="center" vertical="center"/>
      <protection locked="0"/>
    </xf>
    <xf numFmtId="0" fontId="4" fillId="0" borderId="27" xfId="3" applyFont="1" applyBorder="1" applyAlignment="1">
      <alignment horizontal="center" vertical="center" wrapText="1"/>
    </xf>
    <xf numFmtId="4" fontId="4" fillId="0" borderId="28" xfId="3"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4" fillId="0" borderId="1" xfId="0" applyNumberFormat="1" applyFont="1" applyBorder="1" applyAlignment="1">
      <alignment horizontal="center" vertical="center"/>
    </xf>
    <xf numFmtId="0" fontId="12" fillId="0" borderId="1" xfId="0" applyFont="1" applyBorder="1" applyAlignment="1">
      <alignment horizontal="right" vertical="center"/>
    </xf>
    <xf numFmtId="0" fontId="13" fillId="0" borderId="0" xfId="0" applyFont="1"/>
    <xf numFmtId="0" fontId="15" fillId="0" borderId="0" xfId="0" applyFont="1" applyAlignment="1">
      <alignment horizontal="left" vertical="center"/>
    </xf>
    <xf numFmtId="0" fontId="15" fillId="0" borderId="0" xfId="0" applyFont="1"/>
    <xf numFmtId="2" fontId="5" fillId="0" borderId="19" xfId="0" applyNumberFormat="1" applyFont="1" applyBorder="1" applyAlignment="1">
      <alignment horizontal="center" vertical="center"/>
    </xf>
    <xf numFmtId="4" fontId="4" fillId="0" borderId="25" xfId="0" applyNumberFormat="1" applyFont="1" applyBorder="1" applyAlignment="1" applyProtection="1">
      <alignment horizontal="center" vertical="center" wrapText="1"/>
      <protection locked="0"/>
    </xf>
    <xf numFmtId="49" fontId="6"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2" fontId="5" fillId="0" borderId="5" xfId="0" applyNumberFormat="1" applyFont="1" applyBorder="1" applyAlignment="1">
      <alignment horizontal="center" vertical="center"/>
    </xf>
    <xf numFmtId="4" fontId="5" fillId="0" borderId="6" xfId="0" applyNumberFormat="1" applyFont="1" applyBorder="1" applyAlignment="1">
      <alignment horizontal="center" vertical="center" wrapText="1"/>
    </xf>
    <xf numFmtId="4" fontId="4" fillId="3" borderId="5" xfId="4" applyNumberFormat="1" applyFont="1" applyFill="1" applyBorder="1" applyAlignment="1" applyProtection="1">
      <alignment horizontal="center" vertical="center" wrapText="1"/>
      <protection locked="0"/>
    </xf>
    <xf numFmtId="4" fontId="5" fillId="0" borderId="28" xfId="0" applyNumberFormat="1" applyFont="1" applyBorder="1" applyAlignment="1">
      <alignment horizontal="center" vertical="center" wrapText="1"/>
    </xf>
    <xf numFmtId="0" fontId="4" fillId="0" borderId="32" xfId="2" applyFont="1" applyBorder="1" applyAlignment="1" applyProtection="1">
      <alignment horizontal="center" vertical="center" wrapText="1"/>
    </xf>
    <xf numFmtId="49" fontId="5" fillId="0" borderId="19" xfId="0" applyNumberFormat="1" applyFont="1" applyBorder="1" applyAlignment="1">
      <alignment horizontal="center" vertical="center"/>
    </xf>
    <xf numFmtId="4" fontId="4" fillId="3" borderId="19" xfId="3" applyNumberFormat="1" applyFont="1" applyFill="1" applyBorder="1" applyAlignment="1" applyProtection="1">
      <alignment horizontal="center" vertical="center" wrapText="1"/>
      <protection locked="0"/>
    </xf>
    <xf numFmtId="0" fontId="4" fillId="0" borderId="21" xfId="2" applyFont="1" applyBorder="1" applyAlignment="1" applyProtection="1">
      <alignment horizontal="center" vertical="center" wrapText="1"/>
    </xf>
    <xf numFmtId="0" fontId="4" fillId="0" borderId="26" xfId="2" applyFont="1" applyBorder="1" applyAlignment="1" applyProtection="1">
      <alignment horizontal="center" vertical="center" wrapText="1"/>
    </xf>
    <xf numFmtId="0" fontId="4" fillId="0" borderId="26" xfId="2" applyNumberFormat="1" applyFont="1" applyBorder="1" applyAlignment="1" applyProtection="1">
      <alignment horizontal="center" vertical="center" wrapText="1"/>
    </xf>
    <xf numFmtId="0" fontId="4" fillId="0" borderId="26" xfId="1" applyFont="1" applyBorder="1" applyAlignment="1" applyProtection="1">
      <alignment horizontal="center" vertical="center" wrapText="1"/>
    </xf>
    <xf numFmtId="0" fontId="4" fillId="0" borderId="16" xfId="1" applyFont="1" applyBorder="1" applyAlignment="1" applyProtection="1">
      <alignment horizontal="center" vertical="center" wrapText="1"/>
    </xf>
    <xf numFmtId="49" fontId="5" fillId="0" borderId="5" xfId="0" applyNumberFormat="1" applyFont="1" applyBorder="1" applyAlignment="1">
      <alignment horizontal="center" vertical="center"/>
    </xf>
    <xf numFmtId="49" fontId="6" fillId="0" borderId="30" xfId="4" applyNumberFormat="1" applyFont="1" applyBorder="1" applyAlignment="1">
      <alignment horizontal="center" vertical="center" wrapText="1"/>
    </xf>
    <xf numFmtId="49" fontId="5" fillId="0" borderId="31" xfId="4" applyNumberFormat="1" applyFont="1" applyBorder="1" applyAlignment="1">
      <alignment horizontal="center" vertical="center" wrapText="1"/>
    </xf>
    <xf numFmtId="0" fontId="5" fillId="0" borderId="31" xfId="4" applyFont="1" applyBorder="1" applyAlignment="1">
      <alignment horizontal="left" vertical="center" wrapText="1"/>
    </xf>
    <xf numFmtId="0" fontId="5" fillId="0" borderId="31" xfId="0" applyFont="1" applyBorder="1" applyAlignment="1">
      <alignment horizontal="center" vertical="center" wrapText="1"/>
    </xf>
    <xf numFmtId="4" fontId="5" fillId="3" borderId="31" xfId="4" applyNumberFormat="1" applyFont="1" applyFill="1" applyBorder="1" applyAlignment="1" applyProtection="1">
      <alignment horizontal="center" vertical="center" wrapText="1"/>
      <protection locked="0"/>
    </xf>
    <xf numFmtId="4" fontId="4" fillId="3" borderId="5" xfId="3" applyNumberFormat="1" applyFont="1" applyFill="1" applyBorder="1" applyAlignment="1" applyProtection="1">
      <alignment horizontal="center" vertical="center" wrapText="1"/>
      <protection locked="0"/>
    </xf>
    <xf numFmtId="49" fontId="6" fillId="0" borderId="1" xfId="0" applyNumberFormat="1" applyFont="1" applyBorder="1" applyAlignment="1">
      <alignment horizontal="center" vertical="center" wrapText="1"/>
    </xf>
    <xf numFmtId="49" fontId="5" fillId="0" borderId="8" xfId="0" applyNumberFormat="1" applyFont="1" applyBorder="1" applyAlignment="1">
      <alignment horizontal="center" vertical="center"/>
    </xf>
    <xf numFmtId="49" fontId="6" fillId="0" borderId="35"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49" fontId="5" fillId="0" borderId="39" xfId="0" applyNumberFormat="1" applyFont="1" applyBorder="1" applyAlignment="1">
      <alignment horizontal="center" vertical="center"/>
    </xf>
    <xf numFmtId="0" fontId="5" fillId="0" borderId="31" xfId="0" applyFont="1" applyBorder="1" applyAlignment="1">
      <alignment horizontal="center" vertical="center"/>
    </xf>
    <xf numFmtId="0" fontId="8" fillId="0" borderId="0" xfId="0" applyFont="1" applyAlignment="1" applyProtection="1">
      <alignment vertical="center" wrapText="1"/>
      <protection locked="0"/>
    </xf>
    <xf numFmtId="4" fontId="5" fillId="3" borderId="13" xfId="0" applyNumberFormat="1" applyFont="1" applyFill="1" applyBorder="1" applyAlignment="1" applyProtection="1">
      <alignment horizontal="center" vertical="center" wrapText="1"/>
      <protection locked="0"/>
    </xf>
    <xf numFmtId="0" fontId="5" fillId="0" borderId="40" xfId="0" applyFont="1" applyBorder="1" applyAlignment="1">
      <alignment horizontal="center" vertical="center"/>
    </xf>
    <xf numFmtId="49" fontId="6" fillId="0" borderId="21" xfId="0" applyNumberFormat="1" applyFont="1" applyBorder="1" applyAlignment="1">
      <alignment horizontal="center" vertical="center" wrapText="1"/>
    </xf>
    <xf numFmtId="0" fontId="5" fillId="0" borderId="26" xfId="0" applyFont="1" applyBorder="1" applyAlignment="1">
      <alignment horizontal="left" vertical="center" wrapText="1"/>
    </xf>
    <xf numFmtId="0" fontId="5" fillId="0" borderId="26" xfId="0" applyFont="1" applyBorder="1" applyAlignment="1">
      <alignment horizontal="center" vertical="center"/>
    </xf>
    <xf numFmtId="2" fontId="5" fillId="0" borderId="26" xfId="0" applyNumberFormat="1" applyFont="1" applyBorder="1" applyAlignment="1">
      <alignment horizontal="center" vertical="center"/>
    </xf>
    <xf numFmtId="4" fontId="5" fillId="0" borderId="16"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 fontId="5" fillId="3" borderId="19" xfId="0" applyNumberFormat="1" applyFont="1" applyFill="1" applyBorder="1" applyAlignment="1" applyProtection="1">
      <alignment horizontal="center" vertical="center" wrapText="1"/>
      <protection locked="0"/>
    </xf>
    <xf numFmtId="49" fontId="5" fillId="0" borderId="40" xfId="0" applyNumberFormat="1" applyFont="1" applyBorder="1" applyAlignment="1">
      <alignment horizontal="center" vertical="center" wrapText="1"/>
    </xf>
    <xf numFmtId="0" fontId="5" fillId="0" borderId="40" xfId="0" applyFont="1" applyBorder="1" applyAlignment="1">
      <alignment horizontal="left" vertical="center" wrapText="1"/>
    </xf>
    <xf numFmtId="2" fontId="5" fillId="0" borderId="40" xfId="0" applyNumberFormat="1" applyFont="1" applyBorder="1" applyAlignment="1">
      <alignment horizontal="center" vertical="center"/>
    </xf>
    <xf numFmtId="4" fontId="4" fillId="3" borderId="40" xfId="4" applyNumberFormat="1" applyFont="1" applyFill="1" applyBorder="1" applyAlignment="1" applyProtection="1">
      <alignment horizontal="center" vertical="center" wrapText="1"/>
      <protection locked="0"/>
    </xf>
    <xf numFmtId="4" fontId="5" fillId="0" borderId="41" xfId="0" applyNumberFormat="1" applyFont="1" applyBorder="1" applyAlignment="1">
      <alignment horizontal="center" vertical="center" wrapText="1"/>
    </xf>
    <xf numFmtId="49" fontId="6" fillId="0" borderId="30"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0" fontId="5" fillId="0" borderId="31" xfId="0" applyFont="1" applyBorder="1" applyAlignment="1">
      <alignment horizontal="left" vertical="center" wrapText="1"/>
    </xf>
    <xf numFmtId="2" fontId="5" fillId="0" borderId="31" xfId="0" applyNumberFormat="1" applyFont="1" applyBorder="1" applyAlignment="1">
      <alignment horizontal="center" vertical="center"/>
    </xf>
    <xf numFmtId="4" fontId="4" fillId="3" borderId="31" xfId="4" applyNumberFormat="1" applyFont="1" applyFill="1" applyBorder="1" applyAlignment="1" applyProtection="1">
      <alignment horizontal="center" vertical="center" wrapText="1"/>
      <protection locked="0"/>
    </xf>
    <xf numFmtId="0" fontId="4" fillId="0" borderId="35" xfId="2" applyFont="1" applyBorder="1" applyAlignment="1" applyProtection="1">
      <alignment horizontal="center" vertical="center" wrapText="1"/>
    </xf>
    <xf numFmtId="0" fontId="4" fillId="0" borderId="40" xfId="2" applyFont="1" applyBorder="1" applyAlignment="1" applyProtection="1">
      <alignment horizontal="center" vertical="center" wrapText="1"/>
    </xf>
    <xf numFmtId="0" fontId="4" fillId="0" borderId="40" xfId="2" applyNumberFormat="1" applyFont="1" applyBorder="1" applyAlignment="1" applyProtection="1">
      <alignment horizontal="center" vertical="center" wrapText="1"/>
    </xf>
    <xf numFmtId="0" fontId="4" fillId="0" borderId="40" xfId="1" applyFont="1" applyBorder="1" applyAlignment="1" applyProtection="1">
      <alignment horizontal="center" vertical="center" wrapText="1"/>
    </xf>
    <xf numFmtId="0" fontId="4" fillId="0" borderId="41" xfId="1" applyFont="1" applyBorder="1" applyAlignment="1" applyProtection="1">
      <alignment horizontal="center" vertical="center" wrapText="1"/>
    </xf>
    <xf numFmtId="49" fontId="5" fillId="0" borderId="26" xfId="0" applyNumberFormat="1" applyFont="1" applyBorder="1" applyAlignment="1">
      <alignment horizontal="center" vertical="center"/>
    </xf>
    <xf numFmtId="4" fontId="4" fillId="3" borderId="26" xfId="3" applyNumberFormat="1" applyFont="1" applyFill="1" applyBorder="1" applyAlignment="1" applyProtection="1">
      <alignment horizontal="center" vertical="center" wrapText="1"/>
      <protection locked="0"/>
    </xf>
    <xf numFmtId="0" fontId="7" fillId="4" borderId="0" xfId="1" applyFont="1" applyFill="1" applyAlignment="1" applyProtection="1">
      <alignment horizontal="center" vertical="center" wrapText="1"/>
    </xf>
    <xf numFmtId="0" fontId="4" fillId="2" borderId="3" xfId="1" applyFont="1" applyFill="1" applyBorder="1" applyAlignment="1" applyProtection="1">
      <alignment horizontal="center" vertical="center"/>
    </xf>
    <xf numFmtId="0" fontId="4" fillId="2" borderId="33" xfId="1" applyFont="1" applyFill="1" applyBorder="1" applyAlignment="1" applyProtection="1">
      <alignment horizontal="center" vertical="center"/>
    </xf>
    <xf numFmtId="0" fontId="4" fillId="2" borderId="34" xfId="1" applyFont="1" applyFill="1" applyBorder="1" applyAlignment="1" applyProtection="1">
      <alignment horizontal="center" vertical="center"/>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11" fillId="2" borderId="1" xfId="0" applyFont="1" applyFill="1" applyBorder="1" applyAlignment="1">
      <alignment horizontal="center" vertical="center" wrapText="1"/>
    </xf>
    <xf numFmtId="0" fontId="12" fillId="5" borderId="2"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23"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0" xfId="0" applyFont="1" applyAlignment="1">
      <alignment horizontal="left" vertical="center" wrapText="1"/>
    </xf>
  </cellXfs>
  <cellStyles count="6">
    <cellStyle name="Įprastas" xfId="0" builtinId="0"/>
    <cellStyle name="Normal 2 2" xfId="1"/>
    <cellStyle name="Normal 3" xfId="4"/>
    <cellStyle name="Normal 3 2" xfId="5"/>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opLeftCell="A52" zoomScaleNormal="100" workbookViewId="0">
      <selection activeCell="F10" sqref="F10"/>
    </sheetView>
  </sheetViews>
  <sheetFormatPr defaultRowHeight="15" x14ac:dyDescent="0.25"/>
  <cols>
    <col min="1" max="1" width="42.7109375" customWidth="1"/>
    <col min="3" max="3" width="79.5703125" customWidth="1"/>
    <col min="4" max="4" width="12" customWidth="1"/>
    <col min="6" max="6" width="19.140625" customWidth="1"/>
    <col min="7" max="7" width="17.5703125" customWidth="1"/>
    <col min="8" max="8" width="17.140625" customWidth="1"/>
    <col min="9" max="9" width="15.85546875" customWidth="1"/>
  </cols>
  <sheetData>
    <row r="1" spans="1:11" ht="15.75" x14ac:dyDescent="0.25">
      <c r="A1" s="132" t="s">
        <v>225</v>
      </c>
      <c r="B1" s="132"/>
      <c r="C1" s="132"/>
      <c r="D1" s="132"/>
      <c r="E1" s="132"/>
      <c r="F1" s="132"/>
      <c r="G1" s="132"/>
      <c r="H1" s="50"/>
      <c r="I1" s="51"/>
      <c r="J1" s="51"/>
      <c r="K1" s="51"/>
    </row>
    <row r="2" spans="1:11" ht="15.75" thickBot="1" x14ac:dyDescent="0.3">
      <c r="A2" s="52"/>
      <c r="B2" s="52"/>
      <c r="C2" s="52"/>
      <c r="D2" s="52"/>
      <c r="E2" s="53"/>
      <c r="F2" s="52"/>
      <c r="G2" s="52"/>
      <c r="H2" s="50"/>
      <c r="I2" s="51"/>
      <c r="J2" s="51"/>
      <c r="K2" s="51"/>
    </row>
    <row r="3" spans="1:11" ht="15.75" thickBot="1" x14ac:dyDescent="0.3">
      <c r="A3" s="133" t="s">
        <v>4</v>
      </c>
      <c r="B3" s="134"/>
      <c r="C3" s="134"/>
      <c r="D3" s="134"/>
      <c r="E3" s="134"/>
      <c r="F3" s="134"/>
      <c r="G3" s="135"/>
      <c r="H3" s="1"/>
      <c r="I3" s="1"/>
      <c r="J3" s="51"/>
      <c r="K3" s="51"/>
    </row>
    <row r="4" spans="1:11" ht="45" customHeight="1" thickBot="1" x14ac:dyDescent="0.3">
      <c r="A4" s="84" t="s">
        <v>5</v>
      </c>
      <c r="B4" s="87" t="s">
        <v>6</v>
      </c>
      <c r="C4" s="88" t="s">
        <v>7</v>
      </c>
      <c r="D4" s="88" t="s">
        <v>8</v>
      </c>
      <c r="E4" s="89" t="s">
        <v>0</v>
      </c>
      <c r="F4" s="90" t="s">
        <v>9</v>
      </c>
      <c r="G4" s="91" t="s">
        <v>10</v>
      </c>
      <c r="H4" s="1"/>
      <c r="I4" s="1"/>
      <c r="J4" s="51"/>
      <c r="K4" s="51"/>
    </row>
    <row r="5" spans="1:11" ht="30" customHeight="1" x14ac:dyDescent="0.25">
      <c r="A5" s="2" t="s">
        <v>11</v>
      </c>
      <c r="B5" s="85" t="s">
        <v>12</v>
      </c>
      <c r="C5" s="24" t="s">
        <v>67</v>
      </c>
      <c r="D5" s="25" t="s">
        <v>68</v>
      </c>
      <c r="E5" s="74">
        <v>100</v>
      </c>
      <c r="F5" s="86">
        <v>2.2000000000000002</v>
      </c>
      <c r="G5" s="26">
        <f t="shared" ref="G5:G17" si="0">ROUND((E5*F5),2)</f>
        <v>220</v>
      </c>
      <c r="H5" s="1"/>
      <c r="I5" s="1"/>
      <c r="J5" s="51"/>
      <c r="K5" s="51"/>
    </row>
    <row r="6" spans="1:11" ht="30" customHeight="1" x14ac:dyDescent="0.25">
      <c r="A6" s="7" t="s">
        <v>11</v>
      </c>
      <c r="B6" s="92" t="s">
        <v>13</v>
      </c>
      <c r="C6" s="78" t="s">
        <v>284</v>
      </c>
      <c r="D6" s="77" t="s">
        <v>68</v>
      </c>
      <c r="E6" s="80">
        <v>1100</v>
      </c>
      <c r="F6" s="98">
        <v>6.06</v>
      </c>
      <c r="G6" s="81">
        <f t="shared" ref="G6" si="1">ROUND((E6*F6),2)</f>
        <v>6666</v>
      </c>
      <c r="H6" s="27"/>
      <c r="I6" s="27"/>
      <c r="J6" s="54"/>
      <c r="K6" s="54"/>
    </row>
    <row r="7" spans="1:11" ht="30" customHeight="1" thickBot="1" x14ac:dyDescent="0.3">
      <c r="A7" s="7" t="s">
        <v>11</v>
      </c>
      <c r="B7" s="92" t="s">
        <v>14</v>
      </c>
      <c r="C7" s="78" t="s">
        <v>226</v>
      </c>
      <c r="D7" s="77" t="s">
        <v>227</v>
      </c>
      <c r="E7" s="80">
        <v>42</v>
      </c>
      <c r="F7" s="98">
        <v>1674.86</v>
      </c>
      <c r="G7" s="81">
        <f t="shared" ref="G7" si="2">ROUND((E7*F7),2)</f>
        <v>70344.12</v>
      </c>
      <c r="H7" s="27"/>
      <c r="I7" s="27"/>
      <c r="J7" s="54"/>
      <c r="K7" s="54"/>
    </row>
    <row r="8" spans="1:11" ht="30" customHeight="1" thickBot="1" x14ac:dyDescent="0.3">
      <c r="A8" s="76" t="s">
        <v>11</v>
      </c>
      <c r="B8" s="92" t="s">
        <v>229</v>
      </c>
      <c r="C8" s="78" t="s">
        <v>228</v>
      </c>
      <c r="D8" s="77" t="s">
        <v>227</v>
      </c>
      <c r="E8" s="80">
        <v>0.5</v>
      </c>
      <c r="F8" s="98">
        <v>1674.86</v>
      </c>
      <c r="G8" s="81">
        <f t="shared" si="0"/>
        <v>837.43</v>
      </c>
      <c r="H8" s="20" t="s">
        <v>15</v>
      </c>
      <c r="I8" s="21">
        <f>ROUND(SUM(G5:G8),2)</f>
        <v>78067.55</v>
      </c>
      <c r="J8" s="51"/>
      <c r="K8" s="51"/>
    </row>
    <row r="9" spans="1:11" ht="30" customHeight="1" x14ac:dyDescent="0.25">
      <c r="A9" s="2" t="s">
        <v>69</v>
      </c>
      <c r="B9" s="100" t="s">
        <v>16</v>
      </c>
      <c r="C9" s="3" t="s">
        <v>285</v>
      </c>
      <c r="D9" s="34" t="s">
        <v>68</v>
      </c>
      <c r="E9" s="5">
        <v>49.2</v>
      </c>
      <c r="F9" s="63">
        <v>1891.98</v>
      </c>
      <c r="G9" s="6">
        <f t="shared" si="0"/>
        <v>93085.42</v>
      </c>
      <c r="H9" s="27"/>
      <c r="I9" s="27"/>
      <c r="J9" s="54"/>
      <c r="K9" s="54"/>
    </row>
    <row r="10" spans="1:11" ht="30" customHeight="1" x14ac:dyDescent="0.25">
      <c r="A10" s="7" t="s">
        <v>69</v>
      </c>
      <c r="B10" s="8" t="s">
        <v>17</v>
      </c>
      <c r="C10" s="9" t="s">
        <v>286</v>
      </c>
      <c r="D10" s="28" t="s">
        <v>68</v>
      </c>
      <c r="E10" s="29">
        <v>4.8</v>
      </c>
      <c r="F10" s="30">
        <v>1589.58</v>
      </c>
      <c r="G10" s="12">
        <f t="shared" si="0"/>
        <v>7629.98</v>
      </c>
      <c r="H10" s="27"/>
      <c r="I10" s="27"/>
      <c r="J10" s="54"/>
      <c r="K10" s="54"/>
    </row>
    <row r="11" spans="1:11" ht="30" customHeight="1" x14ac:dyDescent="0.25">
      <c r="A11" s="7" t="s">
        <v>69</v>
      </c>
      <c r="B11" s="8" t="s">
        <v>18</v>
      </c>
      <c r="C11" s="9" t="s">
        <v>230</v>
      </c>
      <c r="D11" s="28" t="s">
        <v>68</v>
      </c>
      <c r="E11" s="29">
        <v>4.8</v>
      </c>
      <c r="F11" s="30">
        <v>-9.58</v>
      </c>
      <c r="G11" s="12">
        <f t="shared" ref="G11" si="3">ROUND((E11*F11),2)</f>
        <v>-45.98</v>
      </c>
      <c r="H11" s="27"/>
      <c r="I11" s="27"/>
      <c r="J11" s="54"/>
      <c r="K11" s="54"/>
    </row>
    <row r="12" spans="1:11" ht="30" customHeight="1" x14ac:dyDescent="0.25">
      <c r="A12" s="7" t="s">
        <v>69</v>
      </c>
      <c r="B12" s="8" t="s">
        <v>19</v>
      </c>
      <c r="C12" s="9" t="s">
        <v>287</v>
      </c>
      <c r="D12" s="28" t="s">
        <v>68</v>
      </c>
      <c r="E12" s="29">
        <v>0.5</v>
      </c>
      <c r="F12" s="30">
        <v>200</v>
      </c>
      <c r="G12" s="12">
        <f t="shared" si="0"/>
        <v>100</v>
      </c>
      <c r="H12" s="27"/>
      <c r="I12" s="27"/>
      <c r="J12" s="54"/>
      <c r="K12" s="54"/>
    </row>
    <row r="13" spans="1:11" ht="30" customHeight="1" thickBot="1" x14ac:dyDescent="0.3">
      <c r="A13" s="7" t="s">
        <v>69</v>
      </c>
      <c r="B13" s="8" t="s">
        <v>20</v>
      </c>
      <c r="C13" s="9" t="s">
        <v>70</v>
      </c>
      <c r="D13" s="28" t="s">
        <v>52</v>
      </c>
      <c r="E13" s="29">
        <v>200</v>
      </c>
      <c r="F13" s="30">
        <v>200</v>
      </c>
      <c r="G13" s="12">
        <f t="shared" ref="G13" si="4">ROUND((E13*F13),2)</f>
        <v>40000</v>
      </c>
      <c r="H13" s="27"/>
      <c r="I13" s="27"/>
      <c r="J13" s="54"/>
      <c r="K13" s="54"/>
    </row>
    <row r="14" spans="1:11" ht="30" customHeight="1" thickBot="1" x14ac:dyDescent="0.3">
      <c r="A14" s="14" t="s">
        <v>69</v>
      </c>
      <c r="B14" s="15" t="s">
        <v>21</v>
      </c>
      <c r="C14" s="16" t="s">
        <v>288</v>
      </c>
      <c r="D14" s="31" t="s">
        <v>68</v>
      </c>
      <c r="E14" s="32">
        <v>0.2</v>
      </c>
      <c r="F14" s="33">
        <v>1100</v>
      </c>
      <c r="G14" s="19">
        <f t="shared" ref="G14" si="5">ROUND((E14*F14),2)</f>
        <v>220</v>
      </c>
      <c r="H14" s="20" t="s">
        <v>22</v>
      </c>
      <c r="I14" s="21">
        <f>ROUND(SUM(G9:G14),2)</f>
        <v>140989.42000000001</v>
      </c>
      <c r="J14" s="54"/>
      <c r="K14" s="54"/>
    </row>
    <row r="15" spans="1:11" ht="30" customHeight="1" x14ac:dyDescent="0.25">
      <c r="A15" s="2" t="s">
        <v>71</v>
      </c>
      <c r="B15" s="100" t="s">
        <v>23</v>
      </c>
      <c r="C15" s="3" t="s">
        <v>231</v>
      </c>
      <c r="D15" s="34" t="s">
        <v>2</v>
      </c>
      <c r="E15" s="102">
        <v>98</v>
      </c>
      <c r="F15" s="35">
        <v>337</v>
      </c>
      <c r="G15" s="6">
        <f t="shared" si="0"/>
        <v>33026</v>
      </c>
      <c r="H15" s="36"/>
      <c r="I15" s="27"/>
      <c r="J15" s="54"/>
      <c r="K15" s="54"/>
    </row>
    <row r="16" spans="1:11" ht="30" customHeight="1" x14ac:dyDescent="0.25">
      <c r="A16" s="7" t="s">
        <v>71</v>
      </c>
      <c r="B16" s="23" t="s">
        <v>24</v>
      </c>
      <c r="C16" s="24" t="s">
        <v>72</v>
      </c>
      <c r="D16" s="25" t="s">
        <v>68</v>
      </c>
      <c r="E16" s="61">
        <v>11.2</v>
      </c>
      <c r="F16" s="62">
        <v>113.98</v>
      </c>
      <c r="G16" s="26">
        <f t="shared" ref="G16" si="6">ROUND((E16*F16),2)</f>
        <v>1276.58</v>
      </c>
      <c r="H16" s="36"/>
      <c r="I16" s="27"/>
      <c r="J16" s="54"/>
      <c r="K16" s="54"/>
    </row>
    <row r="17" spans="1:11" ht="30" customHeight="1" x14ac:dyDescent="0.25">
      <c r="A17" s="7" t="s">
        <v>71</v>
      </c>
      <c r="B17" s="8" t="s">
        <v>25</v>
      </c>
      <c r="C17" s="9" t="s">
        <v>73</v>
      </c>
      <c r="D17" s="28" t="s">
        <v>68</v>
      </c>
      <c r="E17" s="29">
        <v>1.3</v>
      </c>
      <c r="F17" s="37">
        <v>243.53</v>
      </c>
      <c r="G17" s="12">
        <f t="shared" si="0"/>
        <v>316.58999999999997</v>
      </c>
      <c r="H17" s="38"/>
      <c r="I17" s="27"/>
      <c r="J17" s="54"/>
      <c r="K17" s="54"/>
    </row>
    <row r="18" spans="1:11" ht="30" customHeight="1" x14ac:dyDescent="0.25">
      <c r="A18" s="7" t="s">
        <v>71</v>
      </c>
      <c r="B18" s="8" t="s">
        <v>26</v>
      </c>
      <c r="C18" s="9" t="s">
        <v>74</v>
      </c>
      <c r="D18" s="25" t="s">
        <v>68</v>
      </c>
      <c r="E18" s="29">
        <v>12.31</v>
      </c>
      <c r="F18" s="37">
        <v>482.16</v>
      </c>
      <c r="G18" s="12">
        <f t="shared" ref="G18:G42" si="7">ROUND((E18*F18),2)</f>
        <v>5935.39</v>
      </c>
      <c r="H18" s="36"/>
      <c r="I18" s="27"/>
      <c r="J18" s="54"/>
      <c r="K18" s="54"/>
    </row>
    <row r="19" spans="1:11" ht="30" customHeight="1" x14ac:dyDescent="0.25">
      <c r="A19" s="7" t="s">
        <v>71</v>
      </c>
      <c r="B19" s="23" t="s">
        <v>27</v>
      </c>
      <c r="C19" s="9" t="s">
        <v>34</v>
      </c>
      <c r="D19" s="28" t="s">
        <v>52</v>
      </c>
      <c r="E19" s="29">
        <v>3371</v>
      </c>
      <c r="F19" s="37">
        <v>2.19</v>
      </c>
      <c r="G19" s="12">
        <f t="shared" si="7"/>
        <v>7382.49</v>
      </c>
      <c r="H19" s="36"/>
      <c r="I19" s="27"/>
      <c r="J19" s="54"/>
      <c r="K19" s="54"/>
    </row>
    <row r="20" spans="1:11" ht="30" customHeight="1" x14ac:dyDescent="0.25">
      <c r="A20" s="7" t="s">
        <v>71</v>
      </c>
      <c r="B20" s="23" t="s">
        <v>28</v>
      </c>
      <c r="C20" s="9" t="s">
        <v>75</v>
      </c>
      <c r="D20" s="25" t="s">
        <v>68</v>
      </c>
      <c r="E20" s="29">
        <v>80</v>
      </c>
      <c r="F20" s="37">
        <v>582.71</v>
      </c>
      <c r="G20" s="12">
        <f t="shared" ref="G20:G21" si="8">ROUND((E20*F20),2)</f>
        <v>46616.800000000003</v>
      </c>
      <c r="H20" s="36"/>
      <c r="I20" s="27"/>
      <c r="J20" s="54"/>
      <c r="K20" s="54"/>
    </row>
    <row r="21" spans="1:11" ht="30" customHeight="1" x14ac:dyDescent="0.25">
      <c r="A21" s="7" t="s">
        <v>71</v>
      </c>
      <c r="B21" s="8" t="s">
        <v>29</v>
      </c>
      <c r="C21" s="9" t="s">
        <v>34</v>
      </c>
      <c r="D21" s="28" t="s">
        <v>52</v>
      </c>
      <c r="E21" s="29">
        <v>20863</v>
      </c>
      <c r="F21" s="37">
        <v>2.19</v>
      </c>
      <c r="G21" s="12">
        <f t="shared" si="8"/>
        <v>45689.97</v>
      </c>
      <c r="H21" s="36"/>
      <c r="I21" s="27"/>
      <c r="J21" s="54"/>
      <c r="K21" s="54"/>
    </row>
    <row r="22" spans="1:11" ht="30" customHeight="1" x14ac:dyDescent="0.25">
      <c r="A22" s="7" t="s">
        <v>71</v>
      </c>
      <c r="B22" s="8" t="s">
        <v>30</v>
      </c>
      <c r="C22" s="9" t="s">
        <v>77</v>
      </c>
      <c r="D22" s="25" t="s">
        <v>68</v>
      </c>
      <c r="E22" s="29">
        <v>7.4</v>
      </c>
      <c r="F22" s="37">
        <v>113.98</v>
      </c>
      <c r="G22" s="12">
        <f t="shared" ref="G22:G25" si="9">ROUND((E22*F22),2)</f>
        <v>843.45</v>
      </c>
      <c r="H22" s="36"/>
      <c r="I22" s="27"/>
      <c r="J22" s="55"/>
      <c r="K22" s="55"/>
    </row>
    <row r="23" spans="1:11" ht="30" customHeight="1" x14ac:dyDescent="0.25">
      <c r="A23" s="7" t="s">
        <v>71</v>
      </c>
      <c r="B23" s="23" t="s">
        <v>31</v>
      </c>
      <c r="C23" s="9" t="s">
        <v>76</v>
      </c>
      <c r="D23" s="28" t="s">
        <v>1</v>
      </c>
      <c r="E23" s="29">
        <v>4</v>
      </c>
      <c r="F23" s="37">
        <v>923.61</v>
      </c>
      <c r="G23" s="12">
        <f t="shared" si="9"/>
        <v>3694.44</v>
      </c>
      <c r="H23" s="36"/>
      <c r="I23" s="27"/>
      <c r="J23" s="54"/>
      <c r="K23" s="54"/>
    </row>
    <row r="24" spans="1:11" ht="30" customHeight="1" x14ac:dyDescent="0.25">
      <c r="A24" s="7" t="s">
        <v>71</v>
      </c>
      <c r="B24" s="23" t="s">
        <v>32</v>
      </c>
      <c r="C24" s="9" t="s">
        <v>78</v>
      </c>
      <c r="D24" s="28" t="s">
        <v>1</v>
      </c>
      <c r="E24" s="29">
        <v>14</v>
      </c>
      <c r="F24" s="37">
        <v>1728.76</v>
      </c>
      <c r="G24" s="12">
        <f t="shared" si="9"/>
        <v>24202.639999999999</v>
      </c>
      <c r="H24" s="36"/>
      <c r="I24" s="27"/>
      <c r="J24" s="55"/>
      <c r="K24" s="55"/>
    </row>
    <row r="25" spans="1:11" ht="30" customHeight="1" thickBot="1" x14ac:dyDescent="0.3">
      <c r="A25" s="7" t="s">
        <v>71</v>
      </c>
      <c r="B25" s="8" t="s">
        <v>33</v>
      </c>
      <c r="C25" s="9" t="s">
        <v>79</v>
      </c>
      <c r="D25" s="25" t="s">
        <v>68</v>
      </c>
      <c r="E25" s="29">
        <v>780</v>
      </c>
      <c r="F25" s="82">
        <v>23.13</v>
      </c>
      <c r="G25" s="81">
        <f t="shared" si="9"/>
        <v>18041.400000000001</v>
      </c>
      <c r="H25" s="36"/>
      <c r="I25" s="27"/>
      <c r="J25" s="54"/>
      <c r="K25" s="54"/>
    </row>
    <row r="26" spans="1:11" ht="30" customHeight="1" thickBot="1" x14ac:dyDescent="0.3">
      <c r="A26" s="14" t="s">
        <v>71</v>
      </c>
      <c r="B26" s="103" t="s">
        <v>32</v>
      </c>
      <c r="C26" s="16" t="s">
        <v>232</v>
      </c>
      <c r="D26" s="31" t="s">
        <v>1</v>
      </c>
      <c r="E26" s="32">
        <v>4</v>
      </c>
      <c r="F26" s="39">
        <v>29.4</v>
      </c>
      <c r="G26" s="19">
        <f t="shared" ref="G26" si="10">ROUND((E26*F26),2)</f>
        <v>117.6</v>
      </c>
      <c r="H26" s="40" t="s">
        <v>35</v>
      </c>
      <c r="I26" s="41">
        <f>ROUND(SUM(G15:G26),2)</f>
        <v>187143.35</v>
      </c>
      <c r="J26" s="54"/>
      <c r="K26" s="54"/>
    </row>
    <row r="27" spans="1:11" ht="30" customHeight="1" x14ac:dyDescent="0.25">
      <c r="A27" s="22" t="s">
        <v>80</v>
      </c>
      <c r="B27" s="113" t="s">
        <v>36</v>
      </c>
      <c r="C27" s="24" t="s">
        <v>94</v>
      </c>
      <c r="D27" s="25" t="s">
        <v>68</v>
      </c>
      <c r="E27" s="74">
        <v>2.1</v>
      </c>
      <c r="F27" s="114">
        <v>490.48</v>
      </c>
      <c r="G27" s="26">
        <f t="shared" ref="G27" si="11">ROUND((E27*F27),2)</f>
        <v>1030.01</v>
      </c>
      <c r="H27" s="36"/>
      <c r="I27" s="27"/>
      <c r="J27" s="54"/>
      <c r="K27" s="54"/>
    </row>
    <row r="28" spans="1:11" ht="30" customHeight="1" x14ac:dyDescent="0.25">
      <c r="A28" s="7" t="s">
        <v>80</v>
      </c>
      <c r="B28" s="10" t="s">
        <v>37</v>
      </c>
      <c r="C28" s="9" t="s">
        <v>96</v>
      </c>
      <c r="D28" s="28" t="s">
        <v>90</v>
      </c>
      <c r="E28" s="11">
        <v>49.6</v>
      </c>
      <c r="F28" s="44">
        <v>38.15</v>
      </c>
      <c r="G28" s="12">
        <f t="shared" si="7"/>
        <v>1892.24</v>
      </c>
      <c r="H28" s="36"/>
      <c r="I28" s="27"/>
      <c r="J28" s="54"/>
      <c r="K28" s="54"/>
    </row>
    <row r="29" spans="1:11" ht="30" customHeight="1" x14ac:dyDescent="0.25">
      <c r="A29" s="7" t="s">
        <v>80</v>
      </c>
      <c r="B29" s="10" t="s">
        <v>38</v>
      </c>
      <c r="C29" s="9" t="s">
        <v>100</v>
      </c>
      <c r="D29" s="28" t="s">
        <v>90</v>
      </c>
      <c r="E29" s="11">
        <v>47.9</v>
      </c>
      <c r="F29" s="44">
        <v>13.26</v>
      </c>
      <c r="G29" s="12">
        <f t="shared" ref="G29:G30" si="12">ROUND((E29*F29),2)</f>
        <v>635.15</v>
      </c>
      <c r="H29" s="36"/>
      <c r="I29" s="27"/>
      <c r="J29" s="54"/>
      <c r="K29" s="54"/>
    </row>
    <row r="30" spans="1:11" ht="30" customHeight="1" x14ac:dyDescent="0.25">
      <c r="A30" s="7" t="s">
        <v>80</v>
      </c>
      <c r="B30" s="10" t="s">
        <v>39</v>
      </c>
      <c r="C30" s="9" t="s">
        <v>97</v>
      </c>
      <c r="D30" s="28" t="s">
        <v>90</v>
      </c>
      <c r="E30" s="11">
        <v>47.9</v>
      </c>
      <c r="F30" s="44">
        <v>11.74</v>
      </c>
      <c r="G30" s="12">
        <f t="shared" si="12"/>
        <v>562.35</v>
      </c>
      <c r="H30" s="36"/>
      <c r="I30" s="27"/>
      <c r="J30" s="54"/>
      <c r="K30" s="54"/>
    </row>
    <row r="31" spans="1:11" ht="30" customHeight="1" x14ac:dyDescent="0.25">
      <c r="A31" s="7" t="s">
        <v>80</v>
      </c>
      <c r="B31" s="10" t="s">
        <v>64</v>
      </c>
      <c r="C31" s="9" t="s">
        <v>98</v>
      </c>
      <c r="D31" s="28" t="s">
        <v>90</v>
      </c>
      <c r="E31" s="11">
        <v>47.9</v>
      </c>
      <c r="F31" s="44">
        <v>14.08</v>
      </c>
      <c r="G31" s="12">
        <f t="shared" ref="G31" si="13">ROUND((E31*F31),2)</f>
        <v>674.43</v>
      </c>
      <c r="H31" s="36"/>
      <c r="I31" s="27"/>
      <c r="J31" s="54"/>
      <c r="K31" s="54"/>
    </row>
    <row r="32" spans="1:11" ht="30" customHeight="1" x14ac:dyDescent="0.25">
      <c r="A32" s="7" t="s">
        <v>80</v>
      </c>
      <c r="B32" s="10" t="s">
        <v>81</v>
      </c>
      <c r="C32" s="9" t="s">
        <v>91</v>
      </c>
      <c r="D32" s="28" t="s">
        <v>2</v>
      </c>
      <c r="E32" s="11">
        <v>13.6</v>
      </c>
      <c r="F32" s="44">
        <v>3.18</v>
      </c>
      <c r="G32" s="12">
        <f t="shared" si="7"/>
        <v>43.25</v>
      </c>
      <c r="H32" s="36"/>
      <c r="I32" s="27"/>
      <c r="J32" s="54"/>
      <c r="K32" s="54"/>
    </row>
    <row r="33" spans="1:11" ht="30" customHeight="1" x14ac:dyDescent="0.25">
      <c r="A33" s="7" t="s">
        <v>80</v>
      </c>
      <c r="B33" s="10" t="s">
        <v>82</v>
      </c>
      <c r="C33" s="9" t="s">
        <v>95</v>
      </c>
      <c r="D33" s="28" t="s">
        <v>68</v>
      </c>
      <c r="E33" s="11">
        <v>4.7300000000000004</v>
      </c>
      <c r="F33" s="44">
        <v>464.58</v>
      </c>
      <c r="G33" s="12">
        <f t="shared" ref="G33:G39" si="14">ROUND((E33*F33),2)</f>
        <v>2197.46</v>
      </c>
      <c r="H33" s="36"/>
      <c r="I33" s="27"/>
      <c r="J33" s="54"/>
      <c r="K33" s="54"/>
    </row>
    <row r="34" spans="1:11" ht="30" customHeight="1" x14ac:dyDescent="0.25">
      <c r="A34" s="7" t="s">
        <v>80</v>
      </c>
      <c r="B34" s="10" t="s">
        <v>83</v>
      </c>
      <c r="C34" s="9" t="s">
        <v>34</v>
      </c>
      <c r="D34" s="28" t="s">
        <v>52</v>
      </c>
      <c r="E34" s="11">
        <v>63.3</v>
      </c>
      <c r="F34" s="44">
        <v>2.19</v>
      </c>
      <c r="G34" s="12">
        <f t="shared" si="14"/>
        <v>138.63</v>
      </c>
      <c r="H34" s="36"/>
      <c r="I34" s="27"/>
      <c r="J34" s="54"/>
      <c r="K34" s="54"/>
    </row>
    <row r="35" spans="1:11" ht="30" customHeight="1" x14ac:dyDescent="0.25">
      <c r="A35" s="7" t="s">
        <v>80</v>
      </c>
      <c r="B35" s="10" t="s">
        <v>84</v>
      </c>
      <c r="C35" s="9" t="s">
        <v>92</v>
      </c>
      <c r="D35" s="28" t="s">
        <v>90</v>
      </c>
      <c r="E35" s="11">
        <v>84.1</v>
      </c>
      <c r="F35" s="44">
        <v>38.15</v>
      </c>
      <c r="G35" s="12">
        <f t="shared" si="14"/>
        <v>3208.42</v>
      </c>
      <c r="H35" s="36"/>
      <c r="I35" s="27"/>
      <c r="J35" s="54"/>
      <c r="K35" s="54"/>
    </row>
    <row r="36" spans="1:11" ht="30" customHeight="1" x14ac:dyDescent="0.25">
      <c r="A36" s="7" t="s">
        <v>80</v>
      </c>
      <c r="B36" s="10" t="s">
        <v>85</v>
      </c>
      <c r="C36" s="9" t="s">
        <v>99</v>
      </c>
      <c r="D36" s="28" t="s">
        <v>90</v>
      </c>
      <c r="E36" s="11">
        <v>84</v>
      </c>
      <c r="F36" s="44">
        <v>13.26</v>
      </c>
      <c r="G36" s="12">
        <f t="shared" si="14"/>
        <v>1113.8399999999999</v>
      </c>
      <c r="H36" s="36"/>
      <c r="I36" s="27"/>
      <c r="J36" s="54"/>
      <c r="K36" s="54"/>
    </row>
    <row r="37" spans="1:11" ht="30" customHeight="1" x14ac:dyDescent="0.25">
      <c r="A37" s="7" t="s">
        <v>80</v>
      </c>
      <c r="B37" s="10" t="s">
        <v>86</v>
      </c>
      <c r="C37" s="9" t="s">
        <v>101</v>
      </c>
      <c r="D37" s="28" t="s">
        <v>68</v>
      </c>
      <c r="E37" s="11">
        <v>9.6999999999999993</v>
      </c>
      <c r="F37" s="44">
        <v>57.28</v>
      </c>
      <c r="G37" s="12">
        <f t="shared" si="14"/>
        <v>555.62</v>
      </c>
      <c r="H37" s="36"/>
      <c r="I37" s="27"/>
      <c r="J37" s="54"/>
      <c r="K37" s="54"/>
    </row>
    <row r="38" spans="1:11" ht="30" customHeight="1" x14ac:dyDescent="0.25">
      <c r="A38" s="7" t="s">
        <v>80</v>
      </c>
      <c r="B38" s="10" t="s">
        <v>87</v>
      </c>
      <c r="C38" s="9" t="s">
        <v>102</v>
      </c>
      <c r="D38" s="28" t="s">
        <v>68</v>
      </c>
      <c r="E38" s="11">
        <v>13.8</v>
      </c>
      <c r="F38" s="44">
        <v>81.180000000000007</v>
      </c>
      <c r="G38" s="12">
        <f t="shared" si="14"/>
        <v>1120.28</v>
      </c>
      <c r="H38" s="36"/>
      <c r="I38" s="27"/>
      <c r="J38" s="54"/>
      <c r="K38" s="54"/>
    </row>
    <row r="39" spans="1:11" ht="30" customHeight="1" x14ac:dyDescent="0.25">
      <c r="A39" s="7" t="s">
        <v>80</v>
      </c>
      <c r="B39" s="10" t="s">
        <v>88</v>
      </c>
      <c r="C39" s="9" t="s">
        <v>103</v>
      </c>
      <c r="D39" s="28" t="s">
        <v>90</v>
      </c>
      <c r="E39" s="11">
        <v>84.8</v>
      </c>
      <c r="F39" s="44">
        <v>16.86</v>
      </c>
      <c r="G39" s="12">
        <f t="shared" si="14"/>
        <v>1429.73</v>
      </c>
      <c r="H39" s="36"/>
      <c r="I39" s="27"/>
      <c r="J39" s="54"/>
      <c r="K39" s="54"/>
    </row>
    <row r="40" spans="1:11" ht="30" customHeight="1" x14ac:dyDescent="0.25">
      <c r="A40" s="7" t="s">
        <v>80</v>
      </c>
      <c r="B40" s="10" t="s">
        <v>89</v>
      </c>
      <c r="C40" s="9" t="s">
        <v>104</v>
      </c>
      <c r="D40" s="28" t="s">
        <v>90</v>
      </c>
      <c r="E40" s="11">
        <v>84.4</v>
      </c>
      <c r="F40" s="44">
        <v>14.08</v>
      </c>
      <c r="G40" s="12">
        <f t="shared" si="7"/>
        <v>1188.3499999999999</v>
      </c>
      <c r="H40" s="36"/>
      <c r="I40" s="27"/>
      <c r="J40" s="54"/>
      <c r="K40" s="54"/>
    </row>
    <row r="41" spans="1:11" ht="30" customHeight="1" x14ac:dyDescent="0.25">
      <c r="A41" s="7" t="s">
        <v>80</v>
      </c>
      <c r="B41" s="10" t="s">
        <v>108</v>
      </c>
      <c r="C41" s="9" t="s">
        <v>91</v>
      </c>
      <c r="D41" s="28" t="s">
        <v>2</v>
      </c>
      <c r="E41" s="11">
        <v>37</v>
      </c>
      <c r="F41" s="44">
        <v>3.18</v>
      </c>
      <c r="G41" s="12">
        <f t="shared" si="7"/>
        <v>117.66</v>
      </c>
      <c r="H41" s="36"/>
      <c r="I41" s="27"/>
      <c r="J41" s="54"/>
      <c r="K41" s="54"/>
    </row>
    <row r="42" spans="1:11" ht="30" customHeight="1" x14ac:dyDescent="0.25">
      <c r="A42" s="7" t="s">
        <v>80</v>
      </c>
      <c r="B42" s="10" t="s">
        <v>109</v>
      </c>
      <c r="C42" s="9" t="s">
        <v>93</v>
      </c>
      <c r="D42" s="28" t="s">
        <v>1</v>
      </c>
      <c r="E42" s="11">
        <v>6</v>
      </c>
      <c r="F42" s="44">
        <v>36.340000000000003</v>
      </c>
      <c r="G42" s="12">
        <f t="shared" si="7"/>
        <v>218.04</v>
      </c>
      <c r="H42" s="36"/>
      <c r="I42" s="27"/>
      <c r="J42" s="54"/>
      <c r="K42" s="54"/>
    </row>
    <row r="43" spans="1:11" ht="30" customHeight="1" thickBot="1" x14ac:dyDescent="0.3">
      <c r="A43" s="7" t="s">
        <v>80</v>
      </c>
      <c r="B43" s="10" t="s">
        <v>110</v>
      </c>
      <c r="C43" s="9" t="s">
        <v>105</v>
      </c>
      <c r="D43" s="28" t="s">
        <v>2</v>
      </c>
      <c r="E43" s="11">
        <v>14.1</v>
      </c>
      <c r="F43" s="44">
        <v>3.55</v>
      </c>
      <c r="G43" s="12">
        <f t="shared" ref="G43" si="15">ROUND((E43*F43),2)</f>
        <v>50.06</v>
      </c>
      <c r="H43" s="36"/>
      <c r="I43" s="27"/>
      <c r="J43" s="54"/>
      <c r="K43" s="54"/>
    </row>
    <row r="44" spans="1:11" ht="30" customHeight="1" thickBot="1" x14ac:dyDescent="0.3">
      <c r="A44" s="7" t="s">
        <v>80</v>
      </c>
      <c r="B44" s="10" t="s">
        <v>111</v>
      </c>
      <c r="C44" s="9" t="s">
        <v>106</v>
      </c>
      <c r="D44" s="28" t="s">
        <v>2</v>
      </c>
      <c r="E44" s="11">
        <v>19</v>
      </c>
      <c r="F44" s="44">
        <v>9.94</v>
      </c>
      <c r="G44" s="12">
        <f t="shared" ref="G44:G45" si="16">ROUND((E44*F44),2)</f>
        <v>188.86</v>
      </c>
      <c r="H44" s="40" t="s">
        <v>40</v>
      </c>
      <c r="I44" s="45">
        <f>ROUND(SUM(G27:G44),2)</f>
        <v>16364.38</v>
      </c>
      <c r="J44" s="54"/>
      <c r="K44" s="54"/>
    </row>
    <row r="45" spans="1:11" ht="30" customHeight="1" x14ac:dyDescent="0.25">
      <c r="A45" s="101" t="s">
        <v>107</v>
      </c>
      <c r="B45" s="115" t="s">
        <v>41</v>
      </c>
      <c r="C45" s="116" t="s">
        <v>233</v>
      </c>
      <c r="D45" s="107" t="s">
        <v>90</v>
      </c>
      <c r="E45" s="117">
        <v>24</v>
      </c>
      <c r="F45" s="118">
        <v>93.04</v>
      </c>
      <c r="G45" s="119">
        <f t="shared" si="16"/>
        <v>2232.96</v>
      </c>
      <c r="H45" s="27"/>
      <c r="I45" s="27"/>
      <c r="J45" s="54"/>
      <c r="K45" s="54"/>
    </row>
    <row r="46" spans="1:11" ht="30" customHeight="1" x14ac:dyDescent="0.25">
      <c r="A46" s="7" t="s">
        <v>107</v>
      </c>
      <c r="B46" s="10" t="s">
        <v>41</v>
      </c>
      <c r="C46" s="9" t="s">
        <v>113</v>
      </c>
      <c r="D46" s="28" t="s">
        <v>90</v>
      </c>
      <c r="E46" s="11">
        <v>144</v>
      </c>
      <c r="F46" s="37">
        <v>22.02</v>
      </c>
      <c r="G46" s="12">
        <f t="shared" ref="G46:G56" si="17">ROUND((E46*F46),2)</f>
        <v>3170.88</v>
      </c>
      <c r="H46" s="27"/>
      <c r="I46" s="27"/>
      <c r="J46" s="54"/>
      <c r="K46" s="54"/>
    </row>
    <row r="47" spans="1:11" ht="30" customHeight="1" x14ac:dyDescent="0.25">
      <c r="A47" s="7" t="s">
        <v>107</v>
      </c>
      <c r="B47" s="10" t="s">
        <v>42</v>
      </c>
      <c r="C47" s="9" t="s">
        <v>112</v>
      </c>
      <c r="D47" s="28" t="s">
        <v>90</v>
      </c>
      <c r="E47" s="11">
        <v>214</v>
      </c>
      <c r="F47" s="37">
        <v>18.14</v>
      </c>
      <c r="G47" s="12">
        <f t="shared" si="17"/>
        <v>3881.96</v>
      </c>
      <c r="H47" s="27"/>
      <c r="I47" s="27"/>
      <c r="J47" s="54"/>
      <c r="K47" s="54"/>
    </row>
    <row r="48" spans="1:11" ht="30" customHeight="1" x14ac:dyDescent="0.25">
      <c r="A48" s="7" t="s">
        <v>107</v>
      </c>
      <c r="B48" s="10" t="s">
        <v>43</v>
      </c>
      <c r="C48" s="9" t="s">
        <v>234</v>
      </c>
      <c r="D48" s="28" t="s">
        <v>1</v>
      </c>
      <c r="E48" s="11">
        <v>2</v>
      </c>
      <c r="F48" s="37">
        <v>222.82</v>
      </c>
      <c r="G48" s="12">
        <f t="shared" si="17"/>
        <v>445.64</v>
      </c>
      <c r="H48" s="27"/>
      <c r="I48" s="27"/>
      <c r="J48" s="54"/>
      <c r="K48" s="54"/>
    </row>
    <row r="49" spans="1:11" ht="30" customHeight="1" x14ac:dyDescent="0.25">
      <c r="A49" s="7" t="s">
        <v>107</v>
      </c>
      <c r="B49" s="10" t="s">
        <v>126</v>
      </c>
      <c r="C49" s="9" t="s">
        <v>114</v>
      </c>
      <c r="D49" s="28" t="s">
        <v>2</v>
      </c>
      <c r="E49" s="11">
        <v>10.8</v>
      </c>
      <c r="F49" s="37">
        <v>29.24</v>
      </c>
      <c r="G49" s="12">
        <f t="shared" si="17"/>
        <v>315.79000000000002</v>
      </c>
      <c r="H49" s="27"/>
      <c r="I49" s="27"/>
      <c r="J49" s="54"/>
      <c r="K49" s="54"/>
    </row>
    <row r="50" spans="1:11" ht="30" customHeight="1" x14ac:dyDescent="0.25">
      <c r="A50" s="7" t="s">
        <v>107</v>
      </c>
      <c r="B50" s="10" t="s">
        <v>127</v>
      </c>
      <c r="C50" s="9" t="s">
        <v>115</v>
      </c>
      <c r="D50" s="28" t="s">
        <v>68</v>
      </c>
      <c r="E50" s="11">
        <v>0.33</v>
      </c>
      <c r="F50" s="37">
        <v>222.77</v>
      </c>
      <c r="G50" s="12">
        <f t="shared" ref="G50:G52" si="18">ROUND((E50*F50),2)</f>
        <v>73.510000000000005</v>
      </c>
      <c r="H50" s="27"/>
      <c r="I50" s="27"/>
      <c r="J50" s="54"/>
      <c r="K50" s="54"/>
    </row>
    <row r="51" spans="1:11" ht="30" customHeight="1" x14ac:dyDescent="0.25">
      <c r="A51" s="7" t="s">
        <v>107</v>
      </c>
      <c r="B51" s="10" t="s">
        <v>128</v>
      </c>
      <c r="C51" s="9" t="s">
        <v>116</v>
      </c>
      <c r="D51" s="28" t="s">
        <v>68</v>
      </c>
      <c r="E51" s="11">
        <v>3.3</v>
      </c>
      <c r="F51" s="37">
        <v>222.77</v>
      </c>
      <c r="G51" s="12">
        <f t="shared" si="18"/>
        <v>735.14</v>
      </c>
      <c r="H51" s="27"/>
      <c r="I51" s="27"/>
      <c r="J51" s="54"/>
      <c r="K51" s="54"/>
    </row>
    <row r="52" spans="1:11" ht="30" customHeight="1" x14ac:dyDescent="0.25">
      <c r="A52" s="7" t="s">
        <v>107</v>
      </c>
      <c r="B52" s="10" t="s">
        <v>129</v>
      </c>
      <c r="C52" s="9" t="s">
        <v>118</v>
      </c>
      <c r="D52" s="28" t="s">
        <v>68</v>
      </c>
      <c r="E52" s="11">
        <v>4.1100000000000003</v>
      </c>
      <c r="F52" s="37">
        <v>81.180000000000007</v>
      </c>
      <c r="G52" s="12">
        <f t="shared" si="18"/>
        <v>333.65</v>
      </c>
      <c r="H52" s="27"/>
      <c r="I52" s="27"/>
      <c r="J52" s="54"/>
      <c r="K52" s="54"/>
    </row>
    <row r="53" spans="1:11" ht="30" customHeight="1" x14ac:dyDescent="0.25">
      <c r="A53" s="7" t="s">
        <v>107</v>
      </c>
      <c r="B53" s="10" t="s">
        <v>130</v>
      </c>
      <c r="C53" s="9" t="s">
        <v>119</v>
      </c>
      <c r="D53" s="28" t="s">
        <v>68</v>
      </c>
      <c r="E53" s="11">
        <v>41.3</v>
      </c>
      <c r="F53" s="37">
        <v>222.77</v>
      </c>
      <c r="G53" s="12">
        <f t="shared" si="17"/>
        <v>9200.4</v>
      </c>
      <c r="H53" s="27"/>
      <c r="I53" s="27"/>
      <c r="J53" s="54"/>
      <c r="K53" s="54"/>
    </row>
    <row r="54" spans="1:11" ht="30" customHeight="1" x14ac:dyDescent="0.25">
      <c r="A54" s="7" t="s">
        <v>107</v>
      </c>
      <c r="B54" s="10" t="s">
        <v>131</v>
      </c>
      <c r="C54" s="9" t="s">
        <v>120</v>
      </c>
      <c r="D54" s="28" t="s">
        <v>90</v>
      </c>
      <c r="E54" s="11">
        <v>40</v>
      </c>
      <c r="F54" s="37">
        <v>1.45</v>
      </c>
      <c r="G54" s="12">
        <f t="shared" ref="G54" si="19">ROUND((E54*F54),2)</f>
        <v>58</v>
      </c>
      <c r="H54" s="27"/>
      <c r="I54" s="27"/>
      <c r="J54" s="54"/>
      <c r="K54" s="54"/>
    </row>
    <row r="55" spans="1:11" ht="30" customHeight="1" thickBot="1" x14ac:dyDescent="0.3">
      <c r="A55" s="7" t="s">
        <v>107</v>
      </c>
      <c r="B55" s="10" t="s">
        <v>131</v>
      </c>
      <c r="C55" s="9" t="s">
        <v>235</v>
      </c>
      <c r="D55" s="28" t="s">
        <v>2</v>
      </c>
      <c r="E55" s="11">
        <v>14.7</v>
      </c>
      <c r="F55" s="37">
        <v>6.83</v>
      </c>
      <c r="G55" s="12">
        <f t="shared" si="17"/>
        <v>100.4</v>
      </c>
      <c r="H55" s="27"/>
      <c r="I55" s="27"/>
      <c r="J55" s="54"/>
      <c r="K55" s="54"/>
    </row>
    <row r="56" spans="1:11" ht="30" customHeight="1" thickBot="1" x14ac:dyDescent="0.3">
      <c r="A56" s="14" t="s">
        <v>107</v>
      </c>
      <c r="B56" s="17" t="s">
        <v>132</v>
      </c>
      <c r="C56" s="16" t="s">
        <v>117</v>
      </c>
      <c r="D56" s="31" t="s">
        <v>90</v>
      </c>
      <c r="E56" s="18">
        <v>150</v>
      </c>
      <c r="F56" s="39">
        <v>11.14</v>
      </c>
      <c r="G56" s="19">
        <f t="shared" si="17"/>
        <v>1671</v>
      </c>
      <c r="H56" s="75" t="s">
        <v>44</v>
      </c>
      <c r="I56" s="41">
        <f>ROUND(SUM(G45:G56),2)</f>
        <v>22219.33</v>
      </c>
      <c r="J56" s="54"/>
      <c r="K56" s="54"/>
    </row>
    <row r="57" spans="1:11" ht="30" customHeight="1" thickBot="1" x14ac:dyDescent="0.3">
      <c r="A57" s="2" t="s">
        <v>65</v>
      </c>
      <c r="B57" s="4" t="s">
        <v>45</v>
      </c>
      <c r="C57" s="3" t="s">
        <v>121</v>
      </c>
      <c r="D57" s="34" t="s">
        <v>2</v>
      </c>
      <c r="E57" s="5">
        <v>38.6</v>
      </c>
      <c r="F57" s="35">
        <v>137</v>
      </c>
      <c r="G57" s="6">
        <f t="shared" ref="G57:G59" si="20">ROUND((E57*F57),2)</f>
        <v>5288.2</v>
      </c>
      <c r="H57" s="27"/>
      <c r="I57" s="27"/>
      <c r="J57" s="54"/>
      <c r="K57" s="54"/>
    </row>
    <row r="58" spans="1:11" ht="30" customHeight="1" thickBot="1" x14ac:dyDescent="0.3">
      <c r="A58" s="14" t="s">
        <v>65</v>
      </c>
      <c r="B58" s="17" t="s">
        <v>46</v>
      </c>
      <c r="C58" s="16" t="s">
        <v>122</v>
      </c>
      <c r="D58" s="31" t="s">
        <v>90</v>
      </c>
      <c r="E58" s="18">
        <v>435</v>
      </c>
      <c r="F58" s="39">
        <v>6.66</v>
      </c>
      <c r="G58" s="19">
        <f t="shared" ref="G58" si="21">ROUND((E58*F58),2)</f>
        <v>2897.1</v>
      </c>
      <c r="H58" s="75" t="s">
        <v>47</v>
      </c>
      <c r="I58" s="41">
        <f>ROUND(SUM(G57:G58),2)</f>
        <v>8185.3</v>
      </c>
      <c r="J58" s="54"/>
      <c r="K58" s="54"/>
    </row>
    <row r="59" spans="1:11" ht="60" customHeight="1" thickBot="1" x14ac:dyDescent="0.3">
      <c r="A59" s="93" t="s">
        <v>66</v>
      </c>
      <c r="B59" s="94" t="s">
        <v>48</v>
      </c>
      <c r="C59" s="95" t="s">
        <v>49</v>
      </c>
      <c r="D59" s="96" t="s">
        <v>3</v>
      </c>
      <c r="E59" s="96">
        <v>1</v>
      </c>
      <c r="F59" s="97">
        <v>2000</v>
      </c>
      <c r="G59" s="83">
        <f t="shared" si="20"/>
        <v>2000</v>
      </c>
      <c r="H59" s="20" t="s">
        <v>50</v>
      </c>
      <c r="I59" s="21">
        <f>ROUND(SUM(G59:G59),2)</f>
        <v>2000</v>
      </c>
      <c r="J59" s="54"/>
      <c r="K59" s="54"/>
    </row>
    <row r="60" spans="1:11" ht="45" customHeight="1" thickBot="1" x14ac:dyDescent="0.3">
      <c r="A60" s="47"/>
      <c r="B60" s="48"/>
      <c r="C60" s="47"/>
      <c r="D60" s="48"/>
      <c r="E60" s="48"/>
      <c r="F60" s="64" t="s">
        <v>51</v>
      </c>
      <c r="G60" s="65">
        <f>SUM(G5:G59)</f>
        <v>454969.33</v>
      </c>
      <c r="H60" s="49"/>
      <c r="I60" s="46"/>
      <c r="J60" s="51"/>
      <c r="K60" s="51"/>
    </row>
    <row r="61" spans="1:11" x14ac:dyDescent="0.25">
      <c r="A61" s="56"/>
      <c r="B61" s="57"/>
      <c r="C61" s="57"/>
      <c r="D61" s="57"/>
      <c r="E61" s="58"/>
      <c r="F61" s="57"/>
      <c r="G61" s="59"/>
      <c r="H61" s="50"/>
      <c r="I61" s="51"/>
      <c r="J61" s="51"/>
      <c r="K61" s="51"/>
    </row>
    <row r="62" spans="1:11" x14ac:dyDescent="0.25">
      <c r="A62" s="47"/>
      <c r="B62" s="48"/>
      <c r="C62" s="47"/>
      <c r="D62" s="48"/>
      <c r="E62" s="48"/>
      <c r="F62" s="60"/>
      <c r="G62" s="59"/>
      <c r="H62" s="50"/>
      <c r="I62" s="51"/>
      <c r="J62" s="51"/>
      <c r="K62" s="51"/>
    </row>
  </sheetData>
  <mergeCells count="2">
    <mergeCell ref="A1:G1"/>
    <mergeCell ref="A3:G3"/>
  </mergeCells>
  <phoneticPr fontId="2" type="noConversion"/>
  <pageMargins left="0.31496062992125984" right="0.31496062992125984" top="0.35433070866141736" bottom="0.35433070866141736" header="0.31496062992125984" footer="0.31496062992125984"/>
  <pageSetup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8"/>
  <sheetViews>
    <sheetView topLeftCell="A94" zoomScaleNormal="100" workbookViewId="0">
      <selection activeCell="F67" sqref="F67"/>
    </sheetView>
  </sheetViews>
  <sheetFormatPr defaultRowHeight="15" x14ac:dyDescent="0.25"/>
  <cols>
    <col min="1" max="1" width="53.140625" customWidth="1"/>
    <col min="3" max="3" width="79.5703125" customWidth="1"/>
    <col min="4" max="4" width="12" customWidth="1"/>
    <col min="6" max="6" width="19.140625" customWidth="1"/>
    <col min="7" max="7" width="17.5703125" customWidth="1"/>
    <col min="8" max="8" width="19.85546875" customWidth="1"/>
    <col min="9" max="9" width="21.85546875" customWidth="1"/>
  </cols>
  <sheetData>
    <row r="1" spans="1:11" ht="15.75" x14ac:dyDescent="0.25">
      <c r="A1" s="132" t="s">
        <v>225</v>
      </c>
      <c r="B1" s="132"/>
      <c r="C1" s="132"/>
      <c r="D1" s="132"/>
      <c r="E1" s="132"/>
      <c r="F1" s="132"/>
      <c r="G1" s="132"/>
      <c r="H1" s="50"/>
      <c r="I1" s="51"/>
      <c r="J1" s="51"/>
      <c r="K1" s="51"/>
    </row>
    <row r="2" spans="1:11" ht="15.75" thickBot="1" x14ac:dyDescent="0.3">
      <c r="A2" s="52"/>
      <c r="B2" s="52"/>
      <c r="C2" s="52"/>
      <c r="D2" s="52"/>
      <c r="E2" s="53"/>
      <c r="F2" s="52"/>
      <c r="G2" s="52"/>
      <c r="H2" s="50"/>
      <c r="I2" s="51"/>
      <c r="J2" s="51"/>
      <c r="K2" s="51"/>
    </row>
    <row r="3" spans="1:11" ht="15.75" thickBot="1" x14ac:dyDescent="0.3">
      <c r="A3" s="133" t="s">
        <v>165</v>
      </c>
      <c r="B3" s="134"/>
      <c r="C3" s="134"/>
      <c r="D3" s="134"/>
      <c r="E3" s="134"/>
      <c r="F3" s="134"/>
      <c r="G3" s="135"/>
      <c r="H3" s="1"/>
      <c r="I3" s="1"/>
      <c r="J3" s="51"/>
      <c r="K3" s="51"/>
    </row>
    <row r="4" spans="1:11" ht="45" customHeight="1" thickBot="1" x14ac:dyDescent="0.3">
      <c r="A4" s="84" t="s">
        <v>5</v>
      </c>
      <c r="B4" s="87" t="s">
        <v>6</v>
      </c>
      <c r="C4" s="88" t="s">
        <v>7</v>
      </c>
      <c r="D4" s="88" t="s">
        <v>8</v>
      </c>
      <c r="E4" s="89" t="s">
        <v>0</v>
      </c>
      <c r="F4" s="90" t="s">
        <v>9</v>
      </c>
      <c r="G4" s="91" t="s">
        <v>10</v>
      </c>
      <c r="H4" s="1"/>
      <c r="I4" s="1"/>
      <c r="J4" s="51"/>
      <c r="K4" s="51"/>
    </row>
    <row r="5" spans="1:11" ht="30" customHeight="1" x14ac:dyDescent="0.25">
      <c r="A5" s="101" t="s">
        <v>11</v>
      </c>
      <c r="B5" s="85" t="s">
        <v>12</v>
      </c>
      <c r="C5" s="24" t="s">
        <v>123</v>
      </c>
      <c r="D5" s="25" t="s">
        <v>124</v>
      </c>
      <c r="E5" s="74">
        <v>0.24</v>
      </c>
      <c r="F5" s="86">
        <v>1610</v>
      </c>
      <c r="G5" s="26">
        <f t="shared" ref="G5:G85" si="0">ROUND((E5*F5),2)</f>
        <v>386.4</v>
      </c>
      <c r="H5" s="1"/>
      <c r="I5" s="1"/>
      <c r="J5" s="51"/>
      <c r="K5" s="51"/>
    </row>
    <row r="6" spans="1:11" ht="30" customHeight="1" x14ac:dyDescent="0.25">
      <c r="A6" s="99" t="s">
        <v>11</v>
      </c>
      <c r="B6" s="8" t="s">
        <v>13</v>
      </c>
      <c r="C6" s="9" t="s">
        <v>293</v>
      </c>
      <c r="D6" s="28" t="s">
        <v>1</v>
      </c>
      <c r="E6" s="29">
        <v>8</v>
      </c>
      <c r="F6" s="30">
        <v>5.55</v>
      </c>
      <c r="G6" s="12">
        <f t="shared" ref="G6:G14" si="1">ROUND((E6*F6),2)</f>
        <v>44.4</v>
      </c>
      <c r="H6" s="27"/>
      <c r="I6" s="27"/>
      <c r="J6" s="54"/>
      <c r="K6" s="54"/>
    </row>
    <row r="7" spans="1:11" ht="30" customHeight="1" x14ac:dyDescent="0.25">
      <c r="A7" s="99" t="s">
        <v>11</v>
      </c>
      <c r="B7" s="8" t="s">
        <v>14</v>
      </c>
      <c r="C7" s="9" t="s">
        <v>242</v>
      </c>
      <c r="D7" s="28" t="s">
        <v>1</v>
      </c>
      <c r="E7" s="29">
        <v>8</v>
      </c>
      <c r="F7" s="30">
        <v>30.31</v>
      </c>
      <c r="G7" s="12">
        <f t="shared" si="1"/>
        <v>242.48</v>
      </c>
      <c r="H7" s="27"/>
      <c r="I7" s="27"/>
      <c r="J7" s="54"/>
      <c r="K7" s="54"/>
    </row>
    <row r="8" spans="1:11" ht="30" customHeight="1" x14ac:dyDescent="0.25">
      <c r="A8" s="99" t="s">
        <v>11</v>
      </c>
      <c r="B8" s="8" t="s">
        <v>229</v>
      </c>
      <c r="C8" s="9" t="s">
        <v>243</v>
      </c>
      <c r="D8" s="28" t="s">
        <v>1</v>
      </c>
      <c r="E8" s="29">
        <v>3</v>
      </c>
      <c r="F8" s="30">
        <v>11.62</v>
      </c>
      <c r="G8" s="12">
        <f t="shared" si="1"/>
        <v>34.86</v>
      </c>
      <c r="H8" s="27"/>
      <c r="I8" s="27"/>
      <c r="J8" s="54"/>
      <c r="K8" s="54"/>
    </row>
    <row r="9" spans="1:11" ht="30" customHeight="1" x14ac:dyDescent="0.25">
      <c r="A9" s="99" t="s">
        <v>11</v>
      </c>
      <c r="B9" s="8" t="s">
        <v>236</v>
      </c>
      <c r="C9" s="9" t="s">
        <v>244</v>
      </c>
      <c r="D9" s="28" t="s">
        <v>1</v>
      </c>
      <c r="E9" s="29">
        <v>3</v>
      </c>
      <c r="F9" s="30">
        <v>84.06</v>
      </c>
      <c r="G9" s="12">
        <f t="shared" si="1"/>
        <v>252.18</v>
      </c>
      <c r="H9" s="27"/>
      <c r="I9" s="27"/>
      <c r="J9" s="54"/>
      <c r="K9" s="54"/>
    </row>
    <row r="10" spans="1:11" ht="30" customHeight="1" x14ac:dyDescent="0.25">
      <c r="A10" s="99" t="s">
        <v>11</v>
      </c>
      <c r="B10" s="8" t="s">
        <v>237</v>
      </c>
      <c r="C10" s="9" t="s">
        <v>245</v>
      </c>
      <c r="D10" s="28" t="s">
        <v>227</v>
      </c>
      <c r="E10" s="29">
        <v>1</v>
      </c>
      <c r="F10" s="30">
        <v>50</v>
      </c>
      <c r="G10" s="12">
        <f t="shared" si="1"/>
        <v>50</v>
      </c>
      <c r="H10" s="27"/>
      <c r="I10" s="27"/>
      <c r="J10" s="54"/>
      <c r="K10" s="54"/>
    </row>
    <row r="11" spans="1:11" ht="30" customHeight="1" x14ac:dyDescent="0.25">
      <c r="A11" s="99" t="s">
        <v>11</v>
      </c>
      <c r="B11" s="8" t="s">
        <v>238</v>
      </c>
      <c r="C11" s="9" t="s">
        <v>289</v>
      </c>
      <c r="D11" s="28" t="s">
        <v>1</v>
      </c>
      <c r="E11" s="29">
        <v>2</v>
      </c>
      <c r="F11" s="30">
        <v>36.270000000000003</v>
      </c>
      <c r="G11" s="12">
        <f t="shared" si="1"/>
        <v>72.540000000000006</v>
      </c>
      <c r="H11" s="27"/>
      <c r="I11" s="27"/>
      <c r="J11" s="54"/>
      <c r="K11" s="54"/>
    </row>
    <row r="12" spans="1:11" ht="30" customHeight="1" x14ac:dyDescent="0.25">
      <c r="A12" s="99" t="s">
        <v>11</v>
      </c>
      <c r="B12" s="8" t="s">
        <v>239</v>
      </c>
      <c r="C12" s="9" t="s">
        <v>290</v>
      </c>
      <c r="D12" s="28" t="s">
        <v>1</v>
      </c>
      <c r="E12" s="29">
        <v>2</v>
      </c>
      <c r="F12" s="30">
        <v>111.74</v>
      </c>
      <c r="G12" s="12">
        <f t="shared" ref="G12" si="2">ROUND((E12*F12),2)</f>
        <v>223.48</v>
      </c>
      <c r="H12" s="27"/>
      <c r="I12" s="27"/>
      <c r="J12" s="54"/>
      <c r="K12" s="54"/>
    </row>
    <row r="13" spans="1:11" ht="60" customHeight="1" x14ac:dyDescent="0.25">
      <c r="A13" s="99" t="s">
        <v>11</v>
      </c>
      <c r="B13" s="8" t="s">
        <v>240</v>
      </c>
      <c r="C13" s="13" t="s">
        <v>246</v>
      </c>
      <c r="D13" s="28" t="s">
        <v>1</v>
      </c>
      <c r="E13" s="29">
        <v>4</v>
      </c>
      <c r="F13" s="30">
        <v>1</v>
      </c>
      <c r="G13" s="12">
        <f t="shared" si="1"/>
        <v>4</v>
      </c>
      <c r="H13" s="27"/>
      <c r="I13" s="27"/>
      <c r="J13" s="54"/>
      <c r="K13" s="54"/>
    </row>
    <row r="14" spans="1:11" ht="30" customHeight="1" thickBot="1" x14ac:dyDescent="0.3">
      <c r="A14" s="99" t="s">
        <v>11</v>
      </c>
      <c r="B14" s="8" t="s">
        <v>241</v>
      </c>
      <c r="C14" s="9" t="s">
        <v>291</v>
      </c>
      <c r="D14" s="28" t="s">
        <v>1</v>
      </c>
      <c r="E14" s="29">
        <v>4</v>
      </c>
      <c r="F14" s="30">
        <v>21.8</v>
      </c>
      <c r="G14" s="12">
        <f t="shared" si="1"/>
        <v>87.2</v>
      </c>
      <c r="H14" s="27"/>
      <c r="I14" s="27"/>
      <c r="J14" s="54"/>
      <c r="K14" s="54"/>
    </row>
    <row r="15" spans="1:11" ht="30" customHeight="1" thickBot="1" x14ac:dyDescent="0.3">
      <c r="A15" s="76" t="s">
        <v>11</v>
      </c>
      <c r="B15" s="92" t="s">
        <v>247</v>
      </c>
      <c r="C15" s="9" t="s">
        <v>292</v>
      </c>
      <c r="D15" s="28" t="s">
        <v>2</v>
      </c>
      <c r="E15" s="29">
        <v>23.5</v>
      </c>
      <c r="F15" s="98">
        <v>19.149999999999999</v>
      </c>
      <c r="G15" s="81">
        <f t="shared" si="0"/>
        <v>450.03</v>
      </c>
      <c r="H15" s="20" t="s">
        <v>15</v>
      </c>
      <c r="I15" s="21">
        <f>ROUND(SUM(G5:G15),2)</f>
        <v>1847.57</v>
      </c>
      <c r="J15" s="51"/>
      <c r="K15" s="51"/>
    </row>
    <row r="16" spans="1:11" ht="30" customHeight="1" x14ac:dyDescent="0.25">
      <c r="A16" s="2" t="s">
        <v>125</v>
      </c>
      <c r="B16" s="100" t="s">
        <v>16</v>
      </c>
      <c r="C16" s="3" t="s">
        <v>220</v>
      </c>
      <c r="D16" s="34" t="s">
        <v>68</v>
      </c>
      <c r="E16" s="5">
        <v>460</v>
      </c>
      <c r="F16" s="63">
        <v>2.2000000000000002</v>
      </c>
      <c r="G16" s="6">
        <f t="shared" si="0"/>
        <v>1012</v>
      </c>
      <c r="H16" s="27"/>
      <c r="I16" s="27"/>
      <c r="J16" s="54"/>
      <c r="K16" s="54"/>
    </row>
    <row r="17" spans="1:11" ht="30" customHeight="1" x14ac:dyDescent="0.25">
      <c r="A17" s="7" t="s">
        <v>125</v>
      </c>
      <c r="B17" s="8" t="s">
        <v>17</v>
      </c>
      <c r="C17" s="9" t="s">
        <v>134</v>
      </c>
      <c r="D17" s="28" t="s">
        <v>68</v>
      </c>
      <c r="E17" s="29">
        <v>2912</v>
      </c>
      <c r="F17" s="30">
        <v>6</v>
      </c>
      <c r="G17" s="12">
        <f t="shared" ref="G17:G20" si="3">ROUND((E17*F17),2)</f>
        <v>17472</v>
      </c>
      <c r="H17" s="27"/>
      <c r="I17" s="27"/>
      <c r="J17" s="54"/>
      <c r="K17" s="54"/>
    </row>
    <row r="18" spans="1:11" ht="30" customHeight="1" x14ac:dyDescent="0.25">
      <c r="A18" s="7" t="s">
        <v>125</v>
      </c>
      <c r="B18" s="8" t="s">
        <v>18</v>
      </c>
      <c r="C18" s="9" t="s">
        <v>135</v>
      </c>
      <c r="D18" s="28" t="s">
        <v>68</v>
      </c>
      <c r="E18" s="29">
        <v>70</v>
      </c>
      <c r="F18" s="30">
        <v>14.73</v>
      </c>
      <c r="G18" s="12">
        <f t="shared" ref="G18" si="4">ROUND((E18*F18),2)</f>
        <v>1031.0999999999999</v>
      </c>
      <c r="H18" s="27"/>
      <c r="I18" s="27"/>
      <c r="J18" s="54"/>
      <c r="K18" s="54"/>
    </row>
    <row r="19" spans="1:11" ht="30" customHeight="1" x14ac:dyDescent="0.25">
      <c r="A19" s="7" t="s">
        <v>125</v>
      </c>
      <c r="B19" s="8" t="s">
        <v>19</v>
      </c>
      <c r="C19" s="9" t="s">
        <v>248</v>
      </c>
      <c r="D19" s="28" t="s">
        <v>68</v>
      </c>
      <c r="E19" s="29">
        <v>62</v>
      </c>
      <c r="F19" s="30">
        <v>3.06</v>
      </c>
      <c r="G19" s="12">
        <f t="shared" si="3"/>
        <v>189.72</v>
      </c>
      <c r="H19" s="27"/>
      <c r="I19" s="27"/>
      <c r="J19" s="54"/>
      <c r="K19" s="54"/>
    </row>
    <row r="20" spans="1:11" ht="30" customHeight="1" x14ac:dyDescent="0.25">
      <c r="A20" s="7" t="s">
        <v>125</v>
      </c>
      <c r="B20" s="8" t="s">
        <v>20</v>
      </c>
      <c r="C20" s="9" t="s">
        <v>133</v>
      </c>
      <c r="D20" s="28" t="s">
        <v>68</v>
      </c>
      <c r="E20" s="29">
        <v>4154</v>
      </c>
      <c r="F20" s="30">
        <v>0.73</v>
      </c>
      <c r="G20" s="12">
        <f t="shared" si="3"/>
        <v>3032.42</v>
      </c>
      <c r="H20" s="27"/>
      <c r="I20" s="27"/>
      <c r="J20" s="54"/>
      <c r="K20" s="54"/>
    </row>
    <row r="21" spans="1:11" ht="30" customHeight="1" x14ac:dyDescent="0.25">
      <c r="A21" s="7" t="s">
        <v>125</v>
      </c>
      <c r="B21" s="8" t="s">
        <v>21</v>
      </c>
      <c r="C21" s="9" t="s">
        <v>137</v>
      </c>
      <c r="D21" s="28" t="s">
        <v>90</v>
      </c>
      <c r="E21" s="29">
        <v>5751</v>
      </c>
      <c r="F21" s="30">
        <v>0.3</v>
      </c>
      <c r="G21" s="12">
        <f t="shared" ref="G21" si="5">ROUND((E21*F21),2)</f>
        <v>1725.3</v>
      </c>
      <c r="H21" s="27"/>
      <c r="I21" s="27"/>
      <c r="J21" s="54"/>
      <c r="K21" s="54"/>
    </row>
    <row r="22" spans="1:11" ht="30" customHeight="1" thickBot="1" x14ac:dyDescent="0.3">
      <c r="A22" s="7" t="s">
        <v>125</v>
      </c>
      <c r="B22" s="8" t="s">
        <v>294</v>
      </c>
      <c r="C22" s="9" t="s">
        <v>138</v>
      </c>
      <c r="D22" s="28" t="s">
        <v>90</v>
      </c>
      <c r="E22" s="29">
        <v>574</v>
      </c>
      <c r="F22" s="30">
        <v>1.87</v>
      </c>
      <c r="G22" s="12">
        <f t="shared" si="0"/>
        <v>1073.3800000000001</v>
      </c>
      <c r="H22" s="27"/>
      <c r="I22" s="27"/>
      <c r="J22" s="54"/>
      <c r="K22" s="54"/>
    </row>
    <row r="23" spans="1:11" ht="30" customHeight="1" thickBot="1" x14ac:dyDescent="0.3">
      <c r="A23" s="14" t="s">
        <v>125</v>
      </c>
      <c r="B23" s="15" t="s">
        <v>295</v>
      </c>
      <c r="C23" s="16" t="s">
        <v>139</v>
      </c>
      <c r="D23" s="31" t="s">
        <v>90</v>
      </c>
      <c r="E23" s="32">
        <v>4146</v>
      </c>
      <c r="F23" s="33">
        <v>3.36</v>
      </c>
      <c r="G23" s="19">
        <f t="shared" si="0"/>
        <v>13930.56</v>
      </c>
      <c r="H23" s="20" t="s">
        <v>22</v>
      </c>
      <c r="I23" s="21">
        <f>ROUND(SUM(G16:G23),2)</f>
        <v>39466.480000000003</v>
      </c>
      <c r="J23" s="54"/>
      <c r="K23" s="54"/>
    </row>
    <row r="24" spans="1:11" ht="30" customHeight="1" x14ac:dyDescent="0.25">
      <c r="A24" s="2" t="s">
        <v>140</v>
      </c>
      <c r="B24" s="100" t="s">
        <v>23</v>
      </c>
      <c r="C24" s="3" t="s">
        <v>136</v>
      </c>
      <c r="D24" s="34" t="s">
        <v>90</v>
      </c>
      <c r="E24" s="102">
        <v>2849.3</v>
      </c>
      <c r="F24" s="35"/>
      <c r="G24" s="6">
        <f t="shared" si="0"/>
        <v>0</v>
      </c>
      <c r="H24" s="136" t="s">
        <v>154</v>
      </c>
      <c r="I24" s="27"/>
      <c r="J24" s="54"/>
      <c r="K24" s="54"/>
    </row>
    <row r="25" spans="1:11" ht="30" customHeight="1" x14ac:dyDescent="0.25">
      <c r="A25" s="7" t="s">
        <v>140</v>
      </c>
      <c r="B25" s="23" t="s">
        <v>24</v>
      </c>
      <c r="C25" s="24" t="s">
        <v>145</v>
      </c>
      <c r="D25" s="25" t="s">
        <v>90</v>
      </c>
      <c r="E25" s="61">
        <v>2877.3</v>
      </c>
      <c r="F25" s="62"/>
      <c r="G25" s="26">
        <f t="shared" si="0"/>
        <v>0</v>
      </c>
      <c r="H25" s="137"/>
      <c r="I25" s="27"/>
      <c r="J25" s="54"/>
      <c r="K25" s="54"/>
    </row>
    <row r="26" spans="1:11" ht="30" customHeight="1" x14ac:dyDescent="0.25">
      <c r="A26" s="7" t="s">
        <v>140</v>
      </c>
      <c r="B26" s="8" t="s">
        <v>25</v>
      </c>
      <c r="C26" s="9" t="s">
        <v>146</v>
      </c>
      <c r="D26" s="28" t="s">
        <v>68</v>
      </c>
      <c r="E26" s="29">
        <v>967</v>
      </c>
      <c r="F26" s="37"/>
      <c r="G26" s="12">
        <f t="shared" si="0"/>
        <v>0</v>
      </c>
      <c r="H26" s="137"/>
      <c r="I26" s="27"/>
      <c r="J26" s="54"/>
      <c r="K26" s="54"/>
    </row>
    <row r="27" spans="1:11" ht="30" customHeight="1" x14ac:dyDescent="0.25">
      <c r="A27" s="7" t="s">
        <v>140</v>
      </c>
      <c r="B27" s="8" t="s">
        <v>26</v>
      </c>
      <c r="C27" s="9" t="s">
        <v>249</v>
      </c>
      <c r="D27" s="25" t="s">
        <v>68</v>
      </c>
      <c r="E27" s="29">
        <v>1852.3</v>
      </c>
      <c r="F27" s="37"/>
      <c r="G27" s="12">
        <f t="shared" si="0"/>
        <v>0</v>
      </c>
      <c r="H27" s="137"/>
      <c r="I27" s="27"/>
      <c r="J27" s="54"/>
      <c r="K27" s="54"/>
    </row>
    <row r="28" spans="1:11" ht="30" customHeight="1" x14ac:dyDescent="0.25">
      <c r="A28" s="7" t="s">
        <v>140</v>
      </c>
      <c r="B28" s="23" t="s">
        <v>27</v>
      </c>
      <c r="C28" s="9" t="s">
        <v>147</v>
      </c>
      <c r="D28" s="28" t="s">
        <v>90</v>
      </c>
      <c r="E28" s="29">
        <v>1658.1</v>
      </c>
      <c r="F28" s="37"/>
      <c r="G28" s="12">
        <f t="shared" si="0"/>
        <v>0</v>
      </c>
      <c r="H28" s="137"/>
      <c r="I28" s="27"/>
      <c r="J28" s="54"/>
      <c r="K28" s="54"/>
    </row>
    <row r="29" spans="1:11" ht="30" customHeight="1" x14ac:dyDescent="0.25">
      <c r="A29" s="7" t="s">
        <v>140</v>
      </c>
      <c r="B29" s="8" t="s">
        <v>28</v>
      </c>
      <c r="C29" s="9" t="s">
        <v>148</v>
      </c>
      <c r="D29" s="25" t="s">
        <v>90</v>
      </c>
      <c r="E29" s="29">
        <v>1462.9</v>
      </c>
      <c r="F29" s="37"/>
      <c r="G29" s="12">
        <f t="shared" si="0"/>
        <v>0</v>
      </c>
      <c r="H29" s="137"/>
      <c r="I29" s="27"/>
      <c r="J29" s="54"/>
      <c r="K29" s="54"/>
    </row>
    <row r="30" spans="1:11" ht="30" customHeight="1" x14ac:dyDescent="0.25">
      <c r="A30" s="7" t="s">
        <v>140</v>
      </c>
      <c r="B30" s="8" t="s">
        <v>29</v>
      </c>
      <c r="C30" s="9" t="s">
        <v>144</v>
      </c>
      <c r="D30" s="28" t="s">
        <v>90</v>
      </c>
      <c r="E30" s="29">
        <v>1451.1</v>
      </c>
      <c r="F30" s="37"/>
      <c r="G30" s="12">
        <f t="shared" ref="G30:G33" si="6">ROUND((E30*F30),2)</f>
        <v>0</v>
      </c>
      <c r="H30" s="137"/>
      <c r="I30" s="27"/>
      <c r="J30" s="54"/>
      <c r="K30" s="54"/>
    </row>
    <row r="31" spans="1:11" ht="30" customHeight="1" x14ac:dyDescent="0.25">
      <c r="A31" s="7" t="s">
        <v>140</v>
      </c>
      <c r="B31" s="23" t="s">
        <v>30</v>
      </c>
      <c r="C31" s="9" t="s">
        <v>300</v>
      </c>
      <c r="D31" s="25" t="s">
        <v>90</v>
      </c>
      <c r="E31" s="29">
        <v>1451.1</v>
      </c>
      <c r="F31" s="37"/>
      <c r="G31" s="12">
        <f t="shared" si="6"/>
        <v>0</v>
      </c>
      <c r="H31" s="137"/>
      <c r="I31" s="27"/>
      <c r="J31" s="55"/>
      <c r="K31" s="55"/>
    </row>
    <row r="32" spans="1:11" ht="30" customHeight="1" x14ac:dyDescent="0.25">
      <c r="A32" s="7" t="s">
        <v>140</v>
      </c>
      <c r="B32" s="8" t="s">
        <v>31</v>
      </c>
      <c r="C32" s="9" t="s">
        <v>149</v>
      </c>
      <c r="D32" s="28" t="s">
        <v>90</v>
      </c>
      <c r="E32" s="29">
        <v>1451.1</v>
      </c>
      <c r="F32" s="37"/>
      <c r="G32" s="12">
        <f t="shared" si="6"/>
        <v>0</v>
      </c>
      <c r="H32" s="137"/>
      <c r="I32" s="27"/>
      <c r="J32" s="54"/>
      <c r="K32" s="54"/>
    </row>
    <row r="33" spans="1:11" ht="30" customHeight="1" thickBot="1" x14ac:dyDescent="0.3">
      <c r="A33" s="14" t="s">
        <v>140</v>
      </c>
      <c r="B33" s="15" t="s">
        <v>32</v>
      </c>
      <c r="C33" s="16" t="s">
        <v>143</v>
      </c>
      <c r="D33" s="31" t="s">
        <v>2</v>
      </c>
      <c r="E33" s="32">
        <v>179.1</v>
      </c>
      <c r="F33" s="39"/>
      <c r="G33" s="19">
        <f t="shared" si="6"/>
        <v>0</v>
      </c>
      <c r="H33" s="137"/>
      <c r="I33" s="27"/>
      <c r="J33" s="55"/>
      <c r="K33" s="55"/>
    </row>
    <row r="34" spans="1:11" ht="30" customHeight="1" x14ac:dyDescent="0.25">
      <c r="A34" s="22" t="s">
        <v>150</v>
      </c>
      <c r="B34" s="85" t="s">
        <v>23</v>
      </c>
      <c r="C34" s="3" t="s">
        <v>136</v>
      </c>
      <c r="D34" s="34" t="s">
        <v>90</v>
      </c>
      <c r="E34" s="61">
        <v>2849.3</v>
      </c>
      <c r="F34" s="35">
        <v>1.28</v>
      </c>
      <c r="G34" s="26">
        <f t="shared" si="0"/>
        <v>3647.1</v>
      </c>
      <c r="H34" s="137"/>
      <c r="I34" s="27"/>
      <c r="J34" s="54"/>
      <c r="K34" s="54"/>
    </row>
    <row r="35" spans="1:11" ht="30" customHeight="1" x14ac:dyDescent="0.25">
      <c r="A35" s="7" t="s">
        <v>150</v>
      </c>
      <c r="B35" s="23" t="s">
        <v>24</v>
      </c>
      <c r="C35" s="24" t="s">
        <v>145</v>
      </c>
      <c r="D35" s="25" t="s">
        <v>90</v>
      </c>
      <c r="E35" s="29">
        <v>2877.3</v>
      </c>
      <c r="F35" s="62">
        <v>2.89</v>
      </c>
      <c r="G35" s="12">
        <f t="shared" ref="G35:G39" si="7">ROUND((E35*F35),2)</f>
        <v>8315.4</v>
      </c>
      <c r="H35" s="137"/>
      <c r="I35" s="27"/>
      <c r="J35" s="55"/>
      <c r="K35" s="55"/>
    </row>
    <row r="36" spans="1:11" ht="30" customHeight="1" x14ac:dyDescent="0.25">
      <c r="A36" s="7" t="s">
        <v>150</v>
      </c>
      <c r="B36" s="8" t="s">
        <v>25</v>
      </c>
      <c r="C36" s="9" t="s">
        <v>152</v>
      </c>
      <c r="D36" s="28" t="s">
        <v>68</v>
      </c>
      <c r="E36" s="29">
        <v>967.3</v>
      </c>
      <c r="F36" s="37">
        <v>27.6</v>
      </c>
      <c r="G36" s="12">
        <f t="shared" si="7"/>
        <v>26697.48</v>
      </c>
      <c r="H36" s="137"/>
      <c r="I36" s="27"/>
      <c r="J36" s="54"/>
      <c r="K36" s="54"/>
    </row>
    <row r="37" spans="1:11" ht="30" customHeight="1" x14ac:dyDescent="0.25">
      <c r="A37" s="7" t="s">
        <v>150</v>
      </c>
      <c r="B37" s="8" t="s">
        <v>26</v>
      </c>
      <c r="C37" s="9" t="s">
        <v>250</v>
      </c>
      <c r="D37" s="25" t="s">
        <v>68</v>
      </c>
      <c r="E37" s="29">
        <v>1579.3</v>
      </c>
      <c r="F37" s="37">
        <v>27.6</v>
      </c>
      <c r="G37" s="12">
        <f t="shared" si="7"/>
        <v>43588.68</v>
      </c>
      <c r="H37" s="137"/>
      <c r="I37" s="27"/>
      <c r="J37" s="55"/>
      <c r="K37" s="55"/>
    </row>
    <row r="38" spans="1:11" ht="30" customHeight="1" x14ac:dyDescent="0.25">
      <c r="A38" s="7" t="s">
        <v>150</v>
      </c>
      <c r="B38" s="23" t="s">
        <v>27</v>
      </c>
      <c r="C38" s="9" t="s">
        <v>153</v>
      </c>
      <c r="D38" s="28" t="s">
        <v>90</v>
      </c>
      <c r="E38" s="29">
        <v>1936.4</v>
      </c>
      <c r="F38" s="37">
        <v>17.440000000000001</v>
      </c>
      <c r="G38" s="12">
        <f t="shared" si="7"/>
        <v>33770.82</v>
      </c>
      <c r="H38" s="137"/>
      <c r="I38" s="27"/>
      <c r="J38" s="55"/>
      <c r="K38" s="55"/>
    </row>
    <row r="39" spans="1:11" ht="30" customHeight="1" x14ac:dyDescent="0.25">
      <c r="A39" s="7" t="s">
        <v>150</v>
      </c>
      <c r="B39" s="8" t="s">
        <v>28</v>
      </c>
      <c r="C39" s="9" t="s">
        <v>148</v>
      </c>
      <c r="D39" s="25" t="s">
        <v>90</v>
      </c>
      <c r="E39" s="29">
        <v>1462.9</v>
      </c>
      <c r="F39" s="37">
        <v>16.87</v>
      </c>
      <c r="G39" s="12">
        <f t="shared" si="7"/>
        <v>24679.119999999999</v>
      </c>
      <c r="H39" s="137"/>
      <c r="I39" s="27"/>
      <c r="J39" s="54"/>
      <c r="K39" s="54"/>
    </row>
    <row r="40" spans="1:11" ht="30" customHeight="1" x14ac:dyDescent="0.25">
      <c r="A40" s="7" t="s">
        <v>150</v>
      </c>
      <c r="B40" s="8" t="s">
        <v>29</v>
      </c>
      <c r="C40" s="9" t="s">
        <v>144</v>
      </c>
      <c r="D40" s="28" t="s">
        <v>90</v>
      </c>
      <c r="E40" s="29">
        <v>1451.1</v>
      </c>
      <c r="F40" s="37">
        <v>0.4</v>
      </c>
      <c r="G40" s="12">
        <f t="shared" si="0"/>
        <v>580.44000000000005</v>
      </c>
      <c r="H40" s="137"/>
      <c r="I40" s="27"/>
      <c r="J40" s="55"/>
      <c r="K40" s="55"/>
    </row>
    <row r="41" spans="1:11" ht="30" customHeight="1" x14ac:dyDescent="0.25">
      <c r="A41" s="7" t="s">
        <v>150</v>
      </c>
      <c r="B41" s="8" t="s">
        <v>30</v>
      </c>
      <c r="C41" s="9" t="s">
        <v>300</v>
      </c>
      <c r="D41" s="25" t="s">
        <v>90</v>
      </c>
      <c r="E41" s="29">
        <v>1451.1</v>
      </c>
      <c r="F41" s="37">
        <v>13.85</v>
      </c>
      <c r="G41" s="12">
        <f t="shared" si="0"/>
        <v>20097.740000000002</v>
      </c>
      <c r="H41" s="137"/>
      <c r="I41" s="27"/>
      <c r="J41" s="54"/>
      <c r="K41" s="54"/>
    </row>
    <row r="42" spans="1:11" ht="30" customHeight="1" thickBot="1" x14ac:dyDescent="0.3">
      <c r="A42" s="7" t="s">
        <v>150</v>
      </c>
      <c r="B42" s="23" t="s">
        <v>31</v>
      </c>
      <c r="C42" s="9" t="s">
        <v>142</v>
      </c>
      <c r="D42" s="28" t="s">
        <v>90</v>
      </c>
      <c r="E42" s="29">
        <v>1451.1</v>
      </c>
      <c r="F42" s="37">
        <v>1</v>
      </c>
      <c r="G42" s="12">
        <f t="shared" si="0"/>
        <v>1451.1</v>
      </c>
      <c r="H42" s="138"/>
      <c r="I42" s="27"/>
      <c r="J42" s="55"/>
      <c r="K42" s="55"/>
    </row>
    <row r="43" spans="1:11" ht="30" customHeight="1" thickBot="1" x14ac:dyDescent="0.3">
      <c r="A43" s="76" t="s">
        <v>150</v>
      </c>
      <c r="B43" s="8" t="s">
        <v>32</v>
      </c>
      <c r="C43" s="9" t="s">
        <v>143</v>
      </c>
      <c r="D43" s="31" t="s">
        <v>2</v>
      </c>
      <c r="E43" s="29">
        <v>179.1</v>
      </c>
      <c r="F43" s="39">
        <v>1</v>
      </c>
      <c r="G43" s="81">
        <f t="shared" si="0"/>
        <v>179.1</v>
      </c>
      <c r="H43" s="40" t="s">
        <v>35</v>
      </c>
      <c r="I43" s="41">
        <f>ROUND(SUM(G24:G43),2)</f>
        <v>163006.98000000001</v>
      </c>
      <c r="J43" s="54"/>
      <c r="K43" s="54"/>
    </row>
    <row r="44" spans="1:11" ht="30" customHeight="1" x14ac:dyDescent="0.25">
      <c r="A44" s="101" t="s">
        <v>155</v>
      </c>
      <c r="B44" s="100" t="s">
        <v>36</v>
      </c>
      <c r="C44" s="3" t="s">
        <v>147</v>
      </c>
      <c r="D44" s="34" t="s">
        <v>90</v>
      </c>
      <c r="E44" s="102">
        <v>8.4</v>
      </c>
      <c r="F44" s="35"/>
      <c r="G44" s="6">
        <f t="shared" ref="G44:G51" si="8">ROUND((E44*F44),2)</f>
        <v>0</v>
      </c>
      <c r="H44" s="136" t="s">
        <v>154</v>
      </c>
      <c r="I44" s="27"/>
      <c r="J44" s="54"/>
      <c r="K44" s="54"/>
    </row>
    <row r="45" spans="1:11" ht="30" customHeight="1" x14ac:dyDescent="0.25">
      <c r="A45" s="7" t="s">
        <v>155</v>
      </c>
      <c r="B45" s="23" t="s">
        <v>37</v>
      </c>
      <c r="C45" s="24" t="s">
        <v>148</v>
      </c>
      <c r="D45" s="28" t="s">
        <v>90</v>
      </c>
      <c r="E45" s="61">
        <v>50.3</v>
      </c>
      <c r="F45" s="62"/>
      <c r="G45" s="26">
        <f t="shared" si="8"/>
        <v>0</v>
      </c>
      <c r="H45" s="137"/>
      <c r="I45" s="27"/>
      <c r="J45" s="54"/>
      <c r="K45" s="54"/>
    </row>
    <row r="46" spans="1:11" ht="30" customHeight="1" x14ac:dyDescent="0.25">
      <c r="A46" s="7" t="s">
        <v>155</v>
      </c>
      <c r="B46" s="8" t="s">
        <v>38</v>
      </c>
      <c r="C46" s="9" t="s">
        <v>144</v>
      </c>
      <c r="D46" s="28" t="s">
        <v>90</v>
      </c>
      <c r="E46" s="29">
        <v>49.5</v>
      </c>
      <c r="F46" s="37"/>
      <c r="G46" s="12">
        <f t="shared" si="8"/>
        <v>0</v>
      </c>
      <c r="H46" s="137"/>
      <c r="I46" s="27"/>
      <c r="J46" s="54"/>
      <c r="K46" s="54"/>
    </row>
    <row r="47" spans="1:11" ht="30" customHeight="1" x14ac:dyDescent="0.25">
      <c r="A47" s="7" t="s">
        <v>155</v>
      </c>
      <c r="B47" s="8" t="s">
        <v>39</v>
      </c>
      <c r="C47" s="9" t="s">
        <v>301</v>
      </c>
      <c r="D47" s="28" t="s">
        <v>90</v>
      </c>
      <c r="E47" s="29">
        <v>49.5</v>
      </c>
      <c r="F47" s="37"/>
      <c r="G47" s="12">
        <f t="shared" si="8"/>
        <v>0</v>
      </c>
      <c r="H47" s="137"/>
      <c r="I47" s="27"/>
      <c r="J47" s="54"/>
      <c r="K47" s="54"/>
    </row>
    <row r="48" spans="1:11" ht="30" customHeight="1" x14ac:dyDescent="0.25">
      <c r="A48" s="7" t="s">
        <v>155</v>
      </c>
      <c r="B48" s="23" t="s">
        <v>64</v>
      </c>
      <c r="C48" s="9" t="s">
        <v>142</v>
      </c>
      <c r="D48" s="28" t="s">
        <v>90</v>
      </c>
      <c r="E48" s="29">
        <v>49.5</v>
      </c>
      <c r="F48" s="37"/>
      <c r="G48" s="12">
        <f t="shared" si="8"/>
        <v>0</v>
      </c>
      <c r="H48" s="137"/>
      <c r="I48" s="27"/>
      <c r="J48" s="54"/>
      <c r="K48" s="54"/>
    </row>
    <row r="49" spans="1:11" ht="30" customHeight="1" x14ac:dyDescent="0.25">
      <c r="A49" s="7" t="s">
        <v>155</v>
      </c>
      <c r="B49" s="8" t="s">
        <v>81</v>
      </c>
      <c r="C49" s="9" t="s">
        <v>157</v>
      </c>
      <c r="D49" s="28" t="s">
        <v>90</v>
      </c>
      <c r="E49" s="29">
        <v>77.5</v>
      </c>
      <c r="F49" s="37"/>
      <c r="G49" s="12">
        <f t="shared" si="8"/>
        <v>0</v>
      </c>
      <c r="H49" s="137"/>
      <c r="I49" s="27"/>
      <c r="J49" s="54"/>
      <c r="K49" s="54"/>
    </row>
    <row r="50" spans="1:11" ht="30" customHeight="1" x14ac:dyDescent="0.25">
      <c r="A50" s="7" t="s">
        <v>155</v>
      </c>
      <c r="B50" s="8" t="s">
        <v>82</v>
      </c>
      <c r="C50" s="9" t="s">
        <v>143</v>
      </c>
      <c r="D50" s="28" t="s">
        <v>2</v>
      </c>
      <c r="E50" s="29">
        <v>8</v>
      </c>
      <c r="F50" s="37"/>
      <c r="G50" s="12">
        <f t="shared" si="8"/>
        <v>0</v>
      </c>
      <c r="H50" s="137"/>
      <c r="I50" s="27"/>
      <c r="J50" s="54"/>
      <c r="K50" s="54"/>
    </row>
    <row r="51" spans="1:11" ht="30" customHeight="1" thickBot="1" x14ac:dyDescent="0.3">
      <c r="A51" s="14" t="s">
        <v>155</v>
      </c>
      <c r="B51" s="103" t="s">
        <v>83</v>
      </c>
      <c r="C51" s="16" t="s">
        <v>158</v>
      </c>
      <c r="D51" s="104" t="s">
        <v>90</v>
      </c>
      <c r="E51" s="32">
        <v>12.1</v>
      </c>
      <c r="F51" s="39"/>
      <c r="G51" s="19">
        <f t="shared" si="8"/>
        <v>0</v>
      </c>
      <c r="H51" s="137"/>
      <c r="I51" s="27"/>
      <c r="J51" s="55"/>
      <c r="K51" s="55"/>
    </row>
    <row r="52" spans="1:11" ht="30" customHeight="1" x14ac:dyDescent="0.25">
      <c r="A52" s="101" t="s">
        <v>156</v>
      </c>
      <c r="B52" s="100" t="s">
        <v>36</v>
      </c>
      <c r="C52" s="3" t="s">
        <v>151</v>
      </c>
      <c r="D52" s="34" t="s">
        <v>90</v>
      </c>
      <c r="E52" s="102">
        <v>8</v>
      </c>
      <c r="F52" s="35">
        <v>17.440000000000001</v>
      </c>
      <c r="G52" s="6">
        <f>ROUND((E52*F52),2)</f>
        <v>139.52000000000001</v>
      </c>
      <c r="H52" s="137"/>
      <c r="I52" s="27"/>
      <c r="J52" s="54"/>
      <c r="K52" s="54"/>
    </row>
    <row r="53" spans="1:11" ht="30" customHeight="1" x14ac:dyDescent="0.25">
      <c r="A53" s="7" t="s">
        <v>156</v>
      </c>
      <c r="B53" s="23" t="s">
        <v>37</v>
      </c>
      <c r="C53" s="24" t="s">
        <v>141</v>
      </c>
      <c r="D53" s="28" t="s">
        <v>90</v>
      </c>
      <c r="E53" s="61">
        <v>50.3</v>
      </c>
      <c r="F53" s="62">
        <v>16.87</v>
      </c>
      <c r="G53" s="26">
        <f t="shared" ref="G53:G68" si="9">ROUND((E53*F53),2)</f>
        <v>848.56</v>
      </c>
      <c r="H53" s="137"/>
      <c r="I53" s="27"/>
      <c r="J53" s="55"/>
      <c r="K53" s="55"/>
    </row>
    <row r="54" spans="1:11" ht="30" customHeight="1" x14ac:dyDescent="0.25">
      <c r="A54" s="7" t="s">
        <v>156</v>
      </c>
      <c r="B54" s="8" t="s">
        <v>38</v>
      </c>
      <c r="C54" s="9" t="s">
        <v>144</v>
      </c>
      <c r="D54" s="28" t="s">
        <v>90</v>
      </c>
      <c r="E54" s="29">
        <v>49.5</v>
      </c>
      <c r="F54" s="37">
        <v>0.4</v>
      </c>
      <c r="G54" s="12">
        <f t="shared" si="9"/>
        <v>19.8</v>
      </c>
      <c r="H54" s="137"/>
      <c r="I54" s="27"/>
      <c r="J54" s="55"/>
      <c r="K54" s="55"/>
    </row>
    <row r="55" spans="1:11" ht="30" customHeight="1" x14ac:dyDescent="0.25">
      <c r="A55" s="7" t="s">
        <v>156</v>
      </c>
      <c r="B55" s="8" t="s">
        <v>39</v>
      </c>
      <c r="C55" s="9" t="s">
        <v>302</v>
      </c>
      <c r="D55" s="28" t="s">
        <v>90</v>
      </c>
      <c r="E55" s="29">
        <v>49.5</v>
      </c>
      <c r="F55" s="37">
        <v>13.85</v>
      </c>
      <c r="G55" s="12">
        <f t="shared" si="9"/>
        <v>685.58</v>
      </c>
      <c r="H55" s="137"/>
      <c r="I55" s="27"/>
      <c r="J55" s="54"/>
      <c r="K55" s="54"/>
    </row>
    <row r="56" spans="1:11" ht="30" customHeight="1" x14ac:dyDescent="0.25">
      <c r="A56" s="7" t="s">
        <v>156</v>
      </c>
      <c r="B56" s="23" t="s">
        <v>64</v>
      </c>
      <c r="C56" s="9" t="s">
        <v>142</v>
      </c>
      <c r="D56" s="28" t="s">
        <v>90</v>
      </c>
      <c r="E56" s="29">
        <v>49.5</v>
      </c>
      <c r="F56" s="37">
        <v>1</v>
      </c>
      <c r="G56" s="12">
        <f t="shared" si="9"/>
        <v>49.5</v>
      </c>
      <c r="H56" s="137"/>
      <c r="I56" s="27"/>
      <c r="J56" s="55"/>
      <c r="K56" s="55"/>
    </row>
    <row r="57" spans="1:11" ht="30" customHeight="1" x14ac:dyDescent="0.25">
      <c r="A57" s="7" t="s">
        <v>156</v>
      </c>
      <c r="B57" s="8" t="s">
        <v>81</v>
      </c>
      <c r="C57" s="9" t="s">
        <v>159</v>
      </c>
      <c r="D57" s="28" t="s">
        <v>90</v>
      </c>
      <c r="E57" s="29">
        <v>77.5</v>
      </c>
      <c r="F57" s="37">
        <v>3.26</v>
      </c>
      <c r="G57" s="12">
        <f t="shared" si="9"/>
        <v>252.65</v>
      </c>
      <c r="H57" s="137"/>
      <c r="I57" s="27"/>
      <c r="J57" s="54"/>
      <c r="K57" s="54"/>
    </row>
    <row r="58" spans="1:11" ht="30" customHeight="1" thickBot="1" x14ac:dyDescent="0.3">
      <c r="A58" s="7" t="s">
        <v>156</v>
      </c>
      <c r="B58" s="8" t="s">
        <v>82</v>
      </c>
      <c r="C58" s="9" t="s">
        <v>143</v>
      </c>
      <c r="D58" s="28" t="s">
        <v>2</v>
      </c>
      <c r="E58" s="29">
        <v>8</v>
      </c>
      <c r="F58" s="37">
        <v>1</v>
      </c>
      <c r="G58" s="12">
        <f t="shared" si="9"/>
        <v>8</v>
      </c>
      <c r="H58" s="138"/>
      <c r="I58" s="27"/>
      <c r="J58" s="55"/>
      <c r="K58" s="55"/>
    </row>
    <row r="59" spans="1:11" ht="30" customHeight="1" thickBot="1" x14ac:dyDescent="0.3">
      <c r="A59" s="14" t="s">
        <v>156</v>
      </c>
      <c r="B59" s="103" t="s">
        <v>83</v>
      </c>
      <c r="C59" s="16" t="s">
        <v>158</v>
      </c>
      <c r="D59" s="104" t="s">
        <v>90</v>
      </c>
      <c r="E59" s="32">
        <v>12.1</v>
      </c>
      <c r="F59" s="39">
        <v>3.39</v>
      </c>
      <c r="G59" s="19">
        <f t="shared" si="9"/>
        <v>41.02</v>
      </c>
      <c r="H59" s="40" t="s">
        <v>40</v>
      </c>
      <c r="I59" s="41">
        <f>ROUND(SUM(G44:G59),2)</f>
        <v>2044.63</v>
      </c>
      <c r="J59" s="54"/>
      <c r="K59" s="54"/>
    </row>
    <row r="60" spans="1:11" ht="30" customHeight="1" thickBot="1" x14ac:dyDescent="0.3">
      <c r="A60" s="2" t="s">
        <v>221</v>
      </c>
      <c r="B60" s="4" t="s">
        <v>41</v>
      </c>
      <c r="C60" s="3" t="s">
        <v>160</v>
      </c>
      <c r="D60" s="34" t="s">
        <v>68</v>
      </c>
      <c r="E60" s="5">
        <v>130.4</v>
      </c>
      <c r="F60" s="35">
        <v>5.16</v>
      </c>
      <c r="G60" s="6">
        <f t="shared" si="9"/>
        <v>672.86</v>
      </c>
      <c r="H60" s="27"/>
      <c r="I60" s="27"/>
      <c r="J60" s="54"/>
      <c r="K60" s="54"/>
    </row>
    <row r="61" spans="1:11" ht="30" customHeight="1" thickBot="1" x14ac:dyDescent="0.3">
      <c r="A61" s="14" t="s">
        <v>221</v>
      </c>
      <c r="B61" s="10" t="s">
        <v>42</v>
      </c>
      <c r="C61" s="9" t="s">
        <v>174</v>
      </c>
      <c r="D61" s="28" t="s">
        <v>90</v>
      </c>
      <c r="E61" s="11">
        <v>419.9</v>
      </c>
      <c r="F61" s="39">
        <v>3.74</v>
      </c>
      <c r="G61" s="19">
        <f t="shared" si="9"/>
        <v>1570.43</v>
      </c>
      <c r="H61" s="75" t="s">
        <v>44</v>
      </c>
      <c r="I61" s="41">
        <f>ROUND(SUM(G60:G61),2)</f>
        <v>2243.29</v>
      </c>
      <c r="J61" s="54"/>
      <c r="K61" s="54"/>
    </row>
    <row r="62" spans="1:11" ht="30" customHeight="1" thickBot="1" x14ac:dyDescent="0.3">
      <c r="A62" s="2" t="s">
        <v>251</v>
      </c>
      <c r="B62" s="4" t="s">
        <v>45</v>
      </c>
      <c r="C62" s="3" t="s">
        <v>160</v>
      </c>
      <c r="D62" s="34" t="s">
        <v>68</v>
      </c>
      <c r="E62" s="5">
        <v>1.8</v>
      </c>
      <c r="F62" s="35">
        <v>5.16</v>
      </c>
      <c r="G62" s="6">
        <f t="shared" si="9"/>
        <v>9.2899999999999991</v>
      </c>
      <c r="H62" s="27"/>
      <c r="I62" s="27"/>
      <c r="J62" s="54"/>
      <c r="K62" s="54"/>
    </row>
    <row r="63" spans="1:11" ht="30" customHeight="1" thickBot="1" x14ac:dyDescent="0.3">
      <c r="A63" s="76" t="s">
        <v>251</v>
      </c>
      <c r="B63" s="77" t="s">
        <v>46</v>
      </c>
      <c r="C63" s="78" t="s">
        <v>174</v>
      </c>
      <c r="D63" s="79" t="s">
        <v>90</v>
      </c>
      <c r="E63" s="80">
        <v>51.9</v>
      </c>
      <c r="F63" s="82">
        <v>3.74</v>
      </c>
      <c r="G63" s="81">
        <f t="shared" si="9"/>
        <v>194.11</v>
      </c>
      <c r="H63" s="75" t="s">
        <v>47</v>
      </c>
      <c r="I63" s="41">
        <f>ROUND(SUM(G62:G63),2)</f>
        <v>203.4</v>
      </c>
      <c r="J63" s="54"/>
      <c r="K63" s="54"/>
    </row>
    <row r="64" spans="1:11" ht="30" customHeight="1" x14ac:dyDescent="0.25">
      <c r="A64" s="2" t="s">
        <v>252</v>
      </c>
      <c r="B64" s="4" t="s">
        <v>48</v>
      </c>
      <c r="C64" s="3" t="s">
        <v>182</v>
      </c>
      <c r="D64" s="34" t="s">
        <v>68</v>
      </c>
      <c r="E64" s="5">
        <v>8.4</v>
      </c>
      <c r="F64" s="35">
        <v>70.97</v>
      </c>
      <c r="G64" s="6">
        <f t="shared" si="9"/>
        <v>596.15</v>
      </c>
      <c r="H64" s="27"/>
      <c r="I64" s="27"/>
      <c r="J64" s="54"/>
      <c r="K64" s="54"/>
    </row>
    <row r="65" spans="1:11" ht="30" customHeight="1" x14ac:dyDescent="0.25">
      <c r="A65" s="7" t="s">
        <v>252</v>
      </c>
      <c r="B65" s="10" t="s">
        <v>173</v>
      </c>
      <c r="C65" s="9" t="s">
        <v>181</v>
      </c>
      <c r="D65" s="28" t="s">
        <v>90</v>
      </c>
      <c r="E65" s="11">
        <v>279.2</v>
      </c>
      <c r="F65" s="37">
        <v>7.88</v>
      </c>
      <c r="G65" s="12">
        <f t="shared" ref="G65" si="10">ROUND((E65*F65),2)</f>
        <v>2200.1</v>
      </c>
      <c r="H65" s="27"/>
      <c r="I65" s="27"/>
      <c r="J65" s="54"/>
      <c r="K65" s="54"/>
    </row>
    <row r="66" spans="1:11" ht="30" customHeight="1" thickBot="1" x14ac:dyDescent="0.3">
      <c r="A66" s="7" t="s">
        <v>252</v>
      </c>
      <c r="B66" s="10" t="s">
        <v>253</v>
      </c>
      <c r="C66" s="9" t="s">
        <v>183</v>
      </c>
      <c r="D66" s="28" t="s">
        <v>90</v>
      </c>
      <c r="E66" s="11">
        <v>8.4</v>
      </c>
      <c r="F66" s="37">
        <v>30</v>
      </c>
      <c r="G66" s="12">
        <f t="shared" si="9"/>
        <v>252</v>
      </c>
      <c r="H66" s="27"/>
      <c r="I66" s="27"/>
      <c r="J66" s="54"/>
      <c r="K66" s="54"/>
    </row>
    <row r="67" spans="1:11" ht="30" customHeight="1" thickBot="1" x14ac:dyDescent="0.3">
      <c r="A67" s="14" t="s">
        <v>252</v>
      </c>
      <c r="B67" s="17" t="s">
        <v>254</v>
      </c>
      <c r="C67" s="16" t="s">
        <v>184</v>
      </c>
      <c r="D67" s="31" t="s">
        <v>90</v>
      </c>
      <c r="E67" s="18">
        <v>1.1000000000000001</v>
      </c>
      <c r="F67" s="39">
        <v>222.77</v>
      </c>
      <c r="G67" s="19">
        <f t="shared" si="9"/>
        <v>245.05</v>
      </c>
      <c r="H67" s="75" t="s">
        <v>50</v>
      </c>
      <c r="I67" s="41">
        <f>ROUND(SUM(G64:G67),2)</f>
        <v>3293.3</v>
      </c>
      <c r="J67" s="54"/>
      <c r="K67" s="54"/>
    </row>
    <row r="68" spans="1:11" ht="30" customHeight="1" thickBot="1" x14ac:dyDescent="0.3">
      <c r="A68" s="120" t="s">
        <v>255</v>
      </c>
      <c r="B68" s="121" t="s">
        <v>175</v>
      </c>
      <c r="C68" s="122" t="s">
        <v>181</v>
      </c>
      <c r="D68" s="104" t="s">
        <v>90</v>
      </c>
      <c r="E68" s="123">
        <v>16</v>
      </c>
      <c r="F68" s="124">
        <v>7.88</v>
      </c>
      <c r="G68" s="83">
        <f t="shared" si="9"/>
        <v>126.08</v>
      </c>
      <c r="H68" s="75" t="s">
        <v>176</v>
      </c>
      <c r="I68" s="41">
        <f>ROUND(SUM(G68:G68),2)</f>
        <v>126.08</v>
      </c>
      <c r="J68" s="54"/>
      <c r="K68" s="54"/>
    </row>
    <row r="69" spans="1:11" ht="30" customHeight="1" x14ac:dyDescent="0.25">
      <c r="A69" s="2" t="s">
        <v>256</v>
      </c>
      <c r="B69" s="42" t="s">
        <v>178</v>
      </c>
      <c r="C69" s="3" t="s">
        <v>136</v>
      </c>
      <c r="D69" s="34" t="s">
        <v>90</v>
      </c>
      <c r="E69" s="5">
        <v>222.6</v>
      </c>
      <c r="F69" s="43">
        <v>1.28</v>
      </c>
      <c r="G69" s="6">
        <f t="shared" si="0"/>
        <v>284.93</v>
      </c>
      <c r="H69" s="36"/>
      <c r="I69" s="27"/>
      <c r="J69" s="54"/>
      <c r="K69" s="54"/>
    </row>
    <row r="70" spans="1:11" ht="30" customHeight="1" x14ac:dyDescent="0.25">
      <c r="A70" s="7" t="s">
        <v>256</v>
      </c>
      <c r="B70" s="10" t="s">
        <v>257</v>
      </c>
      <c r="C70" s="9" t="s">
        <v>145</v>
      </c>
      <c r="D70" s="28" t="s">
        <v>90</v>
      </c>
      <c r="E70" s="11">
        <v>222.6</v>
      </c>
      <c r="F70" s="44">
        <v>2.89</v>
      </c>
      <c r="G70" s="12">
        <f t="shared" si="0"/>
        <v>643.30999999999995</v>
      </c>
      <c r="H70" s="36"/>
      <c r="I70" s="27"/>
      <c r="J70" s="54"/>
      <c r="K70" s="54"/>
    </row>
    <row r="71" spans="1:11" ht="30" customHeight="1" x14ac:dyDescent="0.25">
      <c r="A71" s="7" t="s">
        <v>256</v>
      </c>
      <c r="B71" s="10" t="s">
        <v>179</v>
      </c>
      <c r="C71" s="9" t="s">
        <v>162</v>
      </c>
      <c r="D71" s="28" t="s">
        <v>68</v>
      </c>
      <c r="E71" s="11">
        <v>82</v>
      </c>
      <c r="F71" s="44">
        <v>35.08</v>
      </c>
      <c r="G71" s="12">
        <f t="shared" si="0"/>
        <v>2876.56</v>
      </c>
      <c r="H71" s="105"/>
      <c r="I71" s="27"/>
      <c r="J71" s="54"/>
      <c r="K71" s="54"/>
    </row>
    <row r="72" spans="1:11" ht="30" customHeight="1" x14ac:dyDescent="0.25">
      <c r="A72" s="7" t="s">
        <v>256</v>
      </c>
      <c r="B72" s="10" t="s">
        <v>180</v>
      </c>
      <c r="C72" s="9" t="s">
        <v>163</v>
      </c>
      <c r="D72" s="28" t="s">
        <v>68</v>
      </c>
      <c r="E72" s="11">
        <v>125.8</v>
      </c>
      <c r="F72" s="44">
        <v>35.08</v>
      </c>
      <c r="G72" s="12">
        <f t="shared" si="0"/>
        <v>4413.0600000000004</v>
      </c>
      <c r="H72" s="105"/>
      <c r="I72" s="27"/>
      <c r="J72" s="54"/>
      <c r="K72" s="54"/>
    </row>
    <row r="73" spans="1:11" ht="30" customHeight="1" x14ac:dyDescent="0.25">
      <c r="A73" s="7" t="s">
        <v>256</v>
      </c>
      <c r="B73" s="10" t="s">
        <v>258</v>
      </c>
      <c r="C73" s="9" t="s">
        <v>147</v>
      </c>
      <c r="D73" s="28" t="s">
        <v>90</v>
      </c>
      <c r="E73" s="11">
        <v>103.3</v>
      </c>
      <c r="F73" s="44">
        <v>13.37</v>
      </c>
      <c r="G73" s="12">
        <f t="shared" si="0"/>
        <v>1381.12</v>
      </c>
      <c r="H73" s="36"/>
      <c r="I73" s="27"/>
      <c r="J73" s="54"/>
      <c r="K73" s="54"/>
    </row>
    <row r="74" spans="1:11" ht="30" customHeight="1" x14ac:dyDescent="0.25">
      <c r="A74" s="7" t="s">
        <v>256</v>
      </c>
      <c r="B74" s="10" t="s">
        <v>259</v>
      </c>
      <c r="C74" s="9" t="s">
        <v>166</v>
      </c>
      <c r="D74" s="28" t="s">
        <v>90</v>
      </c>
      <c r="E74" s="11">
        <v>92</v>
      </c>
      <c r="F74" s="44">
        <v>15.18</v>
      </c>
      <c r="G74" s="12">
        <f t="shared" si="0"/>
        <v>1396.56</v>
      </c>
      <c r="H74" s="36"/>
      <c r="I74" s="27"/>
      <c r="J74" s="54"/>
      <c r="K74" s="54"/>
    </row>
    <row r="75" spans="1:11" ht="30" customHeight="1" x14ac:dyDescent="0.25">
      <c r="A75" s="7" t="s">
        <v>256</v>
      </c>
      <c r="B75" s="10" t="s">
        <v>260</v>
      </c>
      <c r="C75" s="9" t="s">
        <v>263</v>
      </c>
      <c r="D75" s="28" t="s">
        <v>90</v>
      </c>
      <c r="E75" s="11">
        <v>39.5</v>
      </c>
      <c r="F75" s="44">
        <v>3.74</v>
      </c>
      <c r="G75" s="12">
        <f t="shared" si="0"/>
        <v>147.72999999999999</v>
      </c>
      <c r="H75" s="36"/>
      <c r="I75" s="27"/>
      <c r="J75" s="54"/>
      <c r="K75" s="54"/>
    </row>
    <row r="76" spans="1:11" ht="30" customHeight="1" thickBot="1" x14ac:dyDescent="0.3">
      <c r="A76" s="7" t="s">
        <v>256</v>
      </c>
      <c r="B76" s="10" t="s">
        <v>261</v>
      </c>
      <c r="C76" s="9" t="s">
        <v>160</v>
      </c>
      <c r="D76" s="28" t="s">
        <v>68</v>
      </c>
      <c r="E76" s="11">
        <v>5.2</v>
      </c>
      <c r="F76" s="44">
        <v>5.16</v>
      </c>
      <c r="G76" s="12">
        <f t="shared" si="0"/>
        <v>26.83</v>
      </c>
      <c r="H76" s="36"/>
      <c r="I76" s="27"/>
      <c r="J76" s="54"/>
      <c r="K76" s="54"/>
    </row>
    <row r="77" spans="1:11" ht="30" customHeight="1" thickBot="1" x14ac:dyDescent="0.3">
      <c r="A77" s="14" t="s">
        <v>256</v>
      </c>
      <c r="B77" s="17" t="s">
        <v>262</v>
      </c>
      <c r="C77" s="16" t="s">
        <v>161</v>
      </c>
      <c r="D77" s="31" t="s">
        <v>2</v>
      </c>
      <c r="E77" s="18">
        <v>38</v>
      </c>
      <c r="F77" s="106">
        <v>2.89</v>
      </c>
      <c r="G77" s="19">
        <f t="shared" si="0"/>
        <v>109.82</v>
      </c>
      <c r="H77" s="75" t="s">
        <v>177</v>
      </c>
      <c r="I77" s="45">
        <f>ROUND(SUM(G69:G77),2)</f>
        <v>11279.92</v>
      </c>
      <c r="J77" s="54"/>
      <c r="K77" s="54"/>
    </row>
    <row r="78" spans="1:11" ht="30" customHeight="1" x14ac:dyDescent="0.25">
      <c r="A78" s="2" t="s">
        <v>264</v>
      </c>
      <c r="B78" s="4" t="s">
        <v>185</v>
      </c>
      <c r="C78" s="3" t="s">
        <v>169</v>
      </c>
      <c r="D78" s="34" t="s">
        <v>68</v>
      </c>
      <c r="E78" s="5">
        <v>28.9</v>
      </c>
      <c r="F78" s="35">
        <v>5.16</v>
      </c>
      <c r="G78" s="6">
        <f t="shared" si="0"/>
        <v>149.12</v>
      </c>
      <c r="H78" s="27"/>
      <c r="I78" s="27"/>
      <c r="J78" s="54"/>
      <c r="K78" s="54"/>
    </row>
    <row r="79" spans="1:11" ht="30" customHeight="1" x14ac:dyDescent="0.25">
      <c r="A79" s="7" t="s">
        <v>264</v>
      </c>
      <c r="B79" s="10" t="s">
        <v>265</v>
      </c>
      <c r="C79" s="9" t="s">
        <v>170</v>
      </c>
      <c r="D79" s="28" t="s">
        <v>68</v>
      </c>
      <c r="E79" s="11">
        <v>14.3</v>
      </c>
      <c r="F79" s="37">
        <v>66.22</v>
      </c>
      <c r="G79" s="12">
        <f t="shared" si="0"/>
        <v>946.95</v>
      </c>
      <c r="H79" s="27"/>
      <c r="I79" s="27"/>
      <c r="J79" s="54"/>
      <c r="K79" s="54"/>
    </row>
    <row r="80" spans="1:11" ht="30" customHeight="1" x14ac:dyDescent="0.25">
      <c r="A80" s="7" t="s">
        <v>264</v>
      </c>
      <c r="B80" s="10" t="s">
        <v>266</v>
      </c>
      <c r="C80" s="9" t="s">
        <v>171</v>
      </c>
      <c r="D80" s="28" t="s">
        <v>68</v>
      </c>
      <c r="E80" s="11">
        <v>4.4000000000000004</v>
      </c>
      <c r="F80" s="37">
        <v>72.61</v>
      </c>
      <c r="G80" s="12">
        <f t="shared" si="0"/>
        <v>319.48</v>
      </c>
      <c r="H80" s="27"/>
      <c r="I80" s="27"/>
      <c r="J80" s="54"/>
      <c r="K80" s="54"/>
    </row>
    <row r="81" spans="1:11" ht="30" customHeight="1" x14ac:dyDescent="0.25">
      <c r="A81" s="7" t="s">
        <v>264</v>
      </c>
      <c r="B81" s="10" t="s">
        <v>267</v>
      </c>
      <c r="C81" s="9" t="s">
        <v>272</v>
      </c>
      <c r="D81" s="28" t="s">
        <v>1</v>
      </c>
      <c r="E81" s="11">
        <v>4</v>
      </c>
      <c r="F81" s="37">
        <v>299.99</v>
      </c>
      <c r="G81" s="12">
        <f t="shared" si="0"/>
        <v>1199.96</v>
      </c>
      <c r="H81" s="27"/>
      <c r="I81" s="27"/>
      <c r="J81" s="54"/>
      <c r="K81" s="54"/>
    </row>
    <row r="82" spans="1:11" ht="30" customHeight="1" x14ac:dyDescent="0.25">
      <c r="A82" s="7" t="s">
        <v>264</v>
      </c>
      <c r="B82" s="10" t="s">
        <v>268</v>
      </c>
      <c r="C82" s="9" t="s">
        <v>167</v>
      </c>
      <c r="D82" s="28" t="s">
        <v>1</v>
      </c>
      <c r="E82" s="11">
        <v>4</v>
      </c>
      <c r="F82" s="37">
        <v>137.58000000000001</v>
      </c>
      <c r="G82" s="12">
        <f t="shared" si="0"/>
        <v>550.32000000000005</v>
      </c>
      <c r="H82" s="27"/>
      <c r="I82" s="27"/>
      <c r="J82" s="54"/>
      <c r="K82" s="54"/>
    </row>
    <row r="83" spans="1:11" ht="30" customHeight="1" x14ac:dyDescent="0.25">
      <c r="A83" s="7" t="s">
        <v>264</v>
      </c>
      <c r="B83" s="10" t="s">
        <v>269</v>
      </c>
      <c r="C83" s="9" t="s">
        <v>172</v>
      </c>
      <c r="D83" s="28" t="s">
        <v>2</v>
      </c>
      <c r="E83" s="11">
        <v>111</v>
      </c>
      <c r="F83" s="37">
        <v>18.71</v>
      </c>
      <c r="G83" s="12">
        <f t="shared" si="0"/>
        <v>2076.81</v>
      </c>
      <c r="H83" s="27"/>
      <c r="I83" s="27"/>
      <c r="J83" s="54"/>
      <c r="K83" s="54"/>
    </row>
    <row r="84" spans="1:11" ht="30" customHeight="1" thickBot="1" x14ac:dyDescent="0.3">
      <c r="A84" s="7" t="s">
        <v>264</v>
      </c>
      <c r="B84" s="10" t="s">
        <v>270</v>
      </c>
      <c r="C84" s="9" t="s">
        <v>273</v>
      </c>
      <c r="D84" s="28" t="s">
        <v>90</v>
      </c>
      <c r="E84" s="11">
        <v>234.1</v>
      </c>
      <c r="F84" s="37">
        <v>1.28</v>
      </c>
      <c r="G84" s="12">
        <f t="shared" si="0"/>
        <v>299.64999999999998</v>
      </c>
      <c r="H84" s="27"/>
      <c r="I84" s="27"/>
      <c r="J84" s="54"/>
      <c r="K84" s="54"/>
    </row>
    <row r="85" spans="1:11" ht="30" customHeight="1" thickBot="1" x14ac:dyDescent="0.3">
      <c r="A85" s="76" t="s">
        <v>264</v>
      </c>
      <c r="B85" s="10" t="s">
        <v>271</v>
      </c>
      <c r="C85" s="78" t="s">
        <v>168</v>
      </c>
      <c r="D85" s="79" t="s">
        <v>1</v>
      </c>
      <c r="E85" s="80">
        <v>2</v>
      </c>
      <c r="F85" s="82">
        <v>255.26</v>
      </c>
      <c r="G85" s="81">
        <f t="shared" si="0"/>
        <v>510.52</v>
      </c>
      <c r="H85" s="75" t="s">
        <v>186</v>
      </c>
      <c r="I85" s="41">
        <f>ROUND(SUM(G78:G85),2)</f>
        <v>6052.81</v>
      </c>
      <c r="J85" s="54"/>
      <c r="K85" s="54"/>
    </row>
    <row r="86" spans="1:11" ht="30" customHeight="1" x14ac:dyDescent="0.25">
      <c r="A86" s="2" t="s">
        <v>195</v>
      </c>
      <c r="B86" s="4" t="s">
        <v>191</v>
      </c>
      <c r="C86" s="3" t="s">
        <v>196</v>
      </c>
      <c r="D86" s="34" t="s">
        <v>1</v>
      </c>
      <c r="E86" s="5">
        <v>1</v>
      </c>
      <c r="F86" s="35">
        <v>341.78</v>
      </c>
      <c r="G86" s="6">
        <f t="shared" ref="G86:G92" si="11">ROUND((E86*F86),2)</f>
        <v>341.78</v>
      </c>
      <c r="H86" s="27" t="s">
        <v>282</v>
      </c>
      <c r="I86" s="27"/>
      <c r="J86" s="54"/>
      <c r="K86" s="54"/>
    </row>
    <row r="87" spans="1:11" ht="30" customHeight="1" x14ac:dyDescent="0.25">
      <c r="A87" s="7" t="s">
        <v>195</v>
      </c>
      <c r="B87" s="10" t="s">
        <v>188</v>
      </c>
      <c r="C87" s="9" t="s">
        <v>274</v>
      </c>
      <c r="D87" s="28" t="s">
        <v>68</v>
      </c>
      <c r="E87" s="11">
        <v>23.7</v>
      </c>
      <c r="F87" s="37">
        <v>5.16</v>
      </c>
      <c r="G87" s="12">
        <f t="shared" si="11"/>
        <v>122.29</v>
      </c>
      <c r="H87" s="27"/>
      <c r="I87" s="27"/>
      <c r="J87" s="54"/>
      <c r="K87" s="54"/>
    </row>
    <row r="88" spans="1:11" ht="30" customHeight="1" x14ac:dyDescent="0.25">
      <c r="A88" s="7" t="s">
        <v>195</v>
      </c>
      <c r="B88" s="10" t="s">
        <v>189</v>
      </c>
      <c r="C88" s="9" t="s">
        <v>200</v>
      </c>
      <c r="D88" s="28" t="s">
        <v>68</v>
      </c>
      <c r="E88" s="11">
        <v>0.9</v>
      </c>
      <c r="F88" s="37">
        <v>54.77</v>
      </c>
      <c r="G88" s="12">
        <f t="shared" si="11"/>
        <v>49.29</v>
      </c>
      <c r="H88" s="27"/>
      <c r="I88" s="27"/>
      <c r="J88" s="54"/>
      <c r="K88" s="54"/>
    </row>
    <row r="89" spans="1:11" ht="30" customHeight="1" x14ac:dyDescent="0.25">
      <c r="A89" s="7" t="s">
        <v>195</v>
      </c>
      <c r="B89" s="10" t="s">
        <v>190</v>
      </c>
      <c r="C89" s="9" t="s">
        <v>197</v>
      </c>
      <c r="D89" s="28" t="s">
        <v>68</v>
      </c>
      <c r="E89" s="11">
        <v>15.9</v>
      </c>
      <c r="F89" s="37">
        <v>35.14</v>
      </c>
      <c r="G89" s="12">
        <f t="shared" si="11"/>
        <v>558.73</v>
      </c>
      <c r="H89" s="27"/>
      <c r="I89" s="27"/>
      <c r="J89" s="54"/>
      <c r="K89" s="54"/>
    </row>
    <row r="90" spans="1:11" ht="30" customHeight="1" x14ac:dyDescent="0.25">
      <c r="A90" s="7" t="s">
        <v>195</v>
      </c>
      <c r="B90" s="10" t="s">
        <v>192</v>
      </c>
      <c r="C90" s="9" t="s">
        <v>120</v>
      </c>
      <c r="D90" s="28" t="s">
        <v>90</v>
      </c>
      <c r="E90" s="11">
        <v>65.900000000000006</v>
      </c>
      <c r="F90" s="37">
        <v>1.28</v>
      </c>
      <c r="G90" s="12">
        <f t="shared" si="11"/>
        <v>84.35</v>
      </c>
      <c r="H90" s="27"/>
      <c r="I90" s="27"/>
      <c r="J90" s="54"/>
      <c r="K90" s="54"/>
    </row>
    <row r="91" spans="1:11" ht="30" customHeight="1" thickBot="1" x14ac:dyDescent="0.3">
      <c r="A91" s="7" t="s">
        <v>195</v>
      </c>
      <c r="B91" s="10" t="s">
        <v>193</v>
      </c>
      <c r="C91" s="9" t="s">
        <v>198</v>
      </c>
      <c r="D91" s="28" t="s">
        <v>68</v>
      </c>
      <c r="E91" s="11">
        <v>5.3</v>
      </c>
      <c r="F91" s="37">
        <v>9.7100000000000009</v>
      </c>
      <c r="G91" s="12">
        <f t="shared" si="11"/>
        <v>51.46</v>
      </c>
      <c r="H91" s="27"/>
      <c r="I91" s="27"/>
      <c r="J91" s="54"/>
      <c r="K91" s="54"/>
    </row>
    <row r="92" spans="1:11" ht="30" customHeight="1" thickBot="1" x14ac:dyDescent="0.3">
      <c r="A92" s="14" t="s">
        <v>195</v>
      </c>
      <c r="B92" s="17" t="s">
        <v>194</v>
      </c>
      <c r="C92" s="16" t="s">
        <v>199</v>
      </c>
      <c r="D92" s="31" t="s">
        <v>1</v>
      </c>
      <c r="E92" s="18">
        <v>2</v>
      </c>
      <c r="F92" s="39">
        <v>468.8</v>
      </c>
      <c r="G92" s="19">
        <f t="shared" si="11"/>
        <v>937.6</v>
      </c>
      <c r="H92" s="75" t="s">
        <v>187</v>
      </c>
      <c r="I92" s="41">
        <f>ROUND(SUM(G86:G92),2)</f>
        <v>2145.5</v>
      </c>
      <c r="J92" s="54"/>
      <c r="K92" s="54"/>
    </row>
    <row r="93" spans="1:11" ht="30" customHeight="1" x14ac:dyDescent="0.25">
      <c r="A93" s="2" t="s">
        <v>210</v>
      </c>
      <c r="B93" s="4" t="s">
        <v>201</v>
      </c>
      <c r="C93" s="3" t="s">
        <v>211</v>
      </c>
      <c r="D93" s="34" t="s">
        <v>1</v>
      </c>
      <c r="E93" s="5">
        <v>4</v>
      </c>
      <c r="F93" s="35">
        <v>17</v>
      </c>
      <c r="G93" s="6">
        <f t="shared" ref="G93:G105" si="12">ROUND((E93*F93),2)</f>
        <v>68</v>
      </c>
      <c r="H93" s="27"/>
      <c r="I93" s="27"/>
      <c r="J93" s="54"/>
      <c r="K93" s="54"/>
    </row>
    <row r="94" spans="1:11" ht="30" customHeight="1" x14ac:dyDescent="0.25">
      <c r="A94" s="7" t="s">
        <v>210</v>
      </c>
      <c r="B94" s="10" t="s">
        <v>202</v>
      </c>
      <c r="C94" s="9" t="s">
        <v>212</v>
      </c>
      <c r="D94" s="28" t="s">
        <v>1</v>
      </c>
      <c r="E94" s="11">
        <v>6</v>
      </c>
      <c r="F94" s="37">
        <v>95</v>
      </c>
      <c r="G94" s="12">
        <f t="shared" si="12"/>
        <v>570</v>
      </c>
      <c r="H94" s="27"/>
      <c r="I94" s="27"/>
      <c r="J94" s="54"/>
      <c r="K94" s="54"/>
    </row>
    <row r="95" spans="1:11" ht="30" customHeight="1" x14ac:dyDescent="0.25">
      <c r="A95" s="7" t="s">
        <v>210</v>
      </c>
      <c r="B95" s="10" t="s">
        <v>203</v>
      </c>
      <c r="C95" s="9" t="s">
        <v>213</v>
      </c>
      <c r="D95" s="28" t="s">
        <v>1</v>
      </c>
      <c r="E95" s="11">
        <v>7</v>
      </c>
      <c r="F95" s="37">
        <v>58</v>
      </c>
      <c r="G95" s="12">
        <f t="shared" si="12"/>
        <v>406</v>
      </c>
      <c r="H95" s="27"/>
      <c r="I95" s="27"/>
      <c r="J95" s="54"/>
      <c r="K95" s="54"/>
    </row>
    <row r="96" spans="1:11" ht="30" customHeight="1" x14ac:dyDescent="0.25">
      <c r="A96" s="7" t="s">
        <v>210</v>
      </c>
      <c r="B96" s="10" t="s">
        <v>204</v>
      </c>
      <c r="C96" s="9" t="s">
        <v>275</v>
      </c>
      <c r="D96" s="28" t="s">
        <v>1</v>
      </c>
      <c r="E96" s="11">
        <v>2</v>
      </c>
      <c r="F96" s="37">
        <v>198</v>
      </c>
      <c r="G96" s="12">
        <f t="shared" ref="G96:G97" si="13">ROUND((E96*F96),2)</f>
        <v>396</v>
      </c>
      <c r="H96" s="27"/>
      <c r="I96" s="27"/>
      <c r="J96" s="54"/>
      <c r="K96" s="54"/>
    </row>
    <row r="97" spans="1:11" ht="30" customHeight="1" x14ac:dyDescent="0.25">
      <c r="A97" s="7" t="s">
        <v>210</v>
      </c>
      <c r="B97" s="10" t="s">
        <v>205</v>
      </c>
      <c r="C97" s="9" t="s">
        <v>276</v>
      </c>
      <c r="D97" s="28" t="s">
        <v>1</v>
      </c>
      <c r="E97" s="11">
        <v>2</v>
      </c>
      <c r="F97" s="37">
        <v>240</v>
      </c>
      <c r="G97" s="12">
        <f t="shared" si="13"/>
        <v>480</v>
      </c>
      <c r="H97" s="27"/>
      <c r="I97" s="27"/>
      <c r="J97" s="54"/>
      <c r="K97" s="54"/>
    </row>
    <row r="98" spans="1:11" ht="30" customHeight="1" x14ac:dyDescent="0.25">
      <c r="A98" s="7" t="s">
        <v>210</v>
      </c>
      <c r="B98" s="10" t="s">
        <v>206</v>
      </c>
      <c r="C98" s="9" t="s">
        <v>214</v>
      </c>
      <c r="D98" s="28" t="s">
        <v>2</v>
      </c>
      <c r="E98" s="11">
        <v>89.5</v>
      </c>
      <c r="F98" s="37">
        <v>2.4</v>
      </c>
      <c r="G98" s="12">
        <f t="shared" si="12"/>
        <v>214.8</v>
      </c>
      <c r="H98" s="27"/>
      <c r="I98" s="27"/>
      <c r="J98" s="54"/>
      <c r="K98" s="54"/>
    </row>
    <row r="99" spans="1:11" ht="30" customHeight="1" x14ac:dyDescent="0.25">
      <c r="A99" s="7" t="s">
        <v>210</v>
      </c>
      <c r="B99" s="10" t="s">
        <v>207</v>
      </c>
      <c r="C99" s="9" t="s">
        <v>215</v>
      </c>
      <c r="D99" s="28" t="s">
        <v>2</v>
      </c>
      <c r="E99" s="11">
        <v>70.5</v>
      </c>
      <c r="F99" s="37">
        <v>2.4</v>
      </c>
      <c r="G99" s="12">
        <f t="shared" si="12"/>
        <v>169.2</v>
      </c>
      <c r="H99" s="27"/>
      <c r="I99" s="27"/>
      <c r="J99" s="54"/>
      <c r="K99" s="54"/>
    </row>
    <row r="100" spans="1:11" ht="30" customHeight="1" x14ac:dyDescent="0.25">
      <c r="A100" s="7" t="s">
        <v>210</v>
      </c>
      <c r="B100" s="10" t="s">
        <v>208</v>
      </c>
      <c r="C100" s="9" t="s">
        <v>216</v>
      </c>
      <c r="D100" s="28" t="s">
        <v>2</v>
      </c>
      <c r="E100" s="11">
        <v>20.2</v>
      </c>
      <c r="F100" s="37">
        <v>2.4</v>
      </c>
      <c r="G100" s="12">
        <f t="shared" ref="G100:G101" si="14">ROUND((E100*F100),2)</f>
        <v>48.48</v>
      </c>
      <c r="H100" s="27"/>
      <c r="I100" s="27"/>
      <c r="J100" s="54"/>
      <c r="K100" s="54"/>
    </row>
    <row r="101" spans="1:11" ht="30" customHeight="1" x14ac:dyDescent="0.25">
      <c r="A101" s="7" t="s">
        <v>210</v>
      </c>
      <c r="B101" s="10" t="s">
        <v>209</v>
      </c>
      <c r="C101" s="9" t="s">
        <v>278</v>
      </c>
      <c r="D101" s="28" t="s">
        <v>2</v>
      </c>
      <c r="E101" s="11">
        <v>52.3</v>
      </c>
      <c r="F101" s="37">
        <v>2.4</v>
      </c>
      <c r="G101" s="12">
        <f t="shared" si="14"/>
        <v>125.52</v>
      </c>
      <c r="H101" s="27"/>
      <c r="I101" s="27"/>
      <c r="J101" s="54"/>
      <c r="K101" s="54"/>
    </row>
    <row r="102" spans="1:11" ht="30" customHeight="1" x14ac:dyDescent="0.25">
      <c r="A102" s="7" t="s">
        <v>210</v>
      </c>
      <c r="B102" s="10" t="s">
        <v>296</v>
      </c>
      <c r="C102" s="9" t="s">
        <v>279</v>
      </c>
      <c r="D102" s="28" t="s">
        <v>90</v>
      </c>
      <c r="E102" s="11">
        <v>24.5</v>
      </c>
      <c r="F102" s="37">
        <v>24</v>
      </c>
      <c r="G102" s="12">
        <f t="shared" si="12"/>
        <v>588</v>
      </c>
      <c r="H102" s="27"/>
      <c r="I102" s="27"/>
      <c r="J102" s="54"/>
      <c r="K102" s="54"/>
    </row>
    <row r="103" spans="1:11" ht="30" customHeight="1" x14ac:dyDescent="0.25">
      <c r="A103" s="7" t="s">
        <v>210</v>
      </c>
      <c r="B103" s="10" t="s">
        <v>297</v>
      </c>
      <c r="C103" s="9" t="s">
        <v>217</v>
      </c>
      <c r="D103" s="28" t="s">
        <v>2</v>
      </c>
      <c r="E103" s="11">
        <v>18.8</v>
      </c>
      <c r="F103" s="37">
        <v>2.4</v>
      </c>
      <c r="G103" s="12">
        <f t="shared" si="12"/>
        <v>45.12</v>
      </c>
      <c r="H103" s="27"/>
      <c r="I103" s="27"/>
      <c r="J103" s="54"/>
      <c r="K103" s="54"/>
    </row>
    <row r="104" spans="1:11" ht="30" customHeight="1" thickBot="1" x14ac:dyDescent="0.3">
      <c r="A104" s="7" t="s">
        <v>210</v>
      </c>
      <c r="B104" s="10" t="s">
        <v>298</v>
      </c>
      <c r="C104" s="9" t="s">
        <v>280</v>
      </c>
      <c r="D104" s="28" t="s">
        <v>2</v>
      </c>
      <c r="E104" s="11">
        <v>49</v>
      </c>
      <c r="F104" s="37">
        <v>87</v>
      </c>
      <c r="G104" s="12">
        <f t="shared" si="12"/>
        <v>4263</v>
      </c>
      <c r="H104" s="27"/>
      <c r="I104" s="27"/>
      <c r="J104" s="54"/>
      <c r="K104" s="54"/>
    </row>
    <row r="105" spans="1:11" ht="30" customHeight="1" thickBot="1" x14ac:dyDescent="0.3">
      <c r="A105" s="14" t="s">
        <v>210</v>
      </c>
      <c r="B105" s="17" t="s">
        <v>299</v>
      </c>
      <c r="C105" s="16" t="s">
        <v>281</v>
      </c>
      <c r="D105" s="31" t="s">
        <v>2</v>
      </c>
      <c r="E105" s="18">
        <v>24</v>
      </c>
      <c r="F105" s="39">
        <v>156</v>
      </c>
      <c r="G105" s="19">
        <f t="shared" si="12"/>
        <v>3744</v>
      </c>
      <c r="H105" s="75" t="s">
        <v>218</v>
      </c>
      <c r="I105" s="41">
        <f>ROUND(SUM(G93:G105),2)</f>
        <v>11118.12</v>
      </c>
      <c r="J105" s="54"/>
      <c r="K105" s="54"/>
    </row>
    <row r="106" spans="1:11" ht="45" customHeight="1" thickBot="1" x14ac:dyDescent="0.3">
      <c r="A106" s="47"/>
      <c r="B106" s="48"/>
      <c r="C106" s="47"/>
      <c r="D106" s="48"/>
      <c r="E106" s="48"/>
      <c r="F106" s="64" t="s">
        <v>164</v>
      </c>
      <c r="G106" s="65">
        <f>SUM(G5:G105)</f>
        <v>242828.08</v>
      </c>
      <c r="H106" s="49"/>
      <c r="I106" s="46"/>
      <c r="J106" s="51"/>
      <c r="K106" s="51"/>
    </row>
    <row r="107" spans="1:11" x14ac:dyDescent="0.25">
      <c r="A107" s="56"/>
      <c r="B107" s="57"/>
      <c r="C107" s="57"/>
      <c r="D107" s="57"/>
      <c r="E107" s="58"/>
      <c r="F107" s="57"/>
      <c r="G107" s="59"/>
      <c r="H107" s="50"/>
      <c r="I107" s="51"/>
      <c r="J107" s="51"/>
      <c r="K107" s="51"/>
    </row>
    <row r="108" spans="1:11" x14ac:dyDescent="0.25">
      <c r="A108" s="47"/>
      <c r="B108" s="48"/>
      <c r="C108" s="47"/>
      <c r="D108" s="48" t="s">
        <v>277</v>
      </c>
      <c r="E108" s="48"/>
      <c r="F108" s="60"/>
      <c r="G108" s="59"/>
      <c r="H108" s="50"/>
      <c r="I108" s="51"/>
      <c r="J108" s="51"/>
      <c r="K108" s="51"/>
    </row>
  </sheetData>
  <mergeCells count="4">
    <mergeCell ref="A1:G1"/>
    <mergeCell ref="A3:G3"/>
    <mergeCell ref="H24:H42"/>
    <mergeCell ref="H44:H58"/>
  </mergeCells>
  <phoneticPr fontId="2" type="noConversion"/>
  <pageMargins left="0.11811023622047245" right="0.11811023622047245" top="0.11811023622047245" bottom="0.11811023622047245" header="0.31496062992125984" footer="0.31496062992125984"/>
  <pageSetup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
  <sheetViews>
    <sheetView topLeftCell="A3" zoomScale="70" zoomScaleNormal="70" workbookViewId="0">
      <selection activeCell="C57" sqref="C57"/>
    </sheetView>
  </sheetViews>
  <sheetFormatPr defaultRowHeight="15" x14ac:dyDescent="0.25"/>
  <cols>
    <col min="1" max="1" width="53.140625" customWidth="1"/>
    <col min="3" max="3" width="79.5703125" customWidth="1"/>
    <col min="4" max="4" width="12" customWidth="1"/>
    <col min="6" max="6" width="19.140625" customWidth="1"/>
    <col min="7" max="7" width="17.5703125" customWidth="1"/>
    <col min="8" max="8" width="19.85546875" customWidth="1"/>
    <col min="9" max="9" width="15.85546875" customWidth="1"/>
  </cols>
  <sheetData>
    <row r="1" spans="1:11" ht="15.75" x14ac:dyDescent="0.25">
      <c r="A1" s="132" t="s">
        <v>225</v>
      </c>
      <c r="B1" s="132"/>
      <c r="C1" s="132"/>
      <c r="D1" s="132"/>
      <c r="E1" s="132"/>
      <c r="F1" s="132"/>
      <c r="G1" s="132"/>
      <c r="H1" s="50"/>
      <c r="I1" s="51"/>
      <c r="J1" s="51"/>
      <c r="K1" s="51"/>
    </row>
    <row r="2" spans="1:11" ht="15.75" thickBot="1" x14ac:dyDescent="0.3">
      <c r="A2" s="52"/>
      <c r="B2" s="52"/>
      <c r="C2" s="52"/>
      <c r="D2" s="52"/>
      <c r="E2" s="53"/>
      <c r="F2" s="52"/>
      <c r="G2" s="52"/>
      <c r="H2" s="50"/>
      <c r="I2" s="51"/>
      <c r="J2" s="51"/>
      <c r="K2" s="51"/>
    </row>
    <row r="3" spans="1:11" ht="15.75" thickBot="1" x14ac:dyDescent="0.3">
      <c r="A3" s="133" t="s">
        <v>219</v>
      </c>
      <c r="B3" s="134"/>
      <c r="C3" s="134"/>
      <c r="D3" s="134"/>
      <c r="E3" s="134"/>
      <c r="F3" s="134"/>
      <c r="G3" s="135"/>
      <c r="H3" s="1"/>
      <c r="I3" s="1"/>
      <c r="J3" s="51"/>
      <c r="K3" s="51"/>
    </row>
    <row r="4" spans="1:11" ht="45" customHeight="1" thickBot="1" x14ac:dyDescent="0.3">
      <c r="A4" s="84" t="s">
        <v>5</v>
      </c>
      <c r="B4" s="125" t="s">
        <v>6</v>
      </c>
      <c r="C4" s="126" t="s">
        <v>7</v>
      </c>
      <c r="D4" s="126" t="s">
        <v>8</v>
      </c>
      <c r="E4" s="127" t="s">
        <v>0</v>
      </c>
      <c r="F4" s="128" t="s">
        <v>9</v>
      </c>
      <c r="G4" s="129" t="s">
        <v>10</v>
      </c>
      <c r="H4" s="1"/>
      <c r="I4" s="1"/>
      <c r="J4" s="51"/>
      <c r="K4" s="51"/>
    </row>
    <row r="5" spans="1:11" ht="30" customHeight="1" thickBot="1" x14ac:dyDescent="0.3">
      <c r="A5" s="108" t="s">
        <v>304</v>
      </c>
      <c r="B5" s="130" t="s">
        <v>12</v>
      </c>
      <c r="C5" s="109" t="s">
        <v>303</v>
      </c>
      <c r="D5" s="110" t="s">
        <v>3</v>
      </c>
      <c r="E5" s="111">
        <v>1</v>
      </c>
      <c r="F5" s="131">
        <v>42201.07</v>
      </c>
      <c r="G5" s="112">
        <f t="shared" ref="G5" si="0">ROUND((E5*F5),2)</f>
        <v>42201.07</v>
      </c>
      <c r="H5" s="20" t="s">
        <v>15</v>
      </c>
      <c r="I5" s="21">
        <f>ROUND(SUM(G5:G5),2)</f>
        <v>42201.07</v>
      </c>
      <c r="J5" s="51"/>
      <c r="K5" s="51"/>
    </row>
    <row r="6" spans="1:11" ht="45" customHeight="1" thickBot="1" x14ac:dyDescent="0.3">
      <c r="A6" s="47"/>
      <c r="B6" s="48"/>
      <c r="C6" s="47"/>
      <c r="D6" s="48"/>
      <c r="E6" s="48"/>
      <c r="F6" s="64" t="s">
        <v>222</v>
      </c>
      <c r="G6" s="65">
        <f>SUM(G5:G5)</f>
        <v>42201.07</v>
      </c>
      <c r="H6" s="49"/>
      <c r="I6" s="46"/>
      <c r="J6" s="51"/>
      <c r="K6" s="51"/>
    </row>
    <row r="7" spans="1:11" x14ac:dyDescent="0.25">
      <c r="A7" s="56"/>
      <c r="B7" s="57"/>
      <c r="C7" s="57"/>
      <c r="D7" s="57"/>
      <c r="E7" s="58"/>
      <c r="F7" s="57"/>
      <c r="G7" s="59"/>
      <c r="H7" s="50"/>
      <c r="I7" s="51"/>
      <c r="J7" s="51"/>
      <c r="K7" s="51"/>
    </row>
    <row r="8" spans="1:11" x14ac:dyDescent="0.25">
      <c r="A8" s="47"/>
      <c r="B8" s="48"/>
      <c r="C8" s="47"/>
      <c r="D8" s="48"/>
      <c r="E8" s="48"/>
      <c r="F8" s="60"/>
      <c r="G8" s="59"/>
      <c r="H8" s="50"/>
      <c r="I8" s="51"/>
      <c r="J8" s="51"/>
      <c r="K8" s="51"/>
    </row>
  </sheetData>
  <mergeCells count="2">
    <mergeCell ref="A1:G1"/>
    <mergeCell ref="A3:G3"/>
  </mergeCells>
  <pageMargins left="0.31496062992125984" right="0.31496062992125984" top="0.35433070866141736" bottom="0.35433070866141736" header="0.31496062992125984" footer="0.31496062992125984"/>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9"/>
  <sheetViews>
    <sheetView tabSelected="1" zoomScaleNormal="100" workbookViewId="0">
      <selection activeCell="B18" sqref="B18:D18"/>
    </sheetView>
  </sheetViews>
  <sheetFormatPr defaultRowHeight="15" x14ac:dyDescent="0.25"/>
  <cols>
    <col min="1" max="1" width="8.7109375" customWidth="1"/>
    <col min="2" max="2" width="18.140625" customWidth="1"/>
    <col min="3" max="3" width="71.140625" customWidth="1"/>
    <col min="4" max="4" width="14.140625" customWidth="1"/>
  </cols>
  <sheetData>
    <row r="2" spans="2:4" ht="15.75" x14ac:dyDescent="0.25">
      <c r="B2" s="141"/>
      <c r="C2" s="141"/>
      <c r="D2" s="141"/>
    </row>
    <row r="3" spans="2:4" x14ac:dyDescent="0.25">
      <c r="B3" s="142" t="s">
        <v>53</v>
      </c>
      <c r="C3" s="143"/>
      <c r="D3" s="144"/>
    </row>
    <row r="4" spans="2:4" ht="25.5" x14ac:dyDescent="0.25">
      <c r="B4" s="66" t="s">
        <v>54</v>
      </c>
      <c r="C4" s="66" t="s">
        <v>55</v>
      </c>
      <c r="D4" s="66" t="s">
        <v>56</v>
      </c>
    </row>
    <row r="5" spans="2:4" ht="60" customHeight="1" x14ac:dyDescent="0.25">
      <c r="B5" s="145" t="s">
        <v>225</v>
      </c>
      <c r="C5" s="146"/>
      <c r="D5" s="147"/>
    </row>
    <row r="6" spans="2:4" x14ac:dyDescent="0.25">
      <c r="B6" s="67">
        <v>1</v>
      </c>
      <c r="C6" s="68" t="s">
        <v>57</v>
      </c>
      <c r="D6" s="69">
        <f>'DKŽ Konstrukcinė dalis'!G60</f>
        <v>454969.33</v>
      </c>
    </row>
    <row r="7" spans="2:4" x14ac:dyDescent="0.25">
      <c r="B7" s="67">
        <v>2</v>
      </c>
      <c r="C7" s="68" t="s">
        <v>223</v>
      </c>
      <c r="D7" s="69">
        <f>'DKŽ Susisiekimo dalis'!G106</f>
        <v>242828.08</v>
      </c>
    </row>
    <row r="8" spans="2:4" x14ac:dyDescent="0.25">
      <c r="B8" s="67">
        <v>3</v>
      </c>
      <c r="C8" s="68" t="s">
        <v>224</v>
      </c>
      <c r="D8" s="69">
        <f>'DKŽ Susisiekimo dalis laikinas'!G6</f>
        <v>42201.07</v>
      </c>
    </row>
    <row r="9" spans="2:4" ht="25.5" x14ac:dyDescent="0.25">
      <c r="B9" s="66" t="s">
        <v>58</v>
      </c>
      <c r="C9" s="70" t="s">
        <v>59</v>
      </c>
      <c r="D9" s="69">
        <f>SUM(D6:D8)</f>
        <v>739998.48</v>
      </c>
    </row>
    <row r="10" spans="2:4" x14ac:dyDescent="0.25">
      <c r="B10" s="71"/>
      <c r="C10" s="71"/>
      <c r="D10" s="71"/>
    </row>
    <row r="11" spans="2:4" ht="33" customHeight="1" x14ac:dyDescent="0.25">
      <c r="B11" s="148"/>
      <c r="C11" s="148"/>
      <c r="D11" s="148"/>
    </row>
    <row r="12" spans="2:4" x14ac:dyDescent="0.25">
      <c r="B12" s="72"/>
      <c r="C12" s="72"/>
      <c r="D12" s="72"/>
    </row>
    <row r="13" spans="2:4" ht="63.6" customHeight="1" x14ac:dyDescent="0.25">
      <c r="B13" s="148" t="s">
        <v>63</v>
      </c>
      <c r="C13" s="148"/>
      <c r="D13" s="148"/>
    </row>
    <row r="14" spans="2:4" x14ac:dyDescent="0.25">
      <c r="B14" s="148"/>
      <c r="C14" s="148"/>
      <c r="D14" s="148"/>
    </row>
    <row r="15" spans="2:4" x14ac:dyDescent="0.25">
      <c r="B15" s="71"/>
      <c r="C15" s="71"/>
      <c r="D15" s="73" t="s">
        <v>60</v>
      </c>
    </row>
    <row r="16" spans="2:4" x14ac:dyDescent="0.25">
      <c r="B16" s="71"/>
      <c r="C16" s="71"/>
      <c r="D16" s="71"/>
    </row>
    <row r="17" spans="2:4" ht="210.6" customHeight="1" x14ac:dyDescent="0.25">
      <c r="B17" s="139" t="s">
        <v>283</v>
      </c>
      <c r="C17" s="140"/>
      <c r="D17" s="140"/>
    </row>
    <row r="18" spans="2:4" ht="165.95" customHeight="1" x14ac:dyDescent="0.25">
      <c r="B18" s="139" t="s">
        <v>61</v>
      </c>
      <c r="C18" s="140"/>
      <c r="D18" s="140"/>
    </row>
    <row r="19" spans="2:4" ht="100.5" customHeight="1" x14ac:dyDescent="0.25">
      <c r="B19" s="139" t="s">
        <v>62</v>
      </c>
      <c r="C19" s="140"/>
      <c r="D19" s="140"/>
    </row>
  </sheetData>
  <mergeCells count="9">
    <mergeCell ref="B19:D19"/>
    <mergeCell ref="B2:D2"/>
    <mergeCell ref="B3:D3"/>
    <mergeCell ref="B5:D5"/>
    <mergeCell ref="B11:D11"/>
    <mergeCell ref="B13:D13"/>
    <mergeCell ref="B14:D14"/>
    <mergeCell ref="B17:D17"/>
    <mergeCell ref="B18:D18"/>
  </mergeCells>
  <pageMargins left="0.11811023622047245" right="0.11811023622047245" top="0.35433070866141736" bottom="0.35433070866141736" header="0.31496062992125984" footer="0.31496062992125984"/>
  <pageSetup paperSize="9" scale="82"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570A8351D2E2458E44CFE5D2E8D86C" ma:contentTypeVersion="0" ma:contentTypeDescription="Create a new document." ma:contentTypeScope="" ma:versionID="ff7cf4cee127e8721bd79f8992e13502">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CC6650-26BC-4B4F-B6E6-503E6E226A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0039CBE-AB07-450A-8BFC-19F4182FFA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DKŽ Konstrukcinė dalis</vt:lpstr>
      <vt:lpstr>DKŽ Susisiekimo dalis</vt:lpstr>
      <vt:lpstr>DKŽ Susisiekimo dalis laikinas</vt:lpstr>
      <vt:lpstr>Santrauka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Vytautas Brūzga</dc:creator>
  <cp:lastModifiedBy>Saulius Stumbra</cp:lastModifiedBy>
  <cp:revision/>
  <cp:lastPrinted>2023-04-21T11:21:58Z</cp:lastPrinted>
  <dcterms:created xsi:type="dcterms:W3CDTF">2020-03-12T06:20:09Z</dcterms:created>
  <dcterms:modified xsi:type="dcterms:W3CDTF">2023-04-21T12:38:01Z</dcterms:modified>
</cp:coreProperties>
</file>