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MarijusZ\Desktop\MArijus\Konkursai\2023 m\2023-08-30 MAGISTRALINIO KELIO A14 VILNIUS–UTENA RUOŽO NUO 93,726 IKI 95,653 KM REKONSTRAVIMAS\Pasiūlymas\"/>
    </mc:Choice>
  </mc:AlternateContent>
  <xr:revisionPtr revIDLastSave="0" documentId="13_ncr:1_{00E99535-EFC4-426B-8AB9-5ED569EA7243}" xr6:coauthVersionLast="47" xr6:coauthVersionMax="47" xr10:uidLastSave="{00000000-0000-0000-0000-000000000000}"/>
  <bookViews>
    <workbookView xWindow="14295" yWindow="0" windowWidth="14610" windowHeight="15585" firstSheet="1" activeTab="6" xr2:uid="{6BC1EAF5-0D01-43F1-AE22-A39552859E42}"/>
  </bookViews>
  <sheets>
    <sheet name="DKŽ_1" sheetId="1" r:id="rId1"/>
    <sheet name="DKŽ_2" sheetId="2" r:id="rId2"/>
    <sheet name="DKŽ_3" sheetId="3" r:id="rId3"/>
    <sheet name="DKŽ_4" sheetId="4" r:id="rId4"/>
    <sheet name="DKŽ_5" sheetId="6" r:id="rId5"/>
    <sheet name="DKŽ_6" sheetId="8" r:id="rId6"/>
    <sheet name="Santrauka" sheetId="10" r:id="rId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6" l="1"/>
  <c r="G75" i="8" l="1"/>
  <c r="G74" i="8"/>
  <c r="G73" i="8"/>
  <c r="G72" i="8"/>
  <c r="G71" i="8"/>
  <c r="G70" i="8"/>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G40" i="8"/>
  <c r="G39" i="8"/>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G5" i="8"/>
  <c r="G4" i="8"/>
  <c r="I75" i="8" l="1"/>
  <c r="G76" i="8"/>
  <c r="I41" i="8"/>
  <c r="C10" i="10"/>
  <c r="G77" i="6" l="1"/>
  <c r="G76" i="6"/>
  <c r="G75" i="6"/>
  <c r="I77" i="6" s="1"/>
  <c r="G73" i="6"/>
  <c r="G72" i="6"/>
  <c r="G71" i="6"/>
  <c r="G70" i="6"/>
  <c r="G69" i="6"/>
  <c r="G68" i="6"/>
  <c r="G67" i="6"/>
  <c r="G66" i="6"/>
  <c r="G65" i="6"/>
  <c r="G63" i="6"/>
  <c r="G62" i="6"/>
  <c r="G61" i="6"/>
  <c r="G60" i="6"/>
  <c r="G59" i="6"/>
  <c r="G58" i="6"/>
  <c r="G57" i="6"/>
  <c r="G56" i="6"/>
  <c r="G55" i="6"/>
  <c r="G54" i="6"/>
  <c r="G53" i="6"/>
  <c r="G52" i="6"/>
  <c r="G51" i="6"/>
  <c r="G50" i="6"/>
  <c r="G49" i="6"/>
  <c r="G48" i="6"/>
  <c r="G47" i="6"/>
  <c r="G46" i="6"/>
  <c r="G44" i="6"/>
  <c r="G43" i="6"/>
  <c r="G42" i="6"/>
  <c r="G41" i="6"/>
  <c r="G40" i="6"/>
  <c r="G39" i="6"/>
  <c r="G38" i="6"/>
  <c r="G37" i="6"/>
  <c r="G36" i="6"/>
  <c r="G35" i="6"/>
  <c r="G34" i="6"/>
  <c r="G33" i="6"/>
  <c r="G32" i="6"/>
  <c r="G31" i="6"/>
  <c r="G30" i="6"/>
  <c r="G29" i="6"/>
  <c r="G28" i="6"/>
  <c r="G27" i="6"/>
  <c r="G25" i="6"/>
  <c r="G23" i="6"/>
  <c r="G22" i="6"/>
  <c r="G21" i="6"/>
  <c r="G20" i="6"/>
  <c r="G19" i="6"/>
  <c r="G18" i="6"/>
  <c r="G17" i="6"/>
  <c r="G16" i="6"/>
  <c r="G15" i="6"/>
  <c r="G14" i="6"/>
  <c r="G13" i="6"/>
  <c r="G12" i="6"/>
  <c r="G11" i="6"/>
  <c r="G10" i="6"/>
  <c r="G9" i="6"/>
  <c r="G8" i="6"/>
  <c r="G7" i="6"/>
  <c r="G6" i="6"/>
  <c r="G5" i="6"/>
  <c r="G4" i="6"/>
  <c r="I73" i="6" l="1"/>
  <c r="G78" i="6"/>
  <c r="C9" i="10" s="1"/>
  <c r="I44" i="6"/>
  <c r="I63" i="6"/>
  <c r="I25" i="6"/>
  <c r="G35" i="4" l="1"/>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G4" i="4"/>
  <c r="I35" i="4" l="1"/>
  <c r="G36" i="4"/>
  <c r="C8" i="10" s="1"/>
  <c r="I16" i="4"/>
  <c r="I10" i="4"/>
  <c r="G47" i="3" l="1"/>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G4" i="3"/>
  <c r="I13" i="3" l="1"/>
  <c r="I6" i="3"/>
  <c r="I47" i="3"/>
  <c r="G48" i="3"/>
  <c r="C7" i="10" s="1"/>
  <c r="G75" i="2" l="1"/>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 r="G4" i="2"/>
  <c r="I75" i="2" l="1"/>
  <c r="I26" i="2"/>
  <c r="G76" i="2"/>
  <c r="C6" i="10" s="1"/>
  <c r="I69" i="2"/>
  <c r="I48" i="2"/>
  <c r="I22" i="2"/>
  <c r="G212" i="1" l="1"/>
  <c r="G213" i="1"/>
  <c r="G214" i="1"/>
  <c r="G215" i="1"/>
  <c r="G216" i="1"/>
  <c r="G206" i="1"/>
  <c r="G207" i="1"/>
  <c r="G208" i="1"/>
  <c r="G209" i="1"/>
  <c r="G210" i="1"/>
  <c r="G211" i="1" l="1"/>
  <c r="I216" i="1" s="1"/>
  <c r="G197" i="1"/>
  <c r="G198" i="1"/>
  <c r="G199" i="1"/>
  <c r="G200" i="1"/>
  <c r="G201" i="1"/>
  <c r="G202" i="1"/>
  <c r="G203" i="1"/>
  <c r="G204" i="1"/>
  <c r="G173" i="1"/>
  <c r="G174" i="1"/>
  <c r="G175" i="1"/>
  <c r="G176" i="1"/>
  <c r="G177" i="1"/>
  <c r="G178" i="1"/>
  <c r="G179" i="1"/>
  <c r="G180" i="1"/>
  <c r="G181" i="1"/>
  <c r="G182" i="1"/>
  <c r="G183" i="1"/>
  <c r="G184" i="1"/>
  <c r="G185" i="1"/>
  <c r="G186" i="1"/>
  <c r="G187" i="1"/>
  <c r="G188" i="1"/>
  <c r="G189" i="1"/>
  <c r="G190" i="1"/>
  <c r="G191" i="1"/>
  <c r="G192" i="1"/>
  <c r="G193" i="1"/>
  <c r="G194" i="1"/>
  <c r="G195" i="1"/>
  <c r="G196" i="1"/>
  <c r="G164" i="1"/>
  <c r="G165" i="1"/>
  <c r="G166" i="1"/>
  <c r="G167" i="1"/>
  <c r="G168" i="1"/>
  <c r="G169" i="1"/>
  <c r="G170" i="1"/>
  <c r="G171" i="1"/>
  <c r="G172"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36" i="1"/>
  <c r="G122" i="1"/>
  <c r="G121" i="1"/>
  <c r="G120" i="1"/>
  <c r="G119" i="1"/>
  <c r="G118" i="1"/>
  <c r="G117" i="1"/>
  <c r="G116" i="1"/>
  <c r="G115" i="1"/>
  <c r="G114" i="1"/>
  <c r="G113" i="1"/>
  <c r="G112" i="1"/>
  <c r="G111" i="1"/>
  <c r="G110" i="1"/>
  <c r="G133" i="1"/>
  <c r="G134" i="1"/>
  <c r="G135" i="1"/>
  <c r="G124" i="1"/>
  <c r="G125" i="1"/>
  <c r="G126" i="1"/>
  <c r="G127" i="1"/>
  <c r="G128" i="1"/>
  <c r="G129" i="1"/>
  <c r="G130" i="1"/>
  <c r="G131" i="1"/>
  <c r="G132" i="1"/>
  <c r="G108" i="1"/>
  <c r="G102" i="1"/>
  <c r="G103"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109" i="1"/>
  <c r="G99" i="1"/>
  <c r="G100" i="1"/>
  <c r="G101" i="1"/>
  <c r="G104" i="1"/>
  <c r="G105" i="1"/>
  <c r="G106" i="1"/>
  <c r="G107" i="1"/>
  <c r="G98" i="1"/>
  <c r="G57" i="1"/>
  <c r="G58" i="1"/>
  <c r="G59" i="1"/>
  <c r="G60" i="1"/>
  <c r="G61" i="1"/>
  <c r="G55" i="1"/>
  <c r="G54" i="1"/>
  <c r="G53" i="1"/>
  <c r="G52" i="1"/>
  <c r="G45" i="1"/>
  <c r="G46" i="1"/>
  <c r="G47" i="1"/>
  <c r="G48" i="1"/>
  <c r="G49" i="1"/>
  <c r="G50" i="1"/>
  <c r="G51" i="1"/>
  <c r="G40" i="1"/>
  <c r="G41" i="1"/>
  <c r="G42" i="1"/>
  <c r="G43" i="1"/>
  <c r="G44" i="1"/>
  <c r="G32" i="1"/>
  <c r="G33" i="1"/>
  <c r="G34" i="1"/>
  <c r="G35" i="1"/>
  <c r="G36" i="1"/>
  <c r="G37" i="1"/>
  <c r="G38" i="1"/>
  <c r="G20" i="1"/>
  <c r="G21" i="1"/>
  <c r="G22" i="1"/>
  <c r="G23" i="1"/>
  <c r="G24" i="1"/>
  <c r="G25" i="1"/>
  <c r="G26" i="1"/>
  <c r="G27" i="1"/>
  <c r="G28" i="1"/>
  <c r="G29" i="1"/>
  <c r="G30" i="1"/>
  <c r="G31" i="1"/>
  <c r="I186" i="1" l="1"/>
  <c r="I204" i="1"/>
  <c r="I163" i="1"/>
  <c r="I97" i="1"/>
  <c r="I109" i="1"/>
  <c r="I79" i="1"/>
  <c r="I55" i="1"/>
  <c r="G12" i="1"/>
  <c r="G13" i="1"/>
  <c r="G14" i="1"/>
  <c r="G15" i="1"/>
  <c r="G16" i="1"/>
  <c r="G17" i="1"/>
  <c r="G18" i="1"/>
  <c r="G19" i="1"/>
  <c r="G205" i="1"/>
  <c r="G123" i="1"/>
  <c r="I135" i="1" s="1"/>
  <c r="G56" i="1"/>
  <c r="I61" i="1" s="1"/>
  <c r="G39" i="1"/>
  <c r="G5" i="1"/>
  <c r="G6" i="1"/>
  <c r="G7" i="1"/>
  <c r="G8" i="1"/>
  <c r="G9" i="1"/>
  <c r="G10" i="1"/>
  <c r="I210" i="1" l="1"/>
  <c r="I51" i="1"/>
  <c r="I173" i="1"/>
  <c r="I184" i="1"/>
  <c r="G11" i="1"/>
  <c r="G4" i="1" l="1"/>
  <c r="I38" i="1" l="1"/>
  <c r="G217" i="1" l="1"/>
  <c r="C5" i="10" s="1"/>
  <c r="C14" i="10" s="1"/>
</calcChain>
</file>

<file path=xl/sharedStrings.xml><?xml version="1.0" encoding="utf-8"?>
<sst xmlns="http://schemas.openxmlformats.org/spreadsheetml/2006/main" count="2112" uniqueCount="697">
  <si>
    <t>Eilės Nr.</t>
  </si>
  <si>
    <t>Darbo pavadinimas, aprašymas</t>
  </si>
  <si>
    <t>Mato vnt.</t>
  </si>
  <si>
    <t>Kiekis</t>
  </si>
  <si>
    <t>Iš viso, Eur be PVM</t>
  </si>
  <si>
    <t>1. Paruošiamieji darbai</t>
  </si>
  <si>
    <t>m</t>
  </si>
  <si>
    <t>6.1</t>
  </si>
  <si>
    <t>1.1</t>
  </si>
  <si>
    <t>1.2</t>
  </si>
  <si>
    <t>1.3</t>
  </si>
  <si>
    <t>1.4</t>
  </si>
  <si>
    <t>1.5</t>
  </si>
  <si>
    <t>1.6</t>
  </si>
  <si>
    <t>1.7</t>
  </si>
  <si>
    <t>1.8</t>
  </si>
  <si>
    <t>1.9</t>
  </si>
  <si>
    <t>vnt.</t>
  </si>
  <si>
    <t>2.1</t>
  </si>
  <si>
    <t>2.2</t>
  </si>
  <si>
    <t>2.3</t>
  </si>
  <si>
    <t>2.4</t>
  </si>
  <si>
    <t>2.5</t>
  </si>
  <si>
    <t>2.6</t>
  </si>
  <si>
    <t>2.7</t>
  </si>
  <si>
    <t>2.8</t>
  </si>
  <si>
    <t>2.9</t>
  </si>
  <si>
    <t>2.10</t>
  </si>
  <si>
    <t>2.11</t>
  </si>
  <si>
    <t>4.1</t>
  </si>
  <si>
    <t>4.2</t>
  </si>
  <si>
    <t>4.3</t>
  </si>
  <si>
    <t>4.4</t>
  </si>
  <si>
    <t>5.1</t>
  </si>
  <si>
    <t>5.2</t>
  </si>
  <si>
    <t>5.3</t>
  </si>
  <si>
    <t>5.4</t>
  </si>
  <si>
    <t>5.5</t>
  </si>
  <si>
    <t>5.6</t>
  </si>
  <si>
    <t>6.2</t>
  </si>
  <si>
    <t>6.3</t>
  </si>
  <si>
    <t>6.4</t>
  </si>
  <si>
    <t>6.5</t>
  </si>
  <si>
    <t>6.6</t>
  </si>
  <si>
    <t>6.7</t>
  </si>
  <si>
    <t>7.1</t>
  </si>
  <si>
    <t>3.1</t>
  </si>
  <si>
    <t>3.2</t>
  </si>
  <si>
    <t>3.3</t>
  </si>
  <si>
    <t>3.4</t>
  </si>
  <si>
    <t>Geomembranos įrengimas</t>
  </si>
  <si>
    <t>4.5</t>
  </si>
  <si>
    <t>7.2</t>
  </si>
  <si>
    <t>7.3</t>
  </si>
  <si>
    <t>7.4</t>
  </si>
  <si>
    <t>7.5</t>
  </si>
  <si>
    <t>7.6</t>
  </si>
  <si>
    <t>8.1</t>
  </si>
  <si>
    <t>8.2</t>
  </si>
  <si>
    <t>8.3</t>
  </si>
  <si>
    <t>8.4</t>
  </si>
  <si>
    <t>8.5</t>
  </si>
  <si>
    <t>8.6</t>
  </si>
  <si>
    <t>8.7</t>
  </si>
  <si>
    <t>9.1</t>
  </si>
  <si>
    <t>11.2</t>
  </si>
  <si>
    <t>11.1</t>
  </si>
  <si>
    <t>11.3</t>
  </si>
  <si>
    <t>11.4</t>
  </si>
  <si>
    <t>11.5</t>
  </si>
  <si>
    <t>12.1</t>
  </si>
  <si>
    <t>Skyrius</t>
  </si>
  <si>
    <t>2. Žemės sankasa</t>
  </si>
  <si>
    <t>8.8</t>
  </si>
  <si>
    <t>8.9</t>
  </si>
  <si>
    <t>10.1</t>
  </si>
  <si>
    <t>11.6</t>
  </si>
  <si>
    <t>Iš viso skyriuje 1, Eur be PVM</t>
  </si>
  <si>
    <t>Iš viso skyriuje 2, Eur be PVM</t>
  </si>
  <si>
    <t>Iš viso skyriuje 3, Eur be PVM</t>
  </si>
  <si>
    <t>Iš viso skyriuje 4, Eur be PVM</t>
  </si>
  <si>
    <t>Iš viso skyriuje 5, Eur be PVM</t>
  </si>
  <si>
    <t>Iš viso skyriuje 6, Eur be PVM</t>
  </si>
  <si>
    <t>Iš viso skyriuje 7, Eur be PVM</t>
  </si>
  <si>
    <t>Iš viso skyriuje 8, Eur be PVM</t>
  </si>
  <si>
    <t>Iš viso skyriuje 9, Eur be PVM</t>
  </si>
  <si>
    <t>Iš viso skyriuje 10, Eur be PVM</t>
  </si>
  <si>
    <t>Iš viso skyriuje 11, Eur be PVM</t>
  </si>
  <si>
    <t>Iš viso skyriuje 12, Eur be PVM</t>
  </si>
  <si>
    <t>Pastaba: Tiekėjas pildo pasirinktinai I arba II dangos konstrukcijos variantą</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</si>
  <si>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</si>
  <si>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</si>
  <si>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</si>
  <si>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</si>
  <si>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</si>
  <si>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</si>
  <si>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</si>
  <si>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</si>
  <si>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</si>
  <si>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</si>
  <si>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</si>
  <si>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</si>
  <si>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</si>
  <si>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</si>
  <si>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</si>
  <si>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</si>
  <si>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</si>
  <si>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</si>
  <si>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</si>
  <si>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</si>
  <si>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</si>
  <si>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</si>
  <si>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</si>
  <si>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</si>
  <si>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</si>
  <si>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</si>
  <si>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2.12</t>
  </si>
  <si>
    <t>2.13</t>
  </si>
  <si>
    <t>Geodezinis trasos nužymėjimas</t>
  </si>
  <si>
    <t>Šviesoforo reguliavimo spintos demontavimas</t>
  </si>
  <si>
    <t>Šviesoforo sekcijos bloko nuėmimas</t>
  </si>
  <si>
    <t>Stovo su šviesoforu demontavimas</t>
  </si>
  <si>
    <t>Gembės su šviesoforu demontavimas</t>
  </si>
  <si>
    <t>Kelio ženklų skydų demontavimas nuo vienastiebių atramų</t>
  </si>
  <si>
    <t>Kelio ženklų skydų demontavimas nuo dvistiebių atramų</t>
  </si>
  <si>
    <t>Kelio ženklų skydų demontavimas nuo tristiebių atramų</t>
  </si>
  <si>
    <t>Kelio ženklų skydų demontavimas nuo keturstiebių atramų</t>
  </si>
  <si>
    <t>Kelio ženklų vienastiebių atramų demontavimas</t>
  </si>
  <si>
    <t>Kelio ženklų dvistiebių atramų demontavimas</t>
  </si>
  <si>
    <t>Kelio ženklų tristiebių atramų demontavimas</t>
  </si>
  <si>
    <t>Kelio ženklų keturstiebių atramų demontavimas</t>
  </si>
  <si>
    <t>Geltono įspėjamojo stovo nuėmimas</t>
  </si>
  <si>
    <t>Metalinių kelio atitvarų demontavimas</t>
  </si>
  <si>
    <t>Pėsčiųjų apsaugos tvorelės demontavimas</t>
  </si>
  <si>
    <t>Asfaltbetonio dangos frezavimas su pakrovimu</t>
  </si>
  <si>
    <t>Betoninių trinkelių dangų išardymas</t>
  </si>
  <si>
    <t>Betoninių plytelių dangų išardymas</t>
  </si>
  <si>
    <t>Esamų gatvės betoninių bortų bei betono pagrindo po bortais išardymas</t>
  </si>
  <si>
    <t>Esamų vejos bortų bei betono pagrindo po bortais išardymas</t>
  </si>
  <si>
    <t>Esamų suoliukų išardymas</t>
  </si>
  <si>
    <t>Esamų šiukšlių dėžių išardymas</t>
  </si>
  <si>
    <t>Esamų signalinių stulpelių išardymas</t>
  </si>
  <si>
    <t>Esamų latakų išardymas</t>
  </si>
  <si>
    <t>Esamų g/b konstrukcijų išardymas (pralaidos ir k.t.)</t>
  </si>
  <si>
    <t>Esamų metalinių pralaidų d-0,3 m išardymas</t>
  </si>
  <si>
    <t>Esamų g/b pralaidų d-0,4 m išardymas</t>
  </si>
  <si>
    <t>Esamų g/b pralaidų d-0,5 m išardymas</t>
  </si>
  <si>
    <t>Esamų g/b pralaidų d-0,6 m išardymas</t>
  </si>
  <si>
    <t>Esamų g/b pralaidų d-0,65 m išardymas</t>
  </si>
  <si>
    <t>Archeologinių žvalgymų atlikimas</t>
  </si>
  <si>
    <t>km</t>
  </si>
  <si>
    <t>t</t>
  </si>
  <si>
    <t>ha</t>
  </si>
  <si>
    <t>Dirvožemio pašalinimas, išvežimas į laikiną sandėliavimo aikštelę rangovo pasirinktu atstumu ir atvežimas šlaitų, griovio dugno tvirtinimui</t>
  </si>
  <si>
    <t>Grunto kasimas, pakrovimas ir išvežimas rangovo pasirinktu atstumu į sandėliavimo aikštelę</t>
  </si>
  <si>
    <t>Durpių kasimas ekskavatoriais pakrovimas į autosavivarčius ir išvežimas rangovo pasirinktu atstumu</t>
  </si>
  <si>
    <t>Grunto kasimas, pakrovimas ir išvežimas rangovo pasirinktu atstumu (perteklinio)</t>
  </si>
  <si>
    <t>Žemės sankasos įrengimas, panaudojant esamą gruntą iš iškasų</t>
  </si>
  <si>
    <t>Atskiriamųjų geosintetinių medžiagų įrengimas</t>
  </si>
  <si>
    <t>Armuojančių geosintetinių medžiagų įrengimas</t>
  </si>
  <si>
    <t>Griovių tvirtinimas nesurištuoju mišiniu</t>
  </si>
  <si>
    <t>Drenažo įrengimas</t>
  </si>
  <si>
    <t>Drenažo apžiūros šulinėlio įrengimas</t>
  </si>
  <si>
    <t>vnt</t>
  </si>
  <si>
    <t>3. Vandens nuleidimas</t>
  </si>
  <si>
    <t>Apvalios pralaidos įrengimas nuovažose d=600 mm</t>
  </si>
  <si>
    <t>Apvalios pralaidos įrengimas nuovažose d=400 mm</t>
  </si>
  <si>
    <t>4. Bordiūrų įrengimo darbai</t>
  </si>
  <si>
    <t>4.6</t>
  </si>
  <si>
    <t>Skaldos pagrindo sluoksnio po bordiūrais iš nesurištojo mineralinių medžiagų mišinio 0/45 įrengimas</t>
  </si>
  <si>
    <t>Betoninių vejos bordiūrų  100.8.20 ant C 20/25 betono pagrindo įrengimas</t>
  </si>
  <si>
    <t>Sandarinimo juostos tarp asfalto dangos ir bordiūro įrengimas</t>
  </si>
  <si>
    <t>Apsauginio šalčiui atsparaus sluoksnio įrengimas</t>
  </si>
  <si>
    <t>20 cm skaldos pagrindo sluoksnio iš nesurištojo mineralinių medžiagų mišinio 0/45 įrengimas</t>
  </si>
  <si>
    <t>14 cm storio asfalto pagrindo sluoksnio iš mišinio AC 22 PS (su 50/70 rišikliu) įrengimas</t>
  </si>
  <si>
    <t>Polimerais modifikuotos bituminės emulsijos C60BP4–S tolygaus sluoksnio paskleidimas</t>
  </si>
  <si>
    <t>9 cm storio asfalto apatinio sluoksnio iš mišinio AC 16 AS (su 50/70 rišikliu) įrengimas</t>
  </si>
  <si>
    <t>3 cm storio asfalto viršutinio dangos sluoksnio iš mišinio SMA 8 S įrengimas</t>
  </si>
  <si>
    <t>Asfalto dangos siūlių apdorojimas bitumine mase, klojant asfaltą „karštas prie šalto“</t>
  </si>
  <si>
    <t>Geokompozito paklojimas asfalto dangoje (išilgai ≥ 50 kN/m, skersai ≥ 50 kN/m)</t>
  </si>
  <si>
    <t>5. Kelio dangos konstrukcija (DK 32 dangos konstrukcijos klasė) (I dangos konstrukcijos variantas)</t>
  </si>
  <si>
    <t>5.7</t>
  </si>
  <si>
    <t>5.8</t>
  </si>
  <si>
    <t>5.9</t>
  </si>
  <si>
    <t>5. Kelio dangos konstrukcija (DK 32 dangos konstrukcijos klasė) (II dangos konstrukcijos variantas)</t>
  </si>
  <si>
    <t>Šalčiui nejautrių medžiagų sluoksnis</t>
  </si>
  <si>
    <t>30 cm skaldos pagrindo sluoksnio iš nesurištojo mineralinių medžiagų mišinio 0/45 įrengimas</t>
  </si>
  <si>
    <t>6. Kelio dangos konstrukcija (DK 10 dangos konstrukcijos klasė) (I dangos konstrukcijos variantas)</t>
  </si>
  <si>
    <t>6. Kelio dangos konstrukcija (DK 10 dangos konstrukcijos klasė) (II dangos konstrukcijos variantas)</t>
  </si>
  <si>
    <t>6.8</t>
  </si>
  <si>
    <t>6.9</t>
  </si>
  <si>
    <t>10 cm storio asfalto pagrindo sluoksnio iš mišinio AC 22 PS (su 50/70 rišikliu) įrengimas</t>
  </si>
  <si>
    <t>8 cm storio asfalto pagrindo sluoksnio iš mišinio AC 22 PN (su 70/100 rišikliu) įrengimas</t>
  </si>
  <si>
    <t>Bituminės emulsijos C60B4-S tolygaus sluoksnio paskleidimas</t>
  </si>
  <si>
    <t>4 cm storio asfalto viršutinio dangos sluoksnio iš mišinio AC 11 VN įrengimas</t>
  </si>
  <si>
    <t>7. Kelio dangos konstrukcija (DK 0,3 dangos konstrukcijos klasė, jungiamasis kelias) (I dangos konstrukcijos variantas)</t>
  </si>
  <si>
    <t>7. Kelio dangos konstrukcija (DK 0,3 dangos konstrukcijos klasė) (II dangos konstrukcijos variantas)</t>
  </si>
  <si>
    <t>8. Granitinėmis trinkelėmis grįsto kaulo formos žiedo konstrukcijos įrengimo darbai (I dangos konstrukcijos variantas)</t>
  </si>
  <si>
    <t>8.10</t>
  </si>
  <si>
    <t>8.11</t>
  </si>
  <si>
    <t>8.12</t>
  </si>
  <si>
    <t>8.13</t>
  </si>
  <si>
    <t>15 cm storio skaldos pagrindo sluoksnio iš nesurištojo mineralinio mišinio 0/45 įrengimas</t>
  </si>
  <si>
    <t>20 cm storio gelžbetoninio pagrindo įrengimas</t>
  </si>
  <si>
    <t>Deformacinių siūlių tarp betonavimo etapų įrengimas</t>
  </si>
  <si>
    <t>Betoninio pagrindo pjovimas diskiniu pjūklu</t>
  </si>
  <si>
    <t>Pjūvių išvalymas aukšto slėgio vandens srove</t>
  </si>
  <si>
    <t>Technologinių deformacinių siūlių įrengimas</t>
  </si>
  <si>
    <t>Cinkuotų plieninių L formos kampuočių 100x300 mm ties deformaciniais pjūviais įrengimas</t>
  </si>
  <si>
    <t>4 cm storio pasluoksnio įrengimas iš skiedinio</t>
  </si>
  <si>
    <t>10 cm storio granitinių trinkelių dangos įrengimas, siūles užpildant greitai kietėjančiu skiediniu</t>
  </si>
  <si>
    <t>10 cm storio granitinių trinkelių (skelto paviršiaus) dangos įrengimas (10x10cm), siūles užpildant greitai kietėjančiu skiediniu</t>
  </si>
  <si>
    <t>Vandens nuleidimo sistemos įrengimas (Betoninio latako įrengimas)</t>
  </si>
  <si>
    <t>8. Granitinėmis trinkelėmis grįsto kaulo formos žiedo konstrukcijos įrengimo darbai (II dangos konstrukcijos variantas)</t>
  </si>
  <si>
    <t>9. Granitinėmis trinkelėmis grįsto 40,0 m skersmens žiedo konstrukcijos įrengimo darbai (I dangos konstrukcijos variantas)</t>
  </si>
  <si>
    <t>Vandens nuleidimo sistemos įrengimas (Monoblokinio latako įrengimas)</t>
  </si>
  <si>
    <t>9.2</t>
  </si>
  <si>
    <t>9.3</t>
  </si>
  <si>
    <t>9.4</t>
  </si>
  <si>
    <t>9.5</t>
  </si>
  <si>
    <t>9.6</t>
  </si>
  <si>
    <t>9.7</t>
  </si>
  <si>
    <t>9.8</t>
  </si>
  <si>
    <t>9.9</t>
  </si>
  <si>
    <t>9.10</t>
  </si>
  <si>
    <t>9.11</t>
  </si>
  <si>
    <t>9.12</t>
  </si>
  <si>
    <t>9.13</t>
  </si>
  <si>
    <t>9.14</t>
  </si>
  <si>
    <t>9. Granitinėmis trinkelėmis grįsto 40,0 m skersmens žiedo konstrukcijos įrengimo darbai (II dangos konstrukcijos variantas)</t>
  </si>
  <si>
    <t>10.2</t>
  </si>
  <si>
    <t>10.3</t>
  </si>
  <si>
    <t>10.4</t>
  </si>
  <si>
    <t>10.5</t>
  </si>
  <si>
    <t>10. Skiriamųjų salelių iš betoninių trinkelių dangos konstrukcijos įrengimo darbai (I dangos konstrukcijos variantas)</t>
  </si>
  <si>
    <t>10. Skiriamųjų salelių iš betoninių trinkelių dangos konstrukcijos įrengimo darbai (II dangos konstrukcijos variantas)</t>
  </si>
  <si>
    <t>3 cm storio pasluoksnio iš granito smulkiosios mineralinės medžiagos mišinio 0/5 įrengimas</t>
  </si>
  <si>
    <t>8 cm storio betoninių trinkelių dangos įrengimas, siūles užpildant granito smulkiosios mineralinės medžiagos mišiniu 0/5</t>
  </si>
  <si>
    <t>8 cm storio reljefinių betoninių trinkelių dangos įrengimas, neregių vedimo sistemai, siūles užpildant granito smulkiosios mineralinės medžiagos mišiniu 0/5</t>
  </si>
  <si>
    <t>11. Nuovažos (DK 0,1 dangos konstrukcijos klasė) (I dangos konstrukcijos variantas)</t>
  </si>
  <si>
    <t>11. Nuovažos (DK 0,1 dangos konstrukcijos klasė) (II dangos konstrukcijos variantas)</t>
  </si>
  <si>
    <t>15 cm skaldos pagrindo sluoksnio iš nesurištojo mineralinių medžiagų mišinio 0/45 įrengimas</t>
  </si>
  <si>
    <t>8 cm asfalto pagrindo-dangos sluoksnio iš mišinio AC16 PD įrengimas</t>
  </si>
  <si>
    <t>25 cm skaldos pagrindo sluoksnio iš nesurištojo mineralinių medžiagų mišinio 0/45 įrengimas</t>
  </si>
  <si>
    <t>12. Poilsio ir autobusų sustojimo aikštelės</t>
  </si>
  <si>
    <t>12.2</t>
  </si>
  <si>
    <t>Suoliuko įrengimas</t>
  </si>
  <si>
    <t>Šiukšlių dėžės įrengimas</t>
  </si>
  <si>
    <t>13. Pėsčiųjų ir dviračių takai, šaligatviai (I dangos konstrukcijos variantas)</t>
  </si>
  <si>
    <t>13.1</t>
  </si>
  <si>
    <t>13.2</t>
  </si>
  <si>
    <t>13.3</t>
  </si>
  <si>
    <t>13.4</t>
  </si>
  <si>
    <t>13.5</t>
  </si>
  <si>
    <t>13.6</t>
  </si>
  <si>
    <t>13.7</t>
  </si>
  <si>
    <t>13.8</t>
  </si>
  <si>
    <t>13.9</t>
  </si>
  <si>
    <t>13.10</t>
  </si>
  <si>
    <t>Šalčiui nejautrių medžiagų sluoksnio įrengimas</t>
  </si>
  <si>
    <t>15 cm storio skaldos pagrindo sluoksnio iš nesurištojo mineralinių medžiagų mišinio 0/45 įrengimas</t>
  </si>
  <si>
    <t>Asfalto dangos pjovimas diskiniu pjūklu reljefinių trinkelių įrengimui</t>
  </si>
  <si>
    <t>Asfalto dangos ardymas rankiniu būdu</t>
  </si>
  <si>
    <t>Skaldos pagrindo ardymas rankiniu būdu</t>
  </si>
  <si>
    <t>Iš viso skyriuje 13, Eur be PVM</t>
  </si>
  <si>
    <t>13. Pėsčiųjų ir dviračių takai, šaligatviai (II dangos konstrukcijos variantas)</t>
  </si>
  <si>
    <t>Horizontalaus ženklinimo įrengimas</t>
  </si>
  <si>
    <t>14.1</t>
  </si>
  <si>
    <t>14. Eismo organizavimo priemonės</t>
  </si>
  <si>
    <t>Iš viso skyriuje 14, Eur be PVM</t>
  </si>
  <si>
    <t>Standartinių kelio ženklų įrengimas</t>
  </si>
  <si>
    <t>14.2</t>
  </si>
  <si>
    <t>Kelio ženklų skydų ant apšvietimo atramų įrengimas</t>
  </si>
  <si>
    <t>14.3</t>
  </si>
  <si>
    <t>Individualaus projektavimo (nestandartinių) informacinių kelio ženklų įrengimas</t>
  </si>
  <si>
    <t>Apsauginės tvorelės pėstiesiems įrengimas</t>
  </si>
  <si>
    <t>Sferinių stiklinių atšvaitų įrengimas saugumo salelės bortuose</t>
  </si>
  <si>
    <t>14.4</t>
  </si>
  <si>
    <t>14.5</t>
  </si>
  <si>
    <t>14.6</t>
  </si>
  <si>
    <t>15. Kiti darbai</t>
  </si>
  <si>
    <t>Sklypo paruošimas rankiniu būdu sodinukų sodinimui</t>
  </si>
  <si>
    <t>Guobų kalninių - Ulmus glabra 'Pendula' pasodinimas centrinėje žiedo dalyje</t>
  </si>
  <si>
    <t>Blizgančiojo kaulenio - Cotoneaster lucidus pasodinimas centrinėje žiedo dalyje</t>
  </si>
  <si>
    <t>Raugerškio-Tunbergo ‘Atropurpurea' (Berberis thunbergii) pasodinimas centrinėje žiedo dalyje</t>
  </si>
  <si>
    <t>Funkcinių želdinių juostos ir akustinės užtvaros apželdinimas paruošiant sklypą rankiniu būdu sodinukų sodinimui</t>
  </si>
  <si>
    <t>15.1</t>
  </si>
  <si>
    <t>15.2</t>
  </si>
  <si>
    <t>15.3</t>
  </si>
  <si>
    <t>15.4</t>
  </si>
  <si>
    <t>15.5</t>
  </si>
  <si>
    <t>15.6</t>
  </si>
  <si>
    <t>Iš viso skyriuje 15, Eur be PVM</t>
  </si>
  <si>
    <r>
      <t xml:space="preserve">Vieneto kaina, Eur be PVM  </t>
    </r>
    <r>
      <rPr>
        <b/>
        <sz val="11"/>
        <color rgb="FFFF0000"/>
        <rFont val="Times New Roman"/>
        <family val="1"/>
        <charset val="186"/>
      </rPr>
      <t>(pildo Tiekėjas)</t>
    </r>
  </si>
  <si>
    <r>
      <t>m</t>
    </r>
    <r>
      <rPr>
        <vertAlign val="superscript"/>
        <sz val="11"/>
        <color theme="1"/>
        <rFont val="Times New Roman"/>
        <family val="1"/>
        <charset val="186"/>
      </rPr>
      <t>2</t>
    </r>
  </si>
  <si>
    <r>
      <t>m</t>
    </r>
    <r>
      <rPr>
        <vertAlign val="superscript"/>
        <sz val="11"/>
        <color theme="1"/>
        <rFont val="Times New Roman"/>
        <family val="1"/>
        <charset val="186"/>
      </rPr>
      <t>3</t>
    </r>
  </si>
  <si>
    <r>
      <t>m</t>
    </r>
    <r>
      <rPr>
        <vertAlign val="superscript"/>
        <sz val="11"/>
        <color rgb="FF000000"/>
        <rFont val="Times New Roman"/>
        <family val="1"/>
        <charset val="186"/>
      </rPr>
      <t>2</t>
    </r>
  </si>
  <si>
    <r>
      <t>Esamos pralaidos išval</t>
    </r>
    <r>
      <rPr>
        <sz val="11"/>
        <color rgb="FF000000"/>
        <rFont val="Times New Roman"/>
        <family val="1"/>
        <charset val="186"/>
      </rPr>
      <t>ymas d=400 mm, l=10 m</t>
    </r>
  </si>
  <si>
    <r>
      <t>m</t>
    </r>
    <r>
      <rPr>
        <vertAlign val="superscript"/>
        <sz val="11"/>
        <color rgb="FF000000"/>
        <rFont val="Times New Roman"/>
        <family val="1"/>
        <charset val="186"/>
      </rPr>
      <t>3</t>
    </r>
  </si>
  <si>
    <r>
      <t>Betoninių gatvės bordiūrų 100.15.30 ant C20/25 betono pagrindo įrengimas (1m – 0,12-0,14 m</t>
    </r>
    <r>
      <rPr>
        <vertAlign val="superscript"/>
        <sz val="11"/>
        <color rgb="FF000000"/>
        <rFont val="Times New Roman"/>
        <family val="1"/>
        <charset val="186"/>
      </rPr>
      <t xml:space="preserve">3 </t>
    </r>
    <r>
      <rPr>
        <sz val="11"/>
        <color rgb="FF000000"/>
        <rFont val="Times New Roman"/>
        <family val="1"/>
        <charset val="186"/>
      </rPr>
      <t>betono)</t>
    </r>
  </si>
  <si>
    <r>
      <t>Granitinių gatvės bordiūrų 100.15.30 ant C20/25 betono pagrindo įrengimas (1m – 0,12 m</t>
    </r>
    <r>
      <rPr>
        <vertAlign val="superscript"/>
        <sz val="11"/>
        <color rgb="FF000000"/>
        <rFont val="Times New Roman"/>
        <family val="1"/>
        <charset val="186"/>
      </rPr>
      <t>3</t>
    </r>
    <r>
      <rPr>
        <sz val="11"/>
        <color rgb="FF000000"/>
        <rFont val="Times New Roman"/>
        <family val="1"/>
        <charset val="186"/>
      </rPr>
      <t xml:space="preserve"> betono)</t>
    </r>
  </si>
  <si>
    <r>
      <t>Granitinių gatvės bordiūrų 100.15.22 ant C20/25 betono pagrindo įrengimas (1m – 0,12 m</t>
    </r>
    <r>
      <rPr>
        <vertAlign val="superscript"/>
        <sz val="11"/>
        <color rgb="FF000000"/>
        <rFont val="Times New Roman"/>
        <family val="1"/>
        <charset val="186"/>
      </rPr>
      <t xml:space="preserve">3 </t>
    </r>
    <r>
      <rPr>
        <sz val="11"/>
        <color rgb="FF000000"/>
        <rFont val="Times New Roman"/>
        <family val="1"/>
        <charset val="186"/>
      </rPr>
      <t>betono)</t>
    </r>
  </si>
  <si>
    <r>
      <t>20</t>
    </r>
    <r>
      <rPr>
        <sz val="11"/>
        <color theme="1"/>
        <rFont val="Times New Roman"/>
        <family val="1"/>
        <charset val="186"/>
      </rPr>
      <t xml:space="preserve"> cm storio skaldos pagrindo sluoksnio iš nesurištojo mineralinių medžiagų mišinio 0/45 įrengimas</t>
    </r>
  </si>
  <si>
    <t>Konstrukcijų dalis</t>
  </si>
  <si>
    <t>Augalinio sluoksnio nukasimas hvid=15 cm ir sandėliavimas vietoje</t>
  </si>
  <si>
    <t>m2</t>
  </si>
  <si>
    <t>Požeminio vandentiekio vamzdžio atkasimas rankiniu būdu gruntą sandėliuojant vietoje</t>
  </si>
  <si>
    <t>m3</t>
  </si>
  <si>
    <t>Nuotekų kanalizacijos linijos atkasimas rankiniu būdu gruntą sandėliuojant vietoje</t>
  </si>
  <si>
    <t>Vandentiekio vamzdžio užpylimas smėliu sutankinant rankiniu būdu</t>
  </si>
  <si>
    <t>Nuotekų vamzdžio užpylimas smėliu sutankinant rankiniu būdu</t>
  </si>
  <si>
    <t>Vandentiekio vamzdžio d-300 mm izoliavimas ekstruzinio polistireno plokštėmis 50x585x1185 mm</t>
  </si>
  <si>
    <t>Kanalizacijos vamzdžio d-300 mm izoliavimas ekstruzinio polistireno plokštėmis 50x585x1185 mm</t>
  </si>
  <si>
    <t>Apšiltinto vandentiekio vamzdžio užkasimas esamu gruntu sutankinant rankiniu būdu</t>
  </si>
  <si>
    <t>Apšiltintos nuotekų kanalizacijos linijos užkasimas esamu gruntu sutankinant rankiniu būdu</t>
  </si>
  <si>
    <t>Likusio grunto pakrovimas į autosavivarčius ir išvežimas iki 1 km</t>
  </si>
  <si>
    <t>Metalinės spraustasienės sukalimas ir ištraukimas</t>
  </si>
  <si>
    <t xml:space="preserve">   - tvirtinimo detalių metalas</t>
  </si>
  <si>
    <t>kg</t>
  </si>
  <si>
    <t>Medinių skydų grunto sulaikymui įrengimas ir išardymas</t>
  </si>
  <si>
    <t xml:space="preserve">   - mediena</t>
  </si>
  <si>
    <t>G/b plokščių 3x2x0,18 m įrengimas ir išardymas, perstatant 1 kartą</t>
  </si>
  <si>
    <t>Griovio vagos užtvenkimas smėlio maišais</t>
  </si>
  <si>
    <t>Vandens pumpavimas statybos darbų metu</t>
  </si>
  <si>
    <t>h</t>
  </si>
  <si>
    <t>2. Esamų konstrukcijų išardymas</t>
  </si>
  <si>
    <t>Pralaidos atkasimas mechanizuotai, grunto pakrovimas į autosavivarčius ir išvežimas iki 1 km</t>
  </si>
  <si>
    <t>Gelžbetoninio pralaidos portalo ir vandens slopintuvo išardymas</t>
  </si>
  <si>
    <t>Gelžbetoninių Ø1,0 m pralaidos segmentų L=5 m išmontavimas</t>
  </si>
  <si>
    <t>Statybinio laužo (gelžbetonio) pakrovimas ir išvežimas iki 9 km</t>
  </si>
  <si>
    <t>3. Pralaidos įrengimo darbai</t>
  </si>
  <si>
    <t>Iškasos dugno planiravimas</t>
  </si>
  <si>
    <t>Skaldos 22/32 pagrindo sl. h=10 cm įrengimas atraminėse prizmėse</t>
  </si>
  <si>
    <t>Neaustinės geotekstilės klojimas atraminėse prizmėse (svoris ≥ 200 g/m2)</t>
  </si>
  <si>
    <t xml:space="preserve">Geomembranos t=1,5 mm klojimas </t>
  </si>
  <si>
    <t>3.5</t>
  </si>
  <si>
    <t xml:space="preserve">Geotinklo įrengimas pralaidos pagrindui </t>
  </si>
  <si>
    <t>3.6</t>
  </si>
  <si>
    <t>Atraminės prizmės užpylimas šalčiui nejautrių medžiagų mišiniu sutankinant</t>
  </si>
  <si>
    <t>3.7</t>
  </si>
  <si>
    <t>Pralaidos pagrindo iš žvyro-smėlio mišinio sl. įrengimas ir sutankinimas</t>
  </si>
  <si>
    <t>3.8</t>
  </si>
  <si>
    <t>Metalinio gofruoto vamzdžio apgaubimas geotekstile</t>
  </si>
  <si>
    <t>3.9</t>
  </si>
  <si>
    <t>Metalinės gofruotos pralaidos Ø1,2 m t≥2,0 mm montavimas naudojant kraną</t>
  </si>
  <si>
    <t>- apkabos</t>
  </si>
  <si>
    <t>3.10</t>
  </si>
  <si>
    <t>Gofruoto vamzdžio užpylimas gerai drenuojančiu gruntu sutankinant</t>
  </si>
  <si>
    <t xml:space="preserve">   - grunto tankinimas rankiniu būdu</t>
  </si>
  <si>
    <t xml:space="preserve">   - grunto tankinimas mechanizuotu būdu</t>
  </si>
  <si>
    <t>3.11</t>
  </si>
  <si>
    <t>Sankasos ir griovio šlaitų tvirtinimo įrengimas</t>
  </si>
  <si>
    <t xml:space="preserve">   - skaldos 22/32 h=10 cm pagrindo įrengimas</t>
  </si>
  <si>
    <t xml:space="preserve">   - betoninių plytelių 49x49x10 cm įrengimas</t>
  </si>
  <si>
    <t>3.12</t>
  </si>
  <si>
    <t xml:space="preserve">Skaldos 22/32 pagrindo h=15 cm griovio dugno plokštėms betonuoti įrengimas </t>
  </si>
  <si>
    <t>3.13</t>
  </si>
  <si>
    <t>Griovio dugno plokščių h=15 cm betonavimas</t>
  </si>
  <si>
    <t xml:space="preserve">   - betonas C25/30 (su priedais)</t>
  </si>
  <si>
    <t xml:space="preserve">   - armatūros gaminiai</t>
  </si>
  <si>
    <t>3.14</t>
  </si>
  <si>
    <t>Dugno plokštės 3x0,5x0,1 m montavimas</t>
  </si>
  <si>
    <t>3.15</t>
  </si>
  <si>
    <t>Griovio dugno tvirtinimas skaldos 22/32 h=30 cm sl.</t>
  </si>
  <si>
    <t>4. Medinės triukšmo užtvaros įrengimas</t>
  </si>
  <si>
    <t>Dirvožemio vid. 15 cm pašalinimas, perstumiant buldozeriu iki 50 m, sandėliuojant vietoje</t>
  </si>
  <si>
    <t>Grunto kasimas prie cokolinių plokščių, supilant vietoje</t>
  </si>
  <si>
    <t>Grunto kasimas prie cokolinių plokščių rankiniu būdu</t>
  </si>
  <si>
    <t>Gelžbetoninių gręžtinių polių Ø350 mm, L = 2,5 m įrengimas nepertraukiamo gręžimo metodu</t>
  </si>
  <si>
    <t>- betonas C30/37</t>
  </si>
  <si>
    <t>- armatūros gaminiai</t>
  </si>
  <si>
    <t>Cokolinių plokščių iš surenkamų g/b gaminių montavimas</t>
  </si>
  <si>
    <t>- betonas C35/45 (su priedais)</t>
  </si>
  <si>
    <t>Monolitinių rostverkų virš naujai įrengtų polių įrengimas</t>
  </si>
  <si>
    <t>4.7</t>
  </si>
  <si>
    <t>Plieninių cinkuotų statramsčių montavimas į rostverkus</t>
  </si>
  <si>
    <t>- statramsčių metalas</t>
  </si>
  <si>
    <t>4.8</t>
  </si>
  <si>
    <t>Medinių konstrukcijų tarp statramsčių įrengimas</t>
  </si>
  <si>
    <t>- impregnuota mediena</t>
  </si>
  <si>
    <t>- tvirtinimo metalas</t>
  </si>
  <si>
    <t>4.9</t>
  </si>
  <si>
    <t>Medinės triukšmo užtvaros apskardinimas</t>
  </si>
  <si>
    <t>4.10</t>
  </si>
  <si>
    <t>Grunto supylimas ties cokolinėmis plokštėmis ir sutankinimas</t>
  </si>
  <si>
    <t>4.11</t>
  </si>
  <si>
    <t>Grunto planiravimas rankiniu būdu</t>
  </si>
  <si>
    <t>4.12</t>
  </si>
  <si>
    <t>Augalinio sl. atstatymas užpilant juodžemiu h = 10 cm ir apsėjant žole</t>
  </si>
  <si>
    <t>4.13</t>
  </si>
  <si>
    <t>Likusio grunto kasimas, pakrovimas ir išvežimas rangovo pasirinktu atstumu</t>
  </si>
  <si>
    <t>5. Baigiamieji darbai</t>
  </si>
  <si>
    <t>Upės vagos užtvenkimo smėlio maišais išardymas, pakrovimas ir išvežimas 1 km atstumu</t>
  </si>
  <si>
    <t>Žemės plotų planiravimas</t>
  </si>
  <si>
    <t xml:space="preserve">Augalinio sl. atstatymas užpilant esamu juodžemiu h= 10 cm ir apsėjant žole </t>
  </si>
  <si>
    <t>Kelio sankasos šlaitų tvirtinimas geosintetiniu dembliu, užpilant juodžemiu h= 10 cm sl. ir apsėjant žole</t>
  </si>
  <si>
    <t>- smeigės</t>
  </si>
  <si>
    <t>Likusio juodžemio pakrovimas ir išvežimas 10 km atstumu</t>
  </si>
  <si>
    <t>1. Ardymo darbai</t>
  </si>
  <si>
    <t>Esamos g/b pralaidos d1200 išardymas</t>
  </si>
  <si>
    <r>
      <t>m</t>
    </r>
    <r>
      <rPr>
        <vertAlign val="superscript"/>
        <sz val="11"/>
        <rFont val="Times New Roman"/>
        <family val="1"/>
      </rPr>
      <t>3</t>
    </r>
  </si>
  <si>
    <t>Esamos lietaus nuotekų linijos ø400 demontavimas</t>
  </si>
  <si>
    <t>Statybinio laužo pakrovimas į savivarčius ir išvežimas iki 9 km</t>
  </si>
  <si>
    <t>kompl.</t>
  </si>
  <si>
    <t>2. Žemės darbai</t>
  </si>
  <si>
    <t>Grunto iškasimas pakraunant į sunkvežinius ir išvežimas iki 2 km į sandėliavimo vietą</t>
  </si>
  <si>
    <t>Vandens pašalinimas iš tranšėjų, kai vandens pakėlimas iki 2 m.</t>
  </si>
  <si>
    <t>Sutankinto smėlio pagrindo po valymo įrenginiais įrengimas ( 30 cm )</t>
  </si>
  <si>
    <t>Smėlio pagrindo vamzdžiams įrengimas</t>
  </si>
  <si>
    <t>Pirminis vamzdžių užpylimas smėliniais gruntais</t>
  </si>
  <si>
    <t>Tranšėjos užpylimas esamais gruntais, atvežant iš sandėliavimo vietos</t>
  </si>
  <si>
    <t>3. Lietaus nuotekų tinklų montavimas</t>
  </si>
  <si>
    <t>Apvalūs gelžbetoniniai šuliniai ø 1.0 m, H (1,0-1,5) m</t>
  </si>
  <si>
    <t>Apvalūs gelžbetoniniai šuliniai ø 1.0 m, H (1,5-2,0) m</t>
  </si>
  <si>
    <t>Apvalūs gelžbetoniniai šuliniai ø 1.0 m, H (2,0-2,5) m</t>
  </si>
  <si>
    <t>Apvalūs gelžbetoniniai šuliniai ø 1.5 m, H  &lt; 3,0 m</t>
  </si>
  <si>
    <t>Apvalūs gelžbetoniniai šuliniai ø 1.5 m, H (3,0-3,5) m</t>
  </si>
  <si>
    <t>Apvalūs gelžbetoniniai šuliniai ø 0.7 m,  H-1,3 m</t>
  </si>
  <si>
    <t>Kalaus ketaus lengvo tipo liukas d700 (iki 40.0t)</t>
  </si>
  <si>
    <t>Betonas latakų formavimui</t>
  </si>
  <si>
    <t>Kritimo stovų ø200 įrengimas</t>
  </si>
  <si>
    <t>Kritimo stovų ø250 įrengimas</t>
  </si>
  <si>
    <t>Kritimo stovų ø315 įrengimas</t>
  </si>
  <si>
    <t>Kritimo stovų ø400 įrengimas</t>
  </si>
  <si>
    <t>3.16</t>
  </si>
  <si>
    <t>3.17</t>
  </si>
  <si>
    <t>3.18</t>
  </si>
  <si>
    <t>3.19</t>
  </si>
  <si>
    <t>3.20</t>
  </si>
  <si>
    <t>3.21</t>
  </si>
  <si>
    <t>3.22</t>
  </si>
  <si>
    <t>3.23</t>
  </si>
  <si>
    <t>3.24</t>
  </si>
  <si>
    <t>3.25</t>
  </si>
  <si>
    <t>PE100 PN16 vamzdžiai ø400</t>
  </si>
  <si>
    <t>3.26</t>
  </si>
  <si>
    <t>3.27</t>
  </si>
  <si>
    <t>Plieninis dėklas D600</t>
  </si>
  <si>
    <t>3.28</t>
  </si>
  <si>
    <t>Šulinių žymėjimas ženklais, įrengiant stovus</t>
  </si>
  <si>
    <t>3.29</t>
  </si>
  <si>
    <t>Vamzdyno apžiūra darant vaizdo įrašą</t>
  </si>
  <si>
    <t>3.30</t>
  </si>
  <si>
    <t>Lietaus nuotekų sistemos išbandymas</t>
  </si>
  <si>
    <t>3.31</t>
  </si>
  <si>
    <t>Ištekėjimo žiočių įrengimas</t>
  </si>
  <si>
    <t>3.32</t>
  </si>
  <si>
    <t>Prisijungimas prie projektuojamų žiočių</t>
  </si>
  <si>
    <t>3.33</t>
  </si>
  <si>
    <t>Naftos produktų gaudyklės Q-30l/s su integruota smėlio ir nuosėdų smėliagaude
bei apibėgimo funkcija montavimas</t>
  </si>
  <si>
    <t>3.34</t>
  </si>
  <si>
    <t>Naftos produktų gaudyklės Q-20l/s su integruota smėlio ir nuosėdų smėliagaude
bei apibėgimo funkcija montavimas</t>
  </si>
  <si>
    <t>Esamos plieninės vandentiekio linijos d200 demontavimas</t>
  </si>
  <si>
    <t>Esamos plieninės vandentiekio linijos d150 demontavimas</t>
  </si>
  <si>
    <t>Esamos uždarmosios armatūros (keturšakio dn200 - 1vnt, trišakio dn200 - 1 vnt., flanšinės sklendės - 2 vnt., požeminio gaisrinio hidranto -1 vnt.,) demontavimas</t>
  </si>
  <si>
    <t>Esamos g/b vandentiekio kameros demotavimas</t>
  </si>
  <si>
    <t>Išmontuotos esamos armatūros pakrovimas į savivarčius ir išvežimas iki 3km</t>
  </si>
  <si>
    <t>Esamo šulinio d2000 ir esamos armatūros išmontavimas, pakrovimas į savivarčius ir išvežimas iki 3km</t>
  </si>
  <si>
    <t>Smėlio pasluoksnis</t>
  </si>
  <si>
    <t>Apsauginis vamzdynų užpylimas smėliu</t>
  </si>
  <si>
    <t>Asfalto dangos atsatymas</t>
  </si>
  <si>
    <r>
      <t>m</t>
    </r>
    <r>
      <rPr>
        <vertAlign val="superscript"/>
        <sz val="11"/>
        <rFont val="Times New Roman"/>
        <family val="1"/>
      </rPr>
      <t>2</t>
    </r>
  </si>
  <si>
    <t>Žvyro dangos atstatymas</t>
  </si>
  <si>
    <t>3. Vandentiekio tinklų montavimas</t>
  </si>
  <si>
    <t>PE100-RC PN10 ø160 vamzdžiai</t>
  </si>
  <si>
    <t>PE100-RC PN10 ø110 vamzdžiai</t>
  </si>
  <si>
    <t>PE100-RC PN10 ø110 vamzdžiai, jo įvėrimas</t>
  </si>
  <si>
    <t>Alkūnė PE100 PN10 ø160</t>
  </si>
  <si>
    <t>Universali jungtis atspari tempimui ketiniam, plieniniui vamzdžiui PN16 DN 160</t>
  </si>
  <si>
    <t>Universali jungtis atspari tempimui ketiniam, plieniniui vamzdžiui PN16 DN 110</t>
  </si>
  <si>
    <t>Laisvas flanšas dn 100x110</t>
  </si>
  <si>
    <t>Laisvas flanšas dn 150x160</t>
  </si>
  <si>
    <t>El. mova dn160</t>
  </si>
  <si>
    <t>El. mova dn110</t>
  </si>
  <si>
    <t>Nerūdijančio plieno įvorė dn110</t>
  </si>
  <si>
    <t>Nerūdijančio plieno įvorė dn160</t>
  </si>
  <si>
    <t>Požeminė flanšinė trumpa sklendė d150</t>
  </si>
  <si>
    <t>Požeminė flanšinė trumpa sklendė d100</t>
  </si>
  <si>
    <t>Redukcinis flanšas d150x100</t>
  </si>
  <si>
    <t>Antžeminio reguliuojamo aukščio hidrantas PN -10 su trišakiu DN150x100, požemine sklende DN100 ir kitomis reikalingomis jungtimis</t>
  </si>
  <si>
    <t>Vamzdynų sistemos praplovimas ir dezinfekavimas</t>
  </si>
  <si>
    <t>Vandentiekio tinklų išbandymas</t>
  </si>
  <si>
    <t>Priešgaisrinių hidrantų žymėjimas ženklais, įrengiant stovus</t>
  </si>
  <si>
    <t>Apšvietimo tinklų montavimas (darbai)</t>
  </si>
  <si>
    <t>Trasos nužymėjimas</t>
  </si>
  <si>
    <t xml:space="preserve">Tranšėjos kasimas rankiniu būdu </t>
  </si>
  <si>
    <t>Tranšėjos užkasimas rankiniu būdu</t>
  </si>
  <si>
    <t xml:space="preserve">Tranšėjos kasimas mechanizuotai </t>
  </si>
  <si>
    <t>Tranšėjos užkasimas machanizuotai</t>
  </si>
  <si>
    <t>Kl montavimas konstrukcijomis (KL masė iki 3 kg)</t>
  </si>
  <si>
    <t>Kl montavimas apšvietimo atramoje(KL masė iki 1 kg)</t>
  </si>
  <si>
    <t>Kl tiesimas vamzdyje (KL masė iki 3 kg)</t>
  </si>
  <si>
    <t>Vamzdžio paklojimas atviru būdu (ø 75 mm)</t>
  </si>
  <si>
    <t>Plotų išlyginimas mechanizuotai</t>
  </si>
  <si>
    <t>Signalinės juostos paklojimas tranšėjoje virš pakloto kabelio</t>
  </si>
  <si>
    <t>Pilnai sukomplektuotos apšvietimo atramos su pamatu, gembe ir šviestuvais montavimas</t>
  </si>
  <si>
    <t>Įžeminimo įrenginio varžos matavimas</t>
  </si>
  <si>
    <t>Gnybtyno su 6a saugikliais montavimas</t>
  </si>
  <si>
    <t>Kl fazavimas</t>
  </si>
  <si>
    <t>Kabelio izoliacijos varžos matavimas</t>
  </si>
  <si>
    <t>Linijos išpildomoji nuotrauka</t>
  </si>
  <si>
    <t>Apšvietimo valdymo spintos montavimas</t>
  </si>
  <si>
    <t>NAUJO APŠVIETIMO TINKLO ĮRENGIMAS (MEDŽIAGOS)</t>
  </si>
  <si>
    <t>Apšvietimo tinklų montavimas (medžiagos)</t>
  </si>
  <si>
    <t>Ø 75 mm PE vamzdis (gofruotas)</t>
  </si>
  <si>
    <t xml:space="preserve">Gelžbetoninis pamatas saugioms apšvietimo atramoms </t>
  </si>
  <si>
    <t>Kronšteinas atramai, ilgis 0,5m</t>
  </si>
  <si>
    <t>Šviestuvas gatvės apšvietimui 45,5W, IP66</t>
  </si>
  <si>
    <t>Šviestuvas perėjos apšvietimui 45,5W, IP66</t>
  </si>
  <si>
    <t>Gnybtynas su 6A saugikliais</t>
  </si>
  <si>
    <t xml:space="preserve">vnt. </t>
  </si>
  <si>
    <t>2.14</t>
  </si>
  <si>
    <t>2.15</t>
  </si>
  <si>
    <t>2.16</t>
  </si>
  <si>
    <t>Signalinė juosta</t>
  </si>
  <si>
    <t>2.17</t>
  </si>
  <si>
    <t>Apšvietimo valdymo spinta</t>
  </si>
  <si>
    <t>2.18</t>
  </si>
  <si>
    <t>Vamzdžių užsandarinimo putos</t>
  </si>
  <si>
    <t>but.</t>
  </si>
  <si>
    <t>ESAMO APŠVIETIMO TINKLO PERJUNGIMAS (DARBAI)</t>
  </si>
  <si>
    <t>Apšvietimo tinklų motavimas (darbai)</t>
  </si>
  <si>
    <t>Esamos g/b atramos su paramsčiu perstatymas</t>
  </si>
  <si>
    <t>ESAMO APŠVIETIMO TINKLO PERJUNGIMAS (MEDŽIAGOS)</t>
  </si>
  <si>
    <t>Viršįtampių ribotuvai</t>
  </si>
  <si>
    <t>Kabelio apsaugos gaubtas</t>
  </si>
  <si>
    <t>DEMONTAVIMO DARBAI</t>
  </si>
  <si>
    <t>Demontavimo darbai</t>
  </si>
  <si>
    <t>Esamų apšvietimo atramų su šviestuvais ir pamatais demontavimas</t>
  </si>
  <si>
    <t>Esamų g/b atramų su šviestuvais ir pamatais demontavimas</t>
  </si>
  <si>
    <t>Esamų OL laidų demontavimas (1 laidas)</t>
  </si>
  <si>
    <t>1. Darbų kiekių žiniaraštis</t>
  </si>
  <si>
    <t xml:space="preserve">II grupės grunto kasimas rankiniu būdu sutvirtintose tranšėjose (iškasose) , kai kasimo gylis iki 2m, tranšėjos plotis iki 2m  </t>
  </si>
  <si>
    <t xml:space="preserve">Tranšėjų, iškasų ir duobių užpylimas gruntu rankiniu būdu , kai gruntas II grupės  </t>
  </si>
  <si>
    <t xml:space="preserve">Grunto kasimas 0,5 m3 kaušo talpos ekskavatoriumi, suverčiant gruntą į sankasą, kai gruntas II grupės  </t>
  </si>
  <si>
    <t xml:space="preserve">Tranšėjų, iškasų ir duobių užpylimas gruntu iš sankasos ekskavatoriumi , kai kaušo talpa 0,50m3  </t>
  </si>
  <si>
    <t>Duobių kasimas ir užkasimas (šuliniams)</t>
  </si>
  <si>
    <t>Paklotų kabelių apsauga surenkamais gaubtais 110 mm skersmens, atkasant kabelius</t>
  </si>
  <si>
    <t>RKŠ-4  telefoninio šulinio pastatymas</t>
  </si>
  <si>
    <t>RKŠ-1  telefoninio šulinio pastatymas</t>
  </si>
  <si>
    <t xml:space="preserve">Šulinio angos paaukštinimas g/b žiedais  </t>
  </si>
  <si>
    <t>Perdangos RKŠ-4-70 montavimas</t>
  </si>
  <si>
    <t>Perdangos RKŠ-3-70 montavimas</t>
  </si>
  <si>
    <t>Sunkaus tipo liuko PL-40 montavimas</t>
  </si>
  <si>
    <t>Vamzdžių įvadas į šulinius</t>
  </si>
  <si>
    <t>Vamzdžių paklojimas gatavoje tranšėjoje</t>
  </si>
  <si>
    <t>m.</t>
  </si>
  <si>
    <t>Uždaro būdo įrengimas (įtraukiant po 1d110mm. vamzd.)</t>
  </si>
  <si>
    <t>Kabelio  įtraukimas į kanalą</t>
  </si>
  <si>
    <t>Kabelio  ištraukimas iš kanalo</t>
  </si>
  <si>
    <t>Kabelių markiravimas</t>
  </si>
  <si>
    <t>Movos kabeliui 100x2 montavimas</t>
  </si>
  <si>
    <t>Movos kabeliui 10x2 montavimas</t>
  </si>
  <si>
    <t>Movos kabeliui 4x4 montavimas</t>
  </si>
  <si>
    <t>Movos kabeliui 1x4 montavimas</t>
  </si>
  <si>
    <t>Movos kabeliui 1x2 montavimas</t>
  </si>
  <si>
    <t>Movos šviesolaidiniam kabeliui 72sk.</t>
  </si>
  <si>
    <t>Movos šviesolaidiniam kabeliui 24sk.</t>
  </si>
  <si>
    <t>Movos šviesolaidiniam kabeliui 48sk.</t>
  </si>
  <si>
    <t>Movos šviesolaidiniam kabeliui 12sk.</t>
  </si>
  <si>
    <t>48sk. kabelio įvedimas į esamą movą</t>
  </si>
  <si>
    <t>12sk. kabelio įvedimas į esamą movą</t>
  </si>
  <si>
    <t>24sk. kabelio įvedimas į esamą movą</t>
  </si>
  <si>
    <t>Šviesolaidinio kabelio matavimai</t>
  </si>
  <si>
    <t>1kab./kompl.</t>
  </si>
  <si>
    <t>Kabelio 100x2 porų kompleksinis matavimas</t>
  </si>
  <si>
    <t>100p.</t>
  </si>
  <si>
    <t>Simetrinių kabelių matavimai</t>
  </si>
  <si>
    <t>1kab.</t>
  </si>
  <si>
    <t>Tipinių gežbetoninių  šulinių išardimas</t>
  </si>
  <si>
    <t>ŠK movos demontavimas</t>
  </si>
  <si>
    <t>1.36</t>
  </si>
  <si>
    <t>Asb. d110mm. vamzdžių demontavimas</t>
  </si>
  <si>
    <t>1.37</t>
  </si>
  <si>
    <t>Šaligatvio plytelių išardymas ir atstatymas</t>
  </si>
  <si>
    <t>m²</t>
  </si>
  <si>
    <t>1.38</t>
  </si>
  <si>
    <t>Kontrolinė geodezinė nuotrauka</t>
  </si>
  <si>
    <t>2. Medžiagų žiniaraštis</t>
  </si>
  <si>
    <r>
      <t xml:space="preserve">Vamzdis </t>
    </r>
    <r>
      <rPr>
        <sz val="11"/>
        <color rgb="FF000000"/>
        <rFont val="Times New Roman"/>
        <family val="1"/>
        <charset val="186"/>
      </rPr>
      <t>PVC110x4,6-5,2mm.</t>
    </r>
  </si>
  <si>
    <t>Vamzdis HDPE110(1250N)</t>
  </si>
  <si>
    <t>Sudedamas kabelių apsaugos vamzdis PVC110x100x3000mm.(450N))</t>
  </si>
  <si>
    <t>RKŠ-4-4 telefoninis šul. (surenkamas) su lengvo tipo liuko komplektu</t>
  </si>
  <si>
    <t>RKŠ-1-C (1m.) su sunkaus tipo liukas</t>
  </si>
  <si>
    <t>RKŠ-1-C (1m.) su lengvo tipo liukas</t>
  </si>
  <si>
    <t>Perdanga RKŠP-3-70</t>
  </si>
  <si>
    <t>Perdanga RKŠP-4-70</t>
  </si>
  <si>
    <t>Sunkaus  tipo liuko komplektas PL1-40K</t>
  </si>
  <si>
    <t xml:space="preserve">G/b-5 žiedas </t>
  </si>
  <si>
    <t xml:space="preserve">G/b-11 žiedas </t>
  </si>
  <si>
    <t>Kronšteinai L-800
(RKŠ-1 tipo šul. -2vnt.)
(RKŠ-4 tipo šul. -6vnt.)</t>
  </si>
  <si>
    <t>Konsolės KKC-3
(RKŠ-1 tipo šul. -2vnt.)
(RKŠ-4 tipo šul. -14vnt.)</t>
  </si>
  <si>
    <t>Kabelis VMOHBU100x2x0.5</t>
  </si>
  <si>
    <t>Kabelis VMOHBU10x2x0.5</t>
  </si>
  <si>
    <t>Kabelis KSPP1x4x0.9</t>
  </si>
  <si>
    <r>
      <t>Kabelis</t>
    </r>
    <r>
      <rPr>
        <sz val="11"/>
        <color rgb="FF000000"/>
        <rFont val="Times New Roman"/>
        <family val="1"/>
        <charset val="186"/>
      </rPr>
      <t xml:space="preserve"> MKSB4x4x1.2</t>
    </r>
  </si>
  <si>
    <r>
      <t>Kabelis</t>
    </r>
    <r>
      <rPr>
        <sz val="11"/>
        <color rgb="FF000000"/>
        <rFont val="Times New Roman"/>
        <family val="1"/>
        <charset val="186"/>
      </rPr>
      <t xml:space="preserve"> PRPPM1x2x0.9</t>
    </r>
  </si>
  <si>
    <t>2.19</t>
  </si>
  <si>
    <t>ŠK LTC 12x1x0.125</t>
  </si>
  <si>
    <t>2.20</t>
  </si>
  <si>
    <t>ŠK LTC 24x1x0.125</t>
  </si>
  <si>
    <t>2.21</t>
  </si>
  <si>
    <t>ŠK LTC 48x1x0.125</t>
  </si>
  <si>
    <t>2.22</t>
  </si>
  <si>
    <r>
      <t xml:space="preserve">ŠK </t>
    </r>
    <r>
      <rPr>
        <sz val="11"/>
        <color rgb="FF000000"/>
        <rFont val="Times New Roman"/>
        <family val="1"/>
        <charset val="186"/>
      </rPr>
      <t>Fulgor12xOF/SM</t>
    </r>
  </si>
  <si>
    <t>2.23</t>
  </si>
  <si>
    <t>ŠK mova 48sk.</t>
  </si>
  <si>
    <t>2.24</t>
  </si>
  <si>
    <t>ŠK mova 24sk.</t>
  </si>
  <si>
    <t>2.25</t>
  </si>
  <si>
    <t>ŠK mova 12sk.</t>
  </si>
  <si>
    <t>2.26</t>
  </si>
  <si>
    <t>ŠK mova 72sk.</t>
  </si>
  <si>
    <t>2.27</t>
  </si>
  <si>
    <t>ŠK movai FOSC  padėklų rinkinys</t>
  </si>
  <si>
    <t>2.28</t>
  </si>
  <si>
    <t>Mova XAGA 500-55/12-300 (100p. kab.)</t>
  </si>
  <si>
    <t>2.29</t>
  </si>
  <si>
    <t>Mova XAGA 500-43/8-150 (10p.kab.)</t>
  </si>
  <si>
    <t>2.30</t>
  </si>
  <si>
    <t>Jungtis 10x2 su užpildu</t>
  </si>
  <si>
    <t>2.31</t>
  </si>
  <si>
    <t>Termofitai  SNIM -25/8 (4x4;1x4;1x2 kab.)</t>
  </si>
  <si>
    <t>2.32</t>
  </si>
  <si>
    <t>Lydmetalis</t>
  </si>
  <si>
    <t>kg.</t>
  </si>
  <si>
    <t>2.33</t>
  </si>
  <si>
    <t>Markiruotės</t>
  </si>
  <si>
    <t>2.34</t>
  </si>
  <si>
    <t>Technologinės medžiagos (šviesolaidinių kab. movų montavimui)</t>
  </si>
  <si>
    <t>DARBŲ KIEKIŲ ŽINIARAŠČIŲ SANTRAUKA</t>
  </si>
  <si>
    <t>Darbų kiekių žin. Nr.</t>
  </si>
  <si>
    <t>Žiniaraščio pavadinimas</t>
  </si>
  <si>
    <t>Vertė, EUR be PVM</t>
  </si>
  <si>
    <t>Susiekimo dalis</t>
  </si>
  <si>
    <t>Vertės į pasiūlymo formą</t>
  </si>
  <si>
    <t>Iš viso žiniaraščiuose (Eur be PVM):</t>
  </si>
  <si>
    <t>Pastaba: Rangovas statybvietės išlaidose arba laisvai pasirinktoje (-ose) darbų kiekių žiniaraščių eilutėje (-ėse) turi įsivertinti visus su sutarties vykdymu susijusius dokumentus (įskaitant deklaracijos apie statybos užbaigimą parengimą ir perdavimą užsakovui).</t>
  </si>
  <si>
    <t>Žiniaraščio priedas</t>
  </si>
  <si>
    <t>Magistralinio kelio A14 Vilnius–Utena ruožo nuo 93,726 iki 95,653 km rekonstravimas</t>
  </si>
  <si>
    <t>DARBŲ KIEKIŲ ŽINIARAŠTIS NR.1 SUSISIEKIMO DALIS</t>
  </si>
  <si>
    <t>DARBŲ KIEKIŲ ŽINIARAŠTIS NR.2 KONSTRUKCIJŲ DALIS</t>
  </si>
  <si>
    <t>DARBŲ KIEKIŲ ŽINIARAŠTIS NR.3 LIETAUS NUOTEKŲ TINKLAI</t>
  </si>
  <si>
    <t>DARBŲ KIEKIŲ ŽINIARAŠTIS NR.4 VANDENTIEKIO TINKLAI</t>
  </si>
  <si>
    <t>DARBŲ KIEKIŲ ŽINIARAŠTIS NR.5 NAUJO APŠVIETIMO TINKLO ĮRENGIMAS (DARBAI)</t>
  </si>
  <si>
    <t>DARBŲ KIEKIŲ ŽINIARAŠTIS NR.6 RYŠIŲ DALIS</t>
  </si>
  <si>
    <t>Nuotekų šalinimo dalis</t>
  </si>
  <si>
    <t>Vandentiekio dalis</t>
  </si>
  <si>
    <t>Apšvietimo dalis</t>
  </si>
  <si>
    <t>Elektroninių ryšių dalis</t>
  </si>
  <si>
    <t>AB „ESO“ darbai E3*</t>
  </si>
  <si>
    <t>AB ESO" darbai E1*</t>
  </si>
  <si>
    <t>Kelio ženklų skydų, atramų (be pamatų), apsauginių metalinių kelio atitvarų, signalinių stulpelių išvežimas  (žiūrėti žiniaraščio priedą dėl statybos metu susidarančių medžiagų išvežimo)</t>
  </si>
  <si>
    <t>Grįžtamosios medžiagos (frezuotas asfaltas), įkainis 5,99 Eur/t (sąmatoje įvertinamas su minuso ženklu)</t>
  </si>
  <si>
    <t>Statybinio laužo (kelio bortų / betoninių plokščių / plytelių / pralaidų / betoninių kelio ženklų pamatų / suoliukų / šiukšlių dėžių ir kt.) pakrovimas ir išvežimas  (žiūrėti žiniaraščio priedą dėl  išvežimo)</t>
  </si>
  <si>
    <t>Betoninių bortų 100x50x40 cm pastatymas, perstatant 1 kartą, ir išmontavimas (7 m3)</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</si>
  <si>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</si>
  <si>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Statybinio laužo pakrovimas į savivarčius ir išvežimas (žiūrėti priedą dėl išvežimo)</t>
  </si>
  <si>
    <t>Grunto iškasimas pakraunant į sunkvežinius ir išvežimas  į sandėliavimo vietą</t>
  </si>
  <si>
    <t>Grunto iškasimas ir išvežimas rangovo pasirinktu atstumu</t>
  </si>
  <si>
    <t>IŠ VISO ŽINIARAŠTYJE 1 EUR BE PVM</t>
  </si>
  <si>
    <t>IŠ VISO ŽINIARAŠTYJE , EUR BE PVM</t>
  </si>
  <si>
    <t>IŠ VISO ŽINIARAŠTYJE, EUR BE PVM</t>
  </si>
  <si>
    <t>Įžeminimo įrenginio montavimas, R≤30 Ω</t>
  </si>
  <si>
    <t>Įžeminimo įrenginio montavimas, R≤10 Ω</t>
  </si>
  <si>
    <t>Įžeminimo komplektas, varža ne daugiau kaip 30Ω</t>
  </si>
  <si>
    <t>Įžeminimo komplektas, varža ne daugiau kaip 10Ω</t>
  </si>
  <si>
    <r>
      <t>Galinių movų montavimas AL 4x25mm</t>
    </r>
    <r>
      <rPr>
        <vertAlign val="superscript"/>
        <sz val="11"/>
        <color theme="1"/>
        <rFont val="Times New Roman"/>
        <family val="1"/>
        <charset val="186"/>
      </rPr>
      <t>2</t>
    </r>
    <r>
      <rPr>
        <sz val="11"/>
        <color theme="1"/>
        <rFont val="Times New Roman"/>
        <family val="1"/>
        <charset val="186"/>
      </rPr>
      <t xml:space="preserve"> kabeliui</t>
    </r>
  </si>
  <si>
    <r>
      <t>0,4 kV kabelis AL 4x25 mm</t>
    </r>
    <r>
      <rPr>
        <vertAlign val="superscript"/>
        <sz val="11"/>
        <color theme="1"/>
        <rFont val="Times New Roman"/>
        <family val="1"/>
        <charset val="186"/>
      </rPr>
      <t>2</t>
    </r>
    <r>
      <rPr>
        <sz val="11"/>
        <color theme="1"/>
        <rFont val="Times New Roman"/>
        <family val="1"/>
        <charset val="186"/>
      </rPr>
      <t>, XLPE izol.</t>
    </r>
  </si>
  <si>
    <r>
      <t>Kabelis 3x1,5 mm</t>
    </r>
    <r>
      <rPr>
        <vertAlign val="superscript"/>
        <sz val="11"/>
        <color theme="1"/>
        <rFont val="Times New Roman"/>
        <family val="1"/>
        <charset val="186"/>
      </rPr>
      <t>2</t>
    </r>
    <r>
      <rPr>
        <sz val="11"/>
        <color theme="1"/>
        <rFont val="Times New Roman"/>
        <family val="1"/>
        <charset val="186"/>
      </rPr>
      <t>, Cu PVC izol.</t>
    </r>
  </si>
  <si>
    <r>
      <t>Galinė mova AL 4x25mm</t>
    </r>
    <r>
      <rPr>
        <vertAlign val="superscript"/>
        <sz val="11"/>
        <color theme="1"/>
        <rFont val="Times New Roman"/>
        <family val="1"/>
        <charset val="186"/>
      </rPr>
      <t>2</t>
    </r>
    <r>
      <rPr>
        <sz val="11"/>
        <color theme="1"/>
        <rFont val="Times New Roman"/>
        <family val="1"/>
        <charset val="186"/>
      </rPr>
      <t xml:space="preserve"> kabeliui</t>
    </r>
  </si>
  <si>
    <r>
      <t>Jungiamųjų movų montavimas iki 4x25mm</t>
    </r>
    <r>
      <rPr>
        <vertAlign val="superscript"/>
        <sz val="11"/>
        <color theme="1"/>
        <rFont val="Times New Roman"/>
        <family val="1"/>
        <charset val="186"/>
      </rPr>
      <t>2</t>
    </r>
    <r>
      <rPr>
        <sz val="11"/>
        <color theme="1"/>
        <rFont val="Times New Roman"/>
        <family val="1"/>
        <charset val="186"/>
      </rPr>
      <t xml:space="preserve"> AL kabeliui</t>
    </r>
  </si>
  <si>
    <r>
      <t>Galinė mova 4x25mm</t>
    </r>
    <r>
      <rPr>
        <vertAlign val="superscript"/>
        <sz val="11"/>
        <color theme="1"/>
        <rFont val="Times New Roman"/>
        <family val="1"/>
        <charset val="186"/>
      </rPr>
      <t xml:space="preserve">2 </t>
    </r>
    <r>
      <rPr>
        <sz val="11"/>
        <color theme="1"/>
        <rFont val="Times New Roman"/>
        <family val="1"/>
        <charset val="186"/>
      </rPr>
      <t>AL kabeliui</t>
    </r>
  </si>
  <si>
    <r>
      <t>Jungiamoji mova iki 4x25mm</t>
    </r>
    <r>
      <rPr>
        <vertAlign val="superscript"/>
        <sz val="11"/>
        <color theme="1"/>
        <rFont val="Times New Roman"/>
        <family val="1"/>
        <charset val="186"/>
      </rPr>
      <t>2</t>
    </r>
    <r>
      <rPr>
        <sz val="11"/>
        <color theme="1"/>
        <rFont val="Times New Roman"/>
        <family val="1"/>
        <charset val="186"/>
      </rPr>
      <t xml:space="preserve"> AL kabeliui</t>
    </r>
  </si>
  <si>
    <r>
      <t xml:space="preserve">Vykdant valstybinės reikšmės kelių rekonstravimo/remonto darbus susidarančios medžiagos, kurios nenaudojamos projekte ir kurios gali būti panaudotos pakartotinai, turi būti gabenamos į užsakovo – AB Lietuvos automobilių kelių direkcijos (toliau – Kelių direkcija) nurodytą sandėliavimo vietą – </t>
    </r>
    <r>
      <rPr>
        <b/>
        <sz val="11"/>
        <rFont val="Times New Roman"/>
        <family val="1"/>
        <charset val="186"/>
      </rPr>
      <t>Panevėžio kelių tarnybos Karsakiškio gamybinė bazė, Kakūnų k., Karsakiškio sen., Panevėžio r.</t>
    </r>
    <r>
      <rPr>
        <sz val="11"/>
        <rFont val="Times New Roman"/>
        <family val="1"/>
        <charset val="186"/>
      </rPr>
      <t xml:space="preserve">
Medžiagos, kurios turi būti gabenamos į sandėliavimo vietas – </t>
    </r>
    <r>
      <rPr>
        <b/>
        <sz val="11"/>
        <rFont val="Times New Roman"/>
        <family val="1"/>
        <charset val="186"/>
      </rPr>
      <t xml:space="preserve">metalo gaminiai </t>
    </r>
    <r>
      <rPr>
        <sz val="11"/>
        <rFont val="Times New Roman"/>
        <family val="1"/>
        <charset val="186"/>
      </rPr>
      <t xml:space="preserve">(neužteršti betonu ir kt. medžiagomis (t. y. turi būti nuvalyti)): kelio ženklai, kelio ženklų atramos, apšvietimo ir kiti stulpai,  apsauginiai atitvarai ir jų elementai, tiltų ir viadukų turėklai, kiti metalo gaminiai, sijos, spraustasienės,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
</t>
    </r>
    <r>
      <rPr>
        <b/>
        <sz val="11"/>
        <rFont val="Times New Roman"/>
        <family val="1"/>
        <charset val="186"/>
      </rPr>
      <t>Grįžtamosios medžiagos</t>
    </r>
    <r>
      <rPr>
        <sz val="11"/>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
</t>
    </r>
    <r>
      <rPr>
        <b/>
        <sz val="11"/>
        <rFont val="Times New Roman"/>
        <family val="1"/>
        <charset val="186"/>
      </rPr>
      <t>Statybinės atliekos</t>
    </r>
    <r>
      <rPr>
        <sz val="11"/>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</si>
  <si>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r>
      <t>Gruntų sustiprinimas (pagal MN GPSR 12</t>
    </r>
    <r>
      <rPr>
        <sz val="11"/>
        <rFont val="Times New Roman"/>
        <family val="1"/>
        <charset val="186"/>
      </rPr>
      <t>) (sluoksnio storis ≥15 cm )</t>
    </r>
  </si>
  <si>
    <t>Šlaitų, kelkraščių ir vejos plotų sutvirtinimas žole apželdinant 10 cm storio dirvožemio  sluoksniu</t>
  </si>
  <si>
    <t>Gruntų pakeitimas geresnių savybių gruntu (panaudojant esamą gruntą iš iškasų, sluoksnio storis ≥20 cm)</t>
  </si>
  <si>
    <t>Plastikinių protarpinių ø 200mm vamzdžio perėjimui per šulinio sienelę montavimas</t>
  </si>
  <si>
    <t>Plastikinių protarpinių ø 250mm vamzdžio perėjimui per šulinio sienelę montavimas</t>
  </si>
  <si>
    <t>Plastikinių protarpinių ø 315mm vamzdžio perėjimui per šulinio sienelę montavimas</t>
  </si>
  <si>
    <t>Plastikinių protarpinių ø 400mm vamzdžio perėjimui per šulinio sienelę montavimas</t>
  </si>
  <si>
    <t>Plastikinių protarpinių ø 500mm vamzdžio perėjimui per šulinio sienelę montavimas</t>
  </si>
  <si>
    <t>Plastikiniai moviniai vamzdžiai ø160</t>
  </si>
  <si>
    <t>Plastikiniai moviniai vamzdžiai ø200</t>
  </si>
  <si>
    <t>Plastikiniai moviniai vamzdžiai ø250</t>
  </si>
  <si>
    <t>Plastikiniai moviniai vamzdžiai ø315</t>
  </si>
  <si>
    <t>Plastikiniai moviniai vamzdžiai ø400</t>
  </si>
  <si>
    <t>Plastikiniai moviniai vamzdžiai d500</t>
  </si>
  <si>
    <t xml:space="preserve">Apvalūs trapiniai plastikiniai ø 0.315 m šuliniai su jungiamosiomis dalimis, dugnu </t>
  </si>
  <si>
    <t>Apšviestumo matavimai</t>
  </si>
  <si>
    <t>Karštai cinkuota saugi atrama, aukštis virš žemės paviršiaus – 6,2m</t>
  </si>
  <si>
    <t>Karštai cinkuota saugi atrama, aukštis virš žemės paviršiaus – 9,2m</t>
  </si>
  <si>
    <t>Dujotiekio dalis**</t>
  </si>
  <si>
    <t>Pastabaos dėl AB „ESO“ priklausančių tinklų:*- Rangovas savo pasiūlyme turi įsivertinti eilutėje nurodytą sumą. Rangovas pasirašęs sutartį su Kelių direkcija dėl kelio rekonstravimo/remonto, turės sudaryti sutartį su AB „ESO“ dėl jiems priklausančių tinklų pertvarkymo. Kelių direkcija Rangovui už AB „ESO“ priklausančių tinklų pertvarkymą apmokės už faktiškai atliktus darbus.                                                                                     **-už AB „ESO“ priklausančio dujotiekio darbus Užsakovas apmokės AB „ESO“ tiesiogiai. Darbus atliks AB „ESO“. Rangovui sumos vertinti nereikia.</t>
  </si>
  <si>
    <t xml:space="preserve">Vienguba užmaunama gembė ant atramos, aukštis – 0,8m, ilgis – 1,5m, </t>
  </si>
  <si>
    <t>Dviguba užmaunama gembė ant atramos, aukštis – 0,8m, ilgis – 1,5m,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</si>
</sst>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
    <numFmt numFmtId="165" formatCode="0.000"/>
    <numFmt numFmtId="166" formatCode="0.0000"/>
  </numFmts>
  <fonts count="21"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sz val="8"/>
      <name val="Calibri"/>
      <family val="2"/>
      <charset val="186"/>
      <scheme val="minor"/>
    </font>
    <font>
      <b/>
      <sz val="11"/>
      <color rgb="FFFF0000"/>
      <name val="Times New Roman"/>
      <family val="1"/>
      <charset val="186"/>
    </font>
    <font>
      <i/>
      <sz val="11"/>
      <name val="Times New Roman"/>
      <family val="1"/>
      <charset val="186"/>
    </font>
    <font>
      <sz val="11"/>
      <name val="Times New Roman"/>
      <family val="1"/>
      <charset val="186"/>
    </font>
    <font>
      <vertAlign val="superscript"/>
      <sz val="11"/>
      <color theme="1"/>
      <name val="Times New Roman"/>
      <family val="1"/>
      <charset val="186"/>
    </font>
    <font>
      <b/>
      <sz val="11"/>
      <color theme="1"/>
      <name val="Times New Roman"/>
      <family val="1"/>
      <charset val="186"/>
    </font>
    <font>
      <sz val="11"/>
      <color rgb="FF000000"/>
      <name val="Times New Roman"/>
      <family val="1"/>
      <charset val="186"/>
    </font>
    <font>
      <vertAlign val="superscript"/>
      <sz val="11"/>
      <color rgb="FF000000"/>
      <name val="Times New Roman"/>
      <family val="1"/>
      <charset val="186"/>
    </font>
    <font>
      <vertAlign val="superscript"/>
      <sz val="11"/>
      <name val="Times New Roman"/>
      <family val="1"/>
    </font>
    <font>
      <sz val="11"/>
      <name val="Times New Roman"/>
      <family val="1"/>
    </font>
    <font>
      <b/>
      <sz val="12"/>
      <color rgb="FF000000"/>
      <name val="Times New Roman"/>
      <family val="1"/>
      <charset val="186"/>
    </font>
    <font>
      <b/>
      <sz val="12"/>
      <color theme="1"/>
      <name val="Times New Roman"/>
      <family val="1"/>
      <charset val="186"/>
    </font>
    <font>
      <b/>
      <i/>
      <sz val="11"/>
      <name val="Times New Roman"/>
      <family val="1"/>
      <charset val="186"/>
    </font>
    <font>
      <sz val="11"/>
      <color rgb="FF0070C0"/>
      <name val="Times New Roman"/>
      <family val="1"/>
      <charset val="186"/>
    </font>
  </fonts>
  <fills count="7">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9" tint="0.5999938962981048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medium">
        <color rgb="FF000000"/>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235">
    <xf numFmtId="0" fontId="0" fillId="0" borderId="0" xfId="0"/>
    <xf numFmtId="0" fontId="3" fillId="0" borderId="0" xfId="4" applyFont="1" applyAlignment="1">
      <alignment vertical="center"/>
    </xf>
    <xf numFmtId="0" fontId="6" fillId="0" borderId="0" xfId="0" applyFont="1" applyAlignment="1">
      <alignment vertical="center"/>
    </xf>
    <xf numFmtId="0" fontId="6" fillId="0" borderId="0" xfId="0" applyFont="1" applyAlignment="1">
      <alignment horizontal="left" vertical="center" wrapText="1"/>
    </xf>
    <xf numFmtId="0" fontId="3" fillId="0" borderId="0" xfId="4" applyFont="1" applyAlignment="1">
      <alignment vertical="center" wrapText="1"/>
    </xf>
    <xf numFmtId="0" fontId="6" fillId="0" borderId="0" xfId="0" applyFont="1" applyAlignment="1">
      <alignment vertical="center" wrapText="1"/>
    </xf>
    <xf numFmtId="0" fontId="5" fillId="0" borderId="0" xfId="0" applyFont="1" applyProtection="1">
      <protection locked="0"/>
    </xf>
    <xf numFmtId="0" fontId="5" fillId="0" borderId="0" xfId="0" applyFont="1" applyAlignment="1" applyProtection="1">
      <alignment wrapText="1"/>
      <protection locked="0"/>
    </xf>
    <xf numFmtId="0" fontId="5" fillId="0" borderId="0" xfId="0" applyFont="1"/>
    <xf numFmtId="0" fontId="5" fillId="0" borderId="0" xfId="0" applyFont="1" applyAlignment="1">
      <alignment vertical="center" wrapText="1"/>
    </xf>
    <xf numFmtId="4" fontId="3" fillId="0" borderId="0" xfId="3" applyNumberFormat="1" applyFont="1" applyAlignment="1">
      <alignment horizontal="center" vertical="center" wrapText="1"/>
    </xf>
    <xf numFmtId="0" fontId="3" fillId="0" borderId="0" xfId="4"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5" fillId="0" borderId="0" xfId="0" applyFont="1" applyAlignment="1" applyProtection="1">
      <alignment horizontal="center" vertical="center"/>
      <protection locked="0"/>
    </xf>
    <xf numFmtId="0" fontId="4" fillId="0" borderId="0" xfId="0" applyFont="1" applyProtection="1">
      <protection locked="0"/>
    </xf>
    <xf numFmtId="0" fontId="5" fillId="0" borderId="0" xfId="0" applyFont="1" applyAlignment="1">
      <alignment wrapText="1"/>
    </xf>
    <xf numFmtId="4" fontId="3" fillId="0" borderId="0" xfId="4" applyNumberFormat="1" applyFont="1" applyAlignment="1">
      <alignment horizontal="right" vertical="center"/>
    </xf>
    <xf numFmtId="4" fontId="3" fillId="0" borderId="0" xfId="4" applyNumberFormat="1" applyFont="1" applyAlignment="1">
      <alignment horizontal="right" vertical="center" wrapText="1"/>
    </xf>
    <xf numFmtId="0" fontId="3" fillId="0" borderId="0" xfId="4" applyFont="1" applyAlignment="1">
      <alignment horizontal="right" vertical="center"/>
    </xf>
    <xf numFmtId="0" fontId="2" fillId="0" borderId="7" xfId="2" applyFont="1" applyBorder="1" applyAlignment="1" applyProtection="1">
      <alignment horizontal="center" vertical="center" wrapText="1"/>
    </xf>
    <xf numFmtId="0" fontId="2" fillId="0" borderId="18"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49" fontId="9" fillId="0" borderId="2" xfId="0" applyNumberFormat="1" applyFont="1" applyBorder="1" applyAlignment="1">
      <alignment horizontal="center" vertical="center" wrapText="1"/>
    </xf>
    <xf numFmtId="49" fontId="10" fillId="0" borderId="3" xfId="0" applyNumberFormat="1" applyFont="1" applyBorder="1" applyAlignment="1">
      <alignment horizontal="center" vertical="center"/>
    </xf>
    <xf numFmtId="4" fontId="3" fillId="4" borderId="3" xfId="3" applyNumberFormat="1" applyFont="1" applyFill="1" applyBorder="1" applyAlignment="1" applyProtection="1">
      <alignment horizontal="center" vertical="center" wrapText="1"/>
      <protection locked="0"/>
    </xf>
    <xf numFmtId="4" fontId="10"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10" fillId="0" borderId="1" xfId="0" applyNumberFormat="1" applyFont="1" applyBorder="1" applyAlignment="1">
      <alignment horizontal="center" vertical="center"/>
    </xf>
    <xf numFmtId="4" fontId="3" fillId="4" borderId="1" xfId="3" applyNumberFormat="1" applyFont="1" applyFill="1" applyBorder="1" applyAlignment="1" applyProtection="1">
      <alignment horizontal="center" vertical="center" wrapText="1"/>
      <protection locked="0"/>
    </xf>
    <xf numFmtId="4" fontId="10" fillId="0" borderId="6" xfId="0" applyNumberFormat="1" applyFont="1" applyBorder="1" applyAlignment="1">
      <alignment horizontal="center" vertical="center" wrapText="1"/>
    </xf>
    <xf numFmtId="0" fontId="3" fillId="0" borderId="0" xfId="0" applyFont="1" applyAlignment="1" applyProtection="1">
      <alignment horizontal="center" vertical="center" wrapText="1"/>
      <protection locked="0"/>
    </xf>
    <xf numFmtId="49" fontId="9" fillId="0" borderId="7" xfId="0" applyNumberFormat="1" applyFont="1" applyBorder="1" applyAlignment="1">
      <alignment horizontal="center" vertical="center" wrapText="1"/>
    </xf>
    <xf numFmtId="49" fontId="10" fillId="0" borderId="8" xfId="0" applyNumberFormat="1" applyFont="1" applyBorder="1" applyAlignment="1">
      <alignment horizontal="center" vertical="center"/>
    </xf>
    <xf numFmtId="4" fontId="3" fillId="4" borderId="8" xfId="3" applyNumberFormat="1" applyFont="1" applyFill="1" applyBorder="1" applyAlignment="1" applyProtection="1">
      <alignment horizontal="center" vertical="center" wrapText="1"/>
      <protection locked="0"/>
    </xf>
    <xf numFmtId="4" fontId="10" fillId="0" borderId="9" xfId="0" applyNumberFormat="1" applyFont="1" applyBorder="1" applyAlignment="1">
      <alignment horizontal="center" vertical="center" wrapText="1"/>
    </xf>
    <xf numFmtId="4" fontId="3" fillId="0" borderId="13" xfId="0" applyNumberFormat="1" applyFont="1" applyBorder="1" applyAlignment="1" applyProtection="1">
      <alignment horizontal="center" vertical="center" wrapText="1"/>
      <protection locked="0"/>
    </xf>
    <xf numFmtId="4" fontId="12" fillId="0" borderId="14" xfId="0" applyNumberFormat="1" applyFont="1" applyBorder="1" applyAlignment="1" applyProtection="1">
      <alignment horizontal="center" vertical="center"/>
      <protection locked="0"/>
    </xf>
    <xf numFmtId="164" fontId="10" fillId="4" borderId="3" xfId="0" applyNumberFormat="1" applyFont="1" applyFill="1" applyBorder="1" applyAlignment="1" applyProtection="1">
      <alignment horizontal="center" vertical="center"/>
      <protection locked="0"/>
    </xf>
    <xf numFmtId="0" fontId="4" fillId="0" borderId="0" xfId="0" applyFont="1" applyAlignment="1" applyProtection="1">
      <alignment wrapText="1"/>
      <protection locked="0"/>
    </xf>
    <xf numFmtId="164" fontId="10" fillId="4" borderId="1" xfId="0" applyNumberFormat="1" applyFont="1" applyFill="1" applyBorder="1" applyAlignment="1" applyProtection="1">
      <alignment horizontal="center" vertical="center"/>
      <protection locked="0"/>
    </xf>
    <xf numFmtId="164" fontId="10" fillId="4" borderId="8" xfId="0" applyNumberFormat="1" applyFont="1" applyFill="1" applyBorder="1" applyAlignment="1" applyProtection="1">
      <alignment horizontal="center" vertical="center"/>
      <protection locked="0"/>
    </xf>
    <xf numFmtId="4" fontId="3" fillId="4" borderId="3" xfId="4" applyNumberFormat="1" applyFont="1" applyFill="1" applyBorder="1" applyAlignment="1" applyProtection="1">
      <alignment horizontal="center" vertical="center" wrapText="1"/>
      <protection locked="0"/>
    </xf>
    <xf numFmtId="4" fontId="3" fillId="4" borderId="1" xfId="4" applyNumberFormat="1" applyFont="1" applyFill="1" applyBorder="1" applyAlignment="1" applyProtection="1">
      <alignment horizontal="center" vertical="center" wrapText="1"/>
      <protection locked="0"/>
    </xf>
    <xf numFmtId="4" fontId="3" fillId="4" borderId="8" xfId="4" applyNumberFormat="1" applyFont="1" applyFill="1" applyBorder="1" applyAlignment="1" applyProtection="1">
      <alignment horizontal="center" vertical="center" wrapText="1"/>
      <protection locked="0"/>
    </xf>
    <xf numFmtId="4" fontId="12" fillId="0" borderId="0" xfId="0" applyNumberFormat="1" applyFont="1" applyAlignment="1" applyProtection="1">
      <alignment horizontal="center" vertical="center"/>
      <protection locked="0"/>
    </xf>
    <xf numFmtId="0" fontId="4" fillId="0" borderId="16" xfId="0" applyFont="1" applyBorder="1" applyAlignment="1" applyProtection="1">
      <alignment horizontal="center" vertical="center" wrapText="1"/>
      <protection locked="0"/>
    </xf>
    <xf numFmtId="4" fontId="10" fillId="4" borderId="1" xfId="0" applyNumberFormat="1" applyFont="1" applyFill="1" applyBorder="1" applyAlignment="1" applyProtection="1">
      <alignment horizontal="center" vertical="center" wrapText="1"/>
      <protection locked="0"/>
    </xf>
    <xf numFmtId="4" fontId="10" fillId="4" borderId="8" xfId="0" applyNumberFormat="1" applyFont="1" applyFill="1" applyBorder="1" applyAlignment="1" applyProtection="1">
      <alignment horizontal="center" vertical="center" wrapText="1"/>
      <protection locked="0"/>
    </xf>
    <xf numFmtId="4" fontId="12" fillId="4" borderId="3" xfId="4" applyNumberFormat="1" applyFont="1" applyFill="1" applyBorder="1" applyAlignment="1" applyProtection="1">
      <alignment horizontal="center" vertical="center" wrapText="1"/>
      <protection locked="0"/>
    </xf>
    <xf numFmtId="4" fontId="5" fillId="0" borderId="4" xfId="0" applyNumberFormat="1" applyFont="1" applyBorder="1" applyAlignment="1">
      <alignment horizontal="center" vertical="center" wrapText="1"/>
    </xf>
    <xf numFmtId="4" fontId="12" fillId="4" borderId="1" xfId="4" applyNumberFormat="1" applyFont="1" applyFill="1" applyBorder="1" applyAlignment="1" applyProtection="1">
      <alignment horizontal="center" vertical="center" wrapText="1"/>
      <protection locked="0"/>
    </xf>
    <xf numFmtId="4" fontId="5" fillId="0" borderId="6" xfId="0" applyNumberFormat="1" applyFont="1" applyBorder="1" applyAlignment="1">
      <alignment horizontal="center" vertical="center" wrapText="1"/>
    </xf>
    <xf numFmtId="4" fontId="12" fillId="4" borderId="8" xfId="4" applyNumberFormat="1" applyFont="1" applyFill="1" applyBorder="1" applyAlignment="1" applyProtection="1">
      <alignment horizontal="center" vertical="center" wrapText="1"/>
      <protection locked="0"/>
    </xf>
    <xf numFmtId="4" fontId="5" fillId="0" borderId="9" xfId="0" applyNumberFormat="1" applyFont="1" applyBorder="1" applyAlignment="1">
      <alignment horizontal="center" vertical="center" wrapText="1"/>
    </xf>
    <xf numFmtId="4" fontId="5" fillId="4" borderId="1" xfId="0" applyNumberFormat="1" applyFont="1" applyFill="1" applyBorder="1" applyAlignment="1" applyProtection="1">
      <alignment horizontal="center" vertical="center" wrapText="1"/>
      <protection locked="0"/>
    </xf>
    <xf numFmtId="4" fontId="5" fillId="4" borderId="8" xfId="0" applyNumberFormat="1" applyFont="1" applyFill="1" applyBorder="1" applyAlignment="1" applyProtection="1">
      <alignment horizontal="center" vertical="center" wrapText="1"/>
      <protection locked="0"/>
    </xf>
    <xf numFmtId="4" fontId="12" fillId="0" borderId="13" xfId="0" applyNumberFormat="1" applyFont="1" applyBorder="1" applyAlignment="1" applyProtection="1">
      <alignment horizontal="center" vertical="center" wrapText="1"/>
      <protection locked="0"/>
    </xf>
    <xf numFmtId="4" fontId="5" fillId="0" borderId="21"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 fontId="3" fillId="0" borderId="15" xfId="0" applyNumberFormat="1" applyFont="1" applyBorder="1" applyAlignment="1" applyProtection="1">
      <alignment horizontal="center" vertical="center" wrapText="1"/>
      <protection locked="0"/>
    </xf>
    <xf numFmtId="4" fontId="3" fillId="0" borderId="0" xfId="0" applyNumberFormat="1" applyFont="1" applyAlignment="1" applyProtection="1">
      <alignment horizontal="center" vertical="center" wrapText="1"/>
      <protection locked="0"/>
    </xf>
    <xf numFmtId="4" fontId="3" fillId="4" borderId="20" xfId="4" applyNumberFormat="1" applyFont="1" applyFill="1" applyBorder="1" applyAlignment="1" applyProtection="1">
      <alignment horizontal="center" vertical="center" wrapText="1"/>
      <protection locked="0"/>
    </xf>
    <xf numFmtId="4" fontId="10" fillId="0" borderId="21" xfId="0" applyNumberFormat="1" applyFont="1" applyBorder="1" applyAlignment="1">
      <alignment horizontal="center" vertical="center" wrapText="1"/>
    </xf>
    <xf numFmtId="4" fontId="3" fillId="0" borderId="16" xfId="0" applyNumberFormat="1" applyFont="1" applyBorder="1" applyAlignment="1" applyProtection="1">
      <alignment horizontal="center" vertical="center" wrapText="1"/>
      <protection locked="0"/>
    </xf>
    <xf numFmtId="0" fontId="3" fillId="0" borderId="23" xfId="3" applyFont="1" applyBorder="1" applyAlignment="1">
      <alignment horizontal="center" vertical="center" wrapText="1"/>
    </xf>
    <xf numFmtId="4" fontId="3" fillId="0" borderId="19" xfId="3" applyNumberFormat="1" applyFont="1" applyBorder="1" applyAlignment="1">
      <alignment horizontal="center" vertical="center" wrapText="1"/>
    </xf>
    <xf numFmtId="4" fontId="10" fillId="4" borderId="8" xfId="4" applyNumberFormat="1" applyFont="1" applyFill="1" applyBorder="1" applyAlignment="1" applyProtection="1">
      <alignment horizontal="center" vertical="center" wrapText="1"/>
      <protection locked="0"/>
    </xf>
    <xf numFmtId="4" fontId="12" fillId="0" borderId="24" xfId="0" applyNumberFormat="1" applyFont="1" applyBorder="1" applyAlignment="1" applyProtection="1">
      <alignment horizontal="center" vertical="center"/>
      <protection locked="0"/>
    </xf>
    <xf numFmtId="4" fontId="12" fillId="0" borderId="25" xfId="0" applyNumberFormat="1" applyFont="1" applyBorder="1" applyAlignment="1" applyProtection="1">
      <alignment horizontal="center" vertical="center"/>
      <protection locked="0"/>
    </xf>
    <xf numFmtId="49" fontId="9" fillId="0" borderId="22" xfId="0" applyNumberFormat="1" applyFont="1" applyBorder="1" applyAlignment="1">
      <alignment horizontal="center" vertical="center" wrapText="1"/>
    </xf>
    <xf numFmtId="49" fontId="10" fillId="0" borderId="20" xfId="0" applyNumberFormat="1" applyFont="1" applyBorder="1" applyAlignment="1">
      <alignment horizontal="center" vertical="center" wrapText="1"/>
    </xf>
    <xf numFmtId="0" fontId="5" fillId="0" borderId="3"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8" xfId="0" applyFont="1" applyBorder="1" applyAlignment="1">
      <alignment horizontal="justify" vertical="center" wrapText="1"/>
    </xf>
    <xf numFmtId="0" fontId="5" fillId="0" borderId="8" xfId="0" applyFont="1" applyBorder="1" applyAlignment="1">
      <alignment horizontal="center" vertical="center" wrapText="1"/>
    </xf>
    <xf numFmtId="0" fontId="5" fillId="0" borderId="20" xfId="0" applyFont="1" applyBorder="1" applyAlignment="1">
      <alignment horizontal="justify" vertical="center" wrapText="1"/>
    </xf>
    <xf numFmtId="0" fontId="5" fillId="0" borderId="20" xfId="0" applyFont="1" applyBorder="1" applyAlignment="1">
      <alignment horizontal="center" vertical="center" wrapText="1"/>
    </xf>
    <xf numFmtId="49" fontId="10" fillId="0" borderId="3" xfId="0" applyNumberFormat="1" applyFont="1" applyBorder="1" applyAlignment="1">
      <alignment horizontal="left" vertical="center" wrapText="1"/>
    </xf>
    <xf numFmtId="4" fontId="3" fillId="0" borderId="26" xfId="0" applyNumberFormat="1" applyFont="1" applyBorder="1" applyAlignment="1" applyProtection="1">
      <alignment horizontal="center" vertical="center" wrapText="1"/>
      <protection locked="0"/>
    </xf>
    <xf numFmtId="49" fontId="10" fillId="0" borderId="27" xfId="0" applyNumberFormat="1" applyFont="1" applyBorder="1" applyAlignment="1">
      <alignment horizontal="center" vertical="center"/>
    </xf>
    <xf numFmtId="49" fontId="10" fillId="0" borderId="28" xfId="0" applyNumberFormat="1" applyFont="1" applyBorder="1" applyAlignment="1">
      <alignment horizontal="center" vertical="center"/>
    </xf>
    <xf numFmtId="49" fontId="10" fillId="0" borderId="1" xfId="0" applyNumberFormat="1" applyFont="1" applyBorder="1" applyAlignment="1">
      <alignment horizontal="left" vertical="center" wrapText="1"/>
    </xf>
    <xf numFmtId="49" fontId="10" fillId="0" borderId="20" xfId="0" applyNumberFormat="1" applyFont="1" applyBorder="1" applyAlignment="1">
      <alignment horizontal="left" vertical="center" wrapText="1"/>
    </xf>
    <xf numFmtId="4" fontId="3" fillId="4" borderId="20" xfId="3" applyNumberFormat="1" applyFont="1" applyFill="1" applyBorder="1" applyAlignment="1" applyProtection="1">
      <alignment horizontal="center" vertical="center" wrapText="1"/>
      <protection locked="0"/>
    </xf>
    <xf numFmtId="49" fontId="10" fillId="0" borderId="20" xfId="0" applyNumberFormat="1" applyFont="1" applyBorder="1" applyAlignment="1">
      <alignment horizontal="center" vertical="center"/>
    </xf>
    <xf numFmtId="49" fontId="10" fillId="0" borderId="8" xfId="0" applyNumberFormat="1" applyFont="1" applyBorder="1" applyAlignment="1">
      <alignment horizontal="left" vertical="center" wrapText="1"/>
    </xf>
    <xf numFmtId="49" fontId="10" fillId="0" borderId="29" xfId="0" applyNumberFormat="1" applyFont="1" applyBorder="1" applyAlignment="1">
      <alignment horizontal="center" vertical="center"/>
    </xf>
    <xf numFmtId="49" fontId="10" fillId="0" borderId="30" xfId="0" applyNumberFormat="1" applyFont="1" applyBorder="1" applyAlignment="1">
      <alignment horizontal="center" vertical="center"/>
    </xf>
    <xf numFmtId="4" fontId="10" fillId="4" borderId="20" xfId="0" applyNumberFormat="1" applyFont="1" applyFill="1" applyBorder="1" applyAlignment="1" applyProtection="1">
      <alignment horizontal="center" vertical="center" wrapText="1"/>
      <protection locked="0"/>
    </xf>
    <xf numFmtId="4" fontId="3" fillId="0" borderId="31" xfId="0" applyNumberFormat="1" applyFont="1" applyBorder="1" applyAlignment="1" applyProtection="1">
      <alignment horizontal="center" vertical="center" wrapText="1"/>
      <protection locked="0"/>
    </xf>
    <xf numFmtId="0" fontId="5" fillId="0" borderId="1" xfId="0" applyFont="1" applyBorder="1" applyAlignment="1" applyProtection="1">
      <alignment wrapText="1"/>
      <protection locked="0"/>
    </xf>
    <xf numFmtId="49" fontId="10" fillId="0" borderId="18" xfId="0" applyNumberFormat="1" applyFont="1" applyBorder="1" applyAlignment="1">
      <alignment horizontal="center" vertical="center"/>
    </xf>
    <xf numFmtId="0" fontId="5" fillId="0" borderId="0" xfId="0" applyFont="1" applyAlignment="1" applyProtection="1">
      <alignment horizontal="center" wrapText="1"/>
      <protection locked="0"/>
    </xf>
    <xf numFmtId="0" fontId="16" fillId="0" borderId="1" xfId="0" applyFont="1" applyBorder="1" applyAlignment="1">
      <alignment horizontal="left" vertical="top" wrapText="1"/>
    </xf>
    <xf numFmtId="49" fontId="10" fillId="0" borderId="11" xfId="0" applyNumberFormat="1" applyFont="1" applyBorder="1" applyAlignment="1">
      <alignment horizontal="center" vertical="center"/>
    </xf>
    <xf numFmtId="4" fontId="3" fillId="4" borderId="27" xfId="3" applyNumberFormat="1" applyFont="1" applyFill="1" applyBorder="1" applyAlignment="1" applyProtection="1">
      <alignment horizontal="center" vertical="center" wrapText="1"/>
      <protection locked="0"/>
    </xf>
    <xf numFmtId="49" fontId="10" fillId="0" borderId="33" xfId="0" applyNumberFormat="1" applyFont="1" applyBorder="1" applyAlignment="1">
      <alignment horizontal="center" vertical="center"/>
    </xf>
    <xf numFmtId="4" fontId="3" fillId="4" borderId="28" xfId="3" applyNumberFormat="1" applyFont="1" applyFill="1" applyBorder="1" applyAlignment="1" applyProtection="1">
      <alignment horizontal="center" vertical="center" wrapText="1"/>
      <protection locked="0"/>
    </xf>
    <xf numFmtId="49" fontId="10" fillId="0" borderId="34" xfId="0" applyNumberFormat="1" applyFont="1" applyBorder="1" applyAlignment="1">
      <alignment horizontal="center" vertical="center"/>
    </xf>
    <xf numFmtId="4" fontId="3" fillId="4" borderId="18" xfId="3" applyNumberFormat="1" applyFont="1" applyFill="1" applyBorder="1" applyAlignment="1" applyProtection="1">
      <alignment horizontal="center" vertical="center" wrapText="1"/>
      <protection locked="0"/>
    </xf>
    <xf numFmtId="0" fontId="2" fillId="3" borderId="12" xfId="1" applyFont="1" applyFill="1" applyBorder="1" applyAlignment="1" applyProtection="1">
      <alignment vertical="center"/>
    </xf>
    <xf numFmtId="164" fontId="10" fillId="4" borderId="27" xfId="0" applyNumberFormat="1" applyFont="1" applyFill="1" applyBorder="1" applyAlignment="1" applyProtection="1">
      <alignment horizontal="center" vertical="center"/>
      <protection locked="0"/>
    </xf>
    <xf numFmtId="164" fontId="10" fillId="4" borderId="28" xfId="0" applyNumberFormat="1" applyFont="1" applyFill="1" applyBorder="1" applyAlignment="1" applyProtection="1">
      <alignment horizontal="center" vertical="center"/>
      <protection locked="0"/>
    </xf>
    <xf numFmtId="49" fontId="5" fillId="0" borderId="35" xfId="0" applyNumberFormat="1" applyFont="1" applyBorder="1" applyAlignment="1" applyProtection="1">
      <alignment horizontal="center" wrapText="1"/>
      <protection locked="0"/>
    </xf>
    <xf numFmtId="4" fontId="10" fillId="0" borderId="38" xfId="0" applyNumberFormat="1" applyFont="1" applyBorder="1" applyAlignment="1">
      <alignment horizontal="center" vertical="center" wrapText="1"/>
    </xf>
    <xf numFmtId="4" fontId="3" fillId="4" borderId="27" xfId="4" applyNumberFormat="1" applyFont="1" applyFill="1" applyBorder="1" applyAlignment="1" applyProtection="1">
      <alignment horizontal="center" vertical="center" wrapText="1"/>
      <protection locked="0"/>
    </xf>
    <xf numFmtId="4" fontId="3" fillId="4" borderId="29" xfId="4" applyNumberFormat="1" applyFont="1" applyFill="1" applyBorder="1" applyAlignment="1" applyProtection="1">
      <alignment horizontal="center" vertical="center" wrapText="1"/>
      <protection locked="0"/>
    </xf>
    <xf numFmtId="49" fontId="5" fillId="0" borderId="1" xfId="0" applyNumberFormat="1" applyFont="1" applyBorder="1" applyAlignment="1" applyProtection="1">
      <alignment horizontal="center" wrapText="1"/>
      <protection locked="0"/>
    </xf>
    <xf numFmtId="4" fontId="3" fillId="4" borderId="28" xfId="4" applyNumberFormat="1" applyFont="1" applyFill="1" applyBorder="1" applyAlignment="1" applyProtection="1">
      <alignment horizontal="center" vertical="center" wrapText="1"/>
      <protection locked="0"/>
    </xf>
    <xf numFmtId="4" fontId="3" fillId="4" borderId="18" xfId="4" applyNumberFormat="1" applyFont="1" applyFill="1" applyBorder="1" applyAlignment="1" applyProtection="1">
      <alignment horizontal="center" vertical="center" wrapText="1"/>
      <protection locked="0"/>
    </xf>
    <xf numFmtId="49" fontId="10" fillId="0" borderId="35" xfId="0" applyNumberFormat="1" applyFont="1" applyBorder="1" applyAlignment="1">
      <alignment horizontal="center" vertical="center"/>
    </xf>
    <xf numFmtId="49" fontId="10" fillId="0" borderId="34" xfId="0" applyNumberFormat="1" applyFont="1" applyBorder="1" applyAlignment="1">
      <alignment horizontal="center" vertical="center" wrapText="1"/>
    </xf>
    <xf numFmtId="4" fontId="10" fillId="4" borderId="29" xfId="0" applyNumberFormat="1" applyFont="1" applyFill="1" applyBorder="1" applyAlignment="1" applyProtection="1">
      <alignment horizontal="center" vertical="center" wrapText="1"/>
      <protection locked="0"/>
    </xf>
    <xf numFmtId="4" fontId="10" fillId="0" borderId="39" xfId="0" applyNumberFormat="1" applyFont="1" applyBorder="1" applyAlignment="1">
      <alignment horizontal="center" vertical="center" wrapText="1"/>
    </xf>
    <xf numFmtId="49" fontId="10" fillId="0" borderId="33" xfId="0" applyNumberFormat="1" applyFont="1" applyBorder="1" applyAlignment="1">
      <alignment horizontal="center" vertical="center" wrapText="1"/>
    </xf>
    <xf numFmtId="4" fontId="10" fillId="4" borderId="28" xfId="0" applyNumberFormat="1" applyFont="1" applyFill="1" applyBorder="1" applyAlignment="1" applyProtection="1">
      <alignment horizontal="center" vertical="center" wrapText="1"/>
      <protection locked="0"/>
    </xf>
    <xf numFmtId="4" fontId="10" fillId="4" borderId="18" xfId="0" applyNumberFormat="1" applyFont="1" applyFill="1" applyBorder="1" applyAlignment="1" applyProtection="1">
      <alignment horizontal="center" vertical="center" wrapText="1"/>
      <protection locked="0"/>
    </xf>
    <xf numFmtId="0" fontId="3" fillId="0" borderId="40" xfId="3" applyFont="1" applyBorder="1" applyAlignment="1">
      <alignment horizontal="center" vertical="center" wrapText="1"/>
    </xf>
    <xf numFmtId="4" fontId="3" fillId="0" borderId="14" xfId="3" applyNumberFormat="1" applyFont="1" applyBorder="1" applyAlignment="1">
      <alignment horizontal="center" vertical="center" wrapText="1"/>
    </xf>
    <xf numFmtId="0" fontId="2" fillId="0" borderId="15" xfId="2" applyFont="1" applyBorder="1" applyAlignment="1" applyProtection="1">
      <alignment horizontal="center" vertical="center" wrapText="1"/>
    </xf>
    <xf numFmtId="0" fontId="2" fillId="0" borderId="42" xfId="2" applyFont="1" applyBorder="1" applyAlignment="1" applyProtection="1">
      <alignment horizontal="center" vertical="center" wrapText="1"/>
    </xf>
    <xf numFmtId="0" fontId="2" fillId="0" borderId="43" xfId="2" applyFont="1" applyBorder="1" applyAlignment="1" applyProtection="1">
      <alignment horizontal="center" vertical="center" wrapText="1"/>
    </xf>
    <xf numFmtId="0" fontId="2" fillId="0" borderId="43" xfId="2" applyNumberFormat="1" applyFont="1" applyBorder="1" applyAlignment="1" applyProtection="1">
      <alignment horizontal="center" vertical="center" wrapText="1"/>
    </xf>
    <xf numFmtId="0" fontId="2" fillId="0" borderId="43" xfId="1" applyFont="1" applyBorder="1" applyAlignment="1" applyProtection="1">
      <alignment horizontal="center" vertical="center" wrapText="1"/>
    </xf>
    <xf numFmtId="0" fontId="2" fillId="0" borderId="44" xfId="1" applyFont="1" applyBorder="1" applyAlignment="1" applyProtection="1">
      <alignment horizontal="center" vertical="center" wrapText="1"/>
    </xf>
    <xf numFmtId="49" fontId="9" fillId="0" borderId="45" xfId="0" applyNumberFormat="1" applyFont="1" applyBorder="1" applyAlignment="1">
      <alignment horizontal="center" vertical="center" wrapText="1"/>
    </xf>
    <xf numFmtId="49" fontId="9" fillId="0" borderId="17"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8"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2" fontId="5" fillId="0" borderId="20" xfId="0" applyNumberFormat="1" applyFont="1" applyBorder="1" applyAlignment="1">
      <alignment horizontal="center" vertical="center" wrapText="1"/>
    </xf>
    <xf numFmtId="2" fontId="10" fillId="0" borderId="3" xfId="0" applyNumberFormat="1" applyFont="1" applyBorder="1" applyAlignment="1">
      <alignment horizontal="center" vertical="center"/>
    </xf>
    <xf numFmtId="2" fontId="10" fillId="0" borderId="1" xfId="0" applyNumberFormat="1" applyFont="1" applyBorder="1" applyAlignment="1">
      <alignment horizontal="center" vertical="center"/>
    </xf>
    <xf numFmtId="2" fontId="10" fillId="0" borderId="20" xfId="0" applyNumberFormat="1" applyFont="1" applyBorder="1" applyAlignment="1">
      <alignment horizontal="center" vertical="center"/>
    </xf>
    <xf numFmtId="2" fontId="10" fillId="0" borderId="8" xfId="0" applyNumberFormat="1" applyFont="1" applyBorder="1" applyAlignment="1">
      <alignment horizontal="center" vertical="center"/>
    </xf>
    <xf numFmtId="165" fontId="10" fillId="0" borderId="20" xfId="0" applyNumberFormat="1" applyFont="1" applyBorder="1" applyAlignment="1">
      <alignment horizontal="center" vertical="center"/>
    </xf>
    <xf numFmtId="164" fontId="10" fillId="4" borderId="30" xfId="0" applyNumberFormat="1" applyFont="1" applyFill="1" applyBorder="1" applyAlignment="1" applyProtection="1">
      <alignment horizontal="center" vertical="center"/>
      <protection locked="0"/>
    </xf>
    <xf numFmtId="49" fontId="10" fillId="0" borderId="49" xfId="0" applyNumberFormat="1" applyFont="1" applyBorder="1" applyAlignment="1">
      <alignment horizontal="center" vertical="center"/>
    </xf>
    <xf numFmtId="4" fontId="10" fillId="0" borderId="44" xfId="0" applyNumberFormat="1" applyFont="1" applyBorder="1" applyAlignment="1">
      <alignment horizontal="center" vertical="center" wrapText="1"/>
    </xf>
    <xf numFmtId="0" fontId="4" fillId="0" borderId="0" xfId="0" applyFont="1" applyAlignment="1" applyProtection="1">
      <alignment vertical="center" wrapText="1"/>
      <protection locked="0"/>
    </xf>
    <xf numFmtId="0" fontId="4" fillId="0" borderId="50" xfId="0" applyFont="1" applyBorder="1" applyAlignment="1" applyProtection="1">
      <alignment vertical="center" wrapText="1"/>
      <protection locked="0"/>
    </xf>
    <xf numFmtId="4" fontId="3" fillId="4" borderId="30" xfId="4" applyNumberFormat="1" applyFont="1" applyFill="1" applyBorder="1" applyAlignment="1" applyProtection="1">
      <alignment horizontal="center" vertical="center" wrapText="1"/>
      <protection locked="0"/>
    </xf>
    <xf numFmtId="4" fontId="10" fillId="0" borderId="14" xfId="0" applyNumberFormat="1" applyFont="1" applyBorder="1" applyAlignment="1">
      <alignment horizontal="center" vertical="center" wrapText="1"/>
    </xf>
    <xf numFmtId="4" fontId="12" fillId="0" borderId="48" xfId="0" applyNumberFormat="1" applyFont="1" applyBorder="1" applyAlignment="1" applyProtection="1">
      <alignment horizontal="center" vertical="center"/>
      <protection locked="0"/>
    </xf>
    <xf numFmtId="4" fontId="3" fillId="0" borderId="46" xfId="0" applyNumberFormat="1" applyFont="1" applyBorder="1" applyAlignment="1" applyProtection="1">
      <alignment horizontal="center" vertical="center" wrapText="1"/>
      <protection locked="0"/>
    </xf>
    <xf numFmtId="0" fontId="5" fillId="0" borderId="32" xfId="0" applyFont="1" applyBorder="1" applyAlignment="1">
      <alignment horizontal="justify" vertical="center" wrapText="1"/>
    </xf>
    <xf numFmtId="0" fontId="5" fillId="0" borderId="18" xfId="0" applyFont="1" applyBorder="1" applyAlignment="1">
      <alignment horizontal="justify" vertical="center" wrapText="1"/>
    </xf>
    <xf numFmtId="0" fontId="5" fillId="0" borderId="37" xfId="0" applyFont="1" applyBorder="1" applyAlignment="1">
      <alignment horizontal="justify" vertical="center" wrapText="1"/>
    </xf>
    <xf numFmtId="0" fontId="5" fillId="0" borderId="37" xfId="0" applyFont="1" applyBorder="1" applyAlignment="1">
      <alignment horizontal="center" vertical="center" wrapText="1"/>
    </xf>
    <xf numFmtId="2" fontId="5" fillId="0" borderId="37" xfId="0" applyNumberFormat="1" applyFont="1" applyBorder="1" applyAlignment="1">
      <alignment horizontal="center" vertical="center" wrapText="1"/>
    </xf>
    <xf numFmtId="0" fontId="5" fillId="0" borderId="49" xfId="0" applyFont="1" applyBorder="1" applyAlignment="1">
      <alignment horizontal="justify" vertical="center" wrapText="1"/>
    </xf>
    <xf numFmtId="0" fontId="5" fillId="0" borderId="49" xfId="0" applyFont="1" applyBorder="1" applyAlignment="1">
      <alignment horizontal="center" vertical="center" wrapText="1"/>
    </xf>
    <xf numFmtId="2" fontId="5" fillId="0" borderId="49"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4" fontId="10" fillId="0" borderId="1" xfId="0" applyNumberFormat="1" applyFont="1" applyBorder="1" applyAlignment="1">
      <alignment horizontal="center" vertical="center"/>
    </xf>
    <xf numFmtId="0" fontId="3" fillId="0" borderId="1" xfId="0" applyFont="1" applyBorder="1" applyAlignment="1">
      <alignment horizontal="right" vertical="center"/>
    </xf>
    <xf numFmtId="4" fontId="3" fillId="0" borderId="1" xfId="0" applyNumberFormat="1" applyFont="1" applyBorder="1" applyAlignment="1">
      <alignment horizontal="center" vertical="center"/>
    </xf>
    <xf numFmtId="0" fontId="10" fillId="0" borderId="0" xfId="0" applyFont="1"/>
    <xf numFmtId="0" fontId="9" fillId="0" borderId="0" xfId="0" applyFont="1" applyAlignment="1">
      <alignment horizontal="left" vertical="center" wrapText="1"/>
    </xf>
    <xf numFmtId="0" fontId="19" fillId="0" borderId="0" xfId="0" applyFont="1"/>
    <xf numFmtId="0" fontId="10"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3" fillId="0" borderId="1" xfId="0" applyFont="1" applyBorder="1" applyAlignment="1">
      <alignment horizontal="center" vertical="center" wrapText="1"/>
    </xf>
    <xf numFmtId="0" fontId="13" fillId="0" borderId="3" xfId="0" applyFont="1" applyBorder="1" applyAlignment="1">
      <alignment horizontal="justify" vertical="center" wrapText="1"/>
    </xf>
    <xf numFmtId="0" fontId="13" fillId="0" borderId="3" xfId="0" applyFont="1" applyBorder="1" applyAlignment="1">
      <alignment horizontal="center" vertical="center" wrapText="1"/>
    </xf>
    <xf numFmtId="2" fontId="13" fillId="0" borderId="3" xfId="0" applyNumberFormat="1" applyFont="1" applyBorder="1" applyAlignment="1">
      <alignment horizontal="center" vertical="center" wrapText="1"/>
    </xf>
    <xf numFmtId="2" fontId="13" fillId="0" borderId="1" xfId="0" applyNumberFormat="1" applyFont="1" applyBorder="1" applyAlignment="1">
      <alignment horizontal="center" vertical="center" wrapText="1"/>
    </xf>
    <xf numFmtId="0" fontId="13" fillId="0" borderId="8" xfId="0" applyFont="1" applyBorder="1" applyAlignment="1">
      <alignment horizontal="justify" vertical="center" wrapText="1"/>
    </xf>
    <xf numFmtId="0" fontId="13" fillId="0" borderId="8" xfId="0" applyFont="1" applyBorder="1" applyAlignment="1">
      <alignment horizontal="center" vertical="center" wrapText="1"/>
    </xf>
    <xf numFmtId="2" fontId="13" fillId="0" borderId="8"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xf>
    <xf numFmtId="49" fontId="6" fillId="0" borderId="5"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49" fontId="6" fillId="0" borderId="7" xfId="0" applyNumberFormat="1" applyFont="1" applyBorder="1" applyAlignment="1">
      <alignment horizontal="center" vertical="center" wrapText="1"/>
    </xf>
    <xf numFmtId="49" fontId="5" fillId="0" borderId="8" xfId="0" applyNumberFormat="1" applyFont="1" applyBorder="1" applyAlignment="1">
      <alignment horizontal="center" vertical="center"/>
    </xf>
    <xf numFmtId="49" fontId="9" fillId="0" borderId="2" xfId="4" applyNumberFormat="1" applyFont="1" applyBorder="1" applyAlignment="1">
      <alignment horizontal="center" vertical="center" wrapText="1"/>
    </xf>
    <xf numFmtId="49" fontId="9" fillId="0" borderId="5" xfId="4" applyNumberFormat="1" applyFont="1" applyBorder="1" applyAlignment="1">
      <alignment horizontal="center" vertical="center" wrapText="1"/>
    </xf>
    <xf numFmtId="49" fontId="9" fillId="0" borderId="22" xfId="4" applyNumberFormat="1" applyFont="1" applyBorder="1" applyAlignment="1">
      <alignment horizontal="center" vertical="center" wrapText="1"/>
    </xf>
    <xf numFmtId="49" fontId="9" fillId="0" borderId="7" xfId="4" applyNumberFormat="1" applyFont="1" applyBorder="1" applyAlignment="1">
      <alignment horizontal="center" vertical="center" wrapText="1"/>
    </xf>
    <xf numFmtId="0" fontId="5" fillId="0" borderId="8" xfId="0" applyFont="1" applyBorder="1" applyAlignment="1">
      <alignment horizontal="center" vertical="center"/>
    </xf>
    <xf numFmtId="2" fontId="5" fillId="0" borderId="8" xfId="0" applyNumberFormat="1" applyFont="1" applyBorder="1" applyAlignment="1">
      <alignment horizontal="center" vertical="center"/>
    </xf>
    <xf numFmtId="49" fontId="5" fillId="0" borderId="8" xfId="0" applyNumberFormat="1" applyFont="1" applyBorder="1" applyAlignment="1" applyProtection="1">
      <alignment horizontal="center" vertical="center"/>
      <protection locked="0"/>
    </xf>
    <xf numFmtId="49" fontId="5" fillId="0" borderId="35"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0" fontId="5" fillId="0" borderId="28" xfId="0" applyFont="1" applyBorder="1" applyAlignment="1">
      <alignment horizontal="justify" vertical="center" wrapText="1"/>
    </xf>
    <xf numFmtId="165" fontId="5" fillId="0" borderId="1" xfId="0" applyNumberFormat="1" applyFont="1" applyBorder="1" applyAlignment="1">
      <alignment horizontal="center" vertical="center" wrapText="1"/>
    </xf>
    <xf numFmtId="166" fontId="5" fillId="0" borderId="1" xfId="0" applyNumberFormat="1" applyFont="1" applyBorder="1" applyAlignment="1">
      <alignment horizontal="center" vertical="center" wrapText="1"/>
    </xf>
    <xf numFmtId="0" fontId="20" fillId="0" borderId="1" xfId="0" applyFont="1" applyBorder="1" applyAlignment="1">
      <alignment horizontal="justify" vertical="center" wrapText="1"/>
    </xf>
    <xf numFmtId="49" fontId="20" fillId="0" borderId="1" xfId="0" applyNumberFormat="1" applyFont="1" applyBorder="1" applyAlignment="1">
      <alignment horizontal="left" vertical="center" wrapText="1"/>
    </xf>
    <xf numFmtId="2" fontId="20" fillId="0" borderId="1" xfId="0" applyNumberFormat="1" applyFont="1" applyBorder="1" applyAlignment="1">
      <alignment horizontal="center" vertical="center"/>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4" fontId="8" fillId="0" borderId="15" xfId="0" applyNumberFormat="1" applyFont="1" applyBorder="1" applyAlignment="1" applyProtection="1">
      <alignment horizontal="center" vertical="center" wrapText="1"/>
      <protection locked="0"/>
    </xf>
    <xf numFmtId="4" fontId="8" fillId="0" borderId="16" xfId="0" applyNumberFormat="1" applyFont="1" applyBorder="1" applyAlignment="1" applyProtection="1">
      <alignment horizontal="center" vertical="center" wrapText="1"/>
      <protection locked="0"/>
    </xf>
    <xf numFmtId="4" fontId="8" fillId="0" borderId="17" xfId="0" applyNumberFormat="1" applyFont="1" applyBorder="1" applyAlignment="1" applyProtection="1">
      <alignment horizontal="center" vertical="center" wrapText="1"/>
      <protection locked="0"/>
    </xf>
    <xf numFmtId="0" fontId="2" fillId="5" borderId="40" xfId="1" applyFont="1" applyFill="1" applyBorder="1" applyAlignment="1" applyProtection="1">
      <alignment horizontal="center" vertical="center" wrapText="1"/>
    </xf>
    <xf numFmtId="0" fontId="2" fillId="5" borderId="47" xfId="1" applyFont="1" applyFill="1" applyBorder="1" applyAlignment="1" applyProtection="1">
      <alignment horizontal="center" vertical="center" wrapText="1"/>
    </xf>
    <xf numFmtId="0" fontId="2" fillId="5" borderId="48" xfId="1" applyFont="1" applyFill="1" applyBorder="1" applyAlignment="1" applyProtection="1">
      <alignment horizontal="center" vertical="center" wrapText="1"/>
    </xf>
    <xf numFmtId="0" fontId="2" fillId="3" borderId="10"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2" fillId="3" borderId="12" xfId="1" applyFont="1" applyFill="1" applyBorder="1" applyAlignment="1" applyProtection="1">
      <alignment horizontal="center" vertical="center"/>
    </xf>
    <xf numFmtId="0" fontId="17" fillId="3" borderId="10" xfId="1" applyFont="1" applyFill="1" applyBorder="1" applyAlignment="1" applyProtection="1">
      <alignment horizontal="center" vertical="center"/>
    </xf>
    <xf numFmtId="0" fontId="17" fillId="3" borderId="11" xfId="1" applyFont="1" applyFill="1" applyBorder="1" applyAlignment="1" applyProtection="1">
      <alignment horizontal="center" vertical="center"/>
    </xf>
    <xf numFmtId="0" fontId="17" fillId="3" borderId="12" xfId="1" applyFont="1" applyFill="1" applyBorder="1" applyAlignment="1" applyProtection="1">
      <alignment horizontal="center" vertical="center"/>
    </xf>
    <xf numFmtId="0" fontId="18" fillId="4" borderId="40" xfId="0" applyFont="1" applyFill="1" applyBorder="1" applyAlignment="1">
      <alignment horizontal="center" vertical="center"/>
    </xf>
    <xf numFmtId="0" fontId="18" fillId="4" borderId="47" xfId="0" applyFont="1" applyFill="1" applyBorder="1" applyAlignment="1">
      <alignment horizontal="center" vertical="center"/>
    </xf>
    <xf numFmtId="0" fontId="18" fillId="4" borderId="48" xfId="0" applyFont="1" applyFill="1" applyBorder="1" applyAlignment="1">
      <alignment horizontal="center" vertical="center"/>
    </xf>
    <xf numFmtId="0" fontId="2" fillId="3" borderId="26" xfId="1" applyFont="1" applyFill="1" applyBorder="1" applyAlignment="1" applyProtection="1">
      <alignment horizontal="center" vertical="center"/>
    </xf>
    <xf numFmtId="0" fontId="2" fillId="3" borderId="36" xfId="1" applyFont="1" applyFill="1" applyBorder="1" applyAlignment="1" applyProtection="1">
      <alignment horizontal="center" vertical="center"/>
    </xf>
    <xf numFmtId="0" fontId="12" fillId="4" borderId="40" xfId="0" applyFont="1" applyFill="1" applyBorder="1" applyAlignment="1">
      <alignment horizontal="center" vertical="center"/>
    </xf>
    <xf numFmtId="0" fontId="12" fillId="4" borderId="47" xfId="0" applyFont="1" applyFill="1" applyBorder="1" applyAlignment="1">
      <alignment horizontal="center" vertical="center"/>
    </xf>
    <xf numFmtId="0" fontId="12" fillId="4" borderId="48" xfId="0" applyFont="1" applyFill="1" applyBorder="1" applyAlignment="1">
      <alignment horizontal="center" vertical="center"/>
    </xf>
    <xf numFmtId="0" fontId="2" fillId="3" borderId="40" xfId="1" applyFont="1" applyFill="1" applyBorder="1" applyAlignment="1" applyProtection="1">
      <alignment horizontal="center" vertical="center"/>
    </xf>
    <xf numFmtId="0" fontId="2" fillId="3" borderId="47" xfId="1" applyFont="1" applyFill="1" applyBorder="1" applyAlignment="1" applyProtection="1">
      <alignment horizontal="center" vertical="center"/>
    </xf>
    <xf numFmtId="0" fontId="2" fillId="3" borderId="41" xfId="1" applyFont="1" applyFill="1" applyBorder="1" applyAlignment="1" applyProtection="1">
      <alignment horizontal="center" vertical="center"/>
    </xf>
    <xf numFmtId="0" fontId="12" fillId="4" borderId="40" xfId="0" applyFont="1" applyFill="1" applyBorder="1" applyAlignment="1">
      <alignment horizontal="center"/>
    </xf>
    <xf numFmtId="0" fontId="12" fillId="4" borderId="47" xfId="0" applyFont="1" applyFill="1" applyBorder="1" applyAlignment="1">
      <alignment horizontal="center"/>
    </xf>
    <xf numFmtId="0" fontId="12" fillId="4" borderId="48" xfId="0" applyFont="1" applyFill="1" applyBorder="1" applyAlignment="1">
      <alignment horizontal="center"/>
    </xf>
    <xf numFmtId="0" fontId="3" fillId="2" borderId="1" xfId="1" applyFont="1" applyFill="1" applyBorder="1" applyAlignment="1" applyProtection="1">
      <alignment horizontal="center" vertical="center" wrapText="1"/>
    </xf>
    <xf numFmtId="0" fontId="2" fillId="6" borderId="1" xfId="1" applyFont="1" applyFill="1" applyBorder="1" applyAlignment="1" applyProtection="1">
      <alignment horizontal="center" vertical="center"/>
    </xf>
    <xf numFmtId="0" fontId="9" fillId="0" borderId="0" xfId="0" applyFont="1" applyAlignment="1">
      <alignment horizontal="left" vertical="center" wrapText="1"/>
    </xf>
    <xf numFmtId="0" fontId="10" fillId="0" borderId="0" xfId="0" applyFont="1" applyAlignment="1">
      <alignment horizontal="left" vertical="center" wrapText="1"/>
    </xf>
  </cellXfs>
  <cellStyles count="5">
    <cellStyle name="Įprastas" xfId="0" builtinId="0"/>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223"/>
  <sheetViews>
    <sheetView topLeftCell="B196" zoomScale="70" zoomScaleNormal="70" workbookViewId="0">
      <selection activeCell="F197" sqref="F197:F204"/>
    </sheetView>
  </sheetViews>
  <sheetFormatPr defaultColWidth="9.140625" defaultRowHeight="15" x14ac:dyDescent="0.25"/>
  <cols>
    <col min="1" max="1" width="52.5703125" style="17" customWidth="1"/>
    <col min="2" max="2" width="10.5703125" style="8" customWidth="1"/>
    <col min="3" max="3" width="82.85546875" style="9" customWidth="1"/>
    <col min="4" max="4" width="9.140625" style="8"/>
    <col min="5" max="5" width="16.42578125" style="8" customWidth="1"/>
    <col min="6" max="6" width="20.5703125" style="15" customWidth="1"/>
    <col min="7" max="7" width="14.5703125" style="8" customWidth="1"/>
    <col min="8" max="8" width="21.5703125" style="16" customWidth="1"/>
    <col min="9" max="9" width="16.140625" style="6" customWidth="1"/>
    <col min="10" max="16384" width="9.140625" style="6"/>
  </cols>
  <sheetData>
    <row r="1" spans="1:8" ht="26.1" customHeight="1" thickBot="1" x14ac:dyDescent="0.3">
      <c r="A1" s="208" t="s">
        <v>639</v>
      </c>
      <c r="B1" s="209"/>
      <c r="C1" s="209"/>
      <c r="D1" s="209"/>
      <c r="E1" s="209"/>
      <c r="F1" s="209"/>
      <c r="G1" s="210"/>
    </row>
    <row r="2" spans="1:8" ht="21.75" customHeight="1" x14ac:dyDescent="0.25">
      <c r="A2" s="211" t="s">
        <v>640</v>
      </c>
      <c r="B2" s="212"/>
      <c r="C2" s="212"/>
      <c r="D2" s="212"/>
      <c r="E2" s="212"/>
      <c r="F2" s="212"/>
      <c r="G2" s="213"/>
    </row>
    <row r="3" spans="1:8" ht="51.6" customHeight="1" thickBot="1" x14ac:dyDescent="0.3">
      <c r="A3" s="21" t="s">
        <v>71</v>
      </c>
      <c r="B3" s="22" t="s">
        <v>0</v>
      </c>
      <c r="C3" s="23" t="s">
        <v>1</v>
      </c>
      <c r="D3" s="23" t="s">
        <v>2</v>
      </c>
      <c r="E3" s="24" t="s">
        <v>3</v>
      </c>
      <c r="F3" s="25" t="s">
        <v>293</v>
      </c>
      <c r="G3" s="26" t="s">
        <v>4</v>
      </c>
    </row>
    <row r="4" spans="1:8" ht="22.35" customHeight="1" x14ac:dyDescent="0.25">
      <c r="A4" s="27" t="s">
        <v>5</v>
      </c>
      <c r="B4" s="28" t="s">
        <v>8</v>
      </c>
      <c r="C4" s="78" t="s">
        <v>118</v>
      </c>
      <c r="D4" s="79" t="s">
        <v>150</v>
      </c>
      <c r="E4" s="79">
        <v>1.994</v>
      </c>
      <c r="F4" s="29">
        <v>873.95</v>
      </c>
      <c r="G4" s="30">
        <f t="shared" ref="G4:G38" si="0">ROUND((E4*F4),2)</f>
        <v>1742.66</v>
      </c>
    </row>
    <row r="5" spans="1:8" ht="22.35" customHeight="1" x14ac:dyDescent="0.25">
      <c r="A5" s="31" t="s">
        <v>5</v>
      </c>
      <c r="B5" s="32" t="s">
        <v>9</v>
      </c>
      <c r="C5" s="80" t="s">
        <v>119</v>
      </c>
      <c r="D5" s="81" t="s">
        <v>17</v>
      </c>
      <c r="E5" s="136">
        <v>2</v>
      </c>
      <c r="F5" s="33">
        <v>109.71</v>
      </c>
      <c r="G5" s="34">
        <f t="shared" si="0"/>
        <v>219.42</v>
      </c>
    </row>
    <row r="6" spans="1:8" ht="22.35" customHeight="1" x14ac:dyDescent="0.25">
      <c r="A6" s="31" t="s">
        <v>5</v>
      </c>
      <c r="B6" s="32" t="s">
        <v>10</v>
      </c>
      <c r="C6" s="80" t="s">
        <v>120</v>
      </c>
      <c r="D6" s="81" t="s">
        <v>17</v>
      </c>
      <c r="E6" s="136">
        <v>16</v>
      </c>
      <c r="F6" s="33">
        <v>17.329999999999998</v>
      </c>
      <c r="G6" s="34">
        <f t="shared" si="0"/>
        <v>277.27999999999997</v>
      </c>
    </row>
    <row r="7" spans="1:8" ht="22.35" customHeight="1" x14ac:dyDescent="0.25">
      <c r="A7" s="31" t="s">
        <v>5</v>
      </c>
      <c r="B7" s="32" t="s">
        <v>11</v>
      </c>
      <c r="C7" s="80" t="s">
        <v>121</v>
      </c>
      <c r="D7" s="81" t="s">
        <v>17</v>
      </c>
      <c r="E7" s="136">
        <v>11</v>
      </c>
      <c r="F7" s="33">
        <v>40.42</v>
      </c>
      <c r="G7" s="34">
        <f t="shared" si="0"/>
        <v>444.62</v>
      </c>
    </row>
    <row r="8" spans="1:8" ht="22.35" customHeight="1" x14ac:dyDescent="0.25">
      <c r="A8" s="31" t="s">
        <v>5</v>
      </c>
      <c r="B8" s="32" t="s">
        <v>12</v>
      </c>
      <c r="C8" s="80" t="s">
        <v>122</v>
      </c>
      <c r="D8" s="81" t="s">
        <v>17</v>
      </c>
      <c r="E8" s="136">
        <v>4</v>
      </c>
      <c r="F8" s="33">
        <v>98.16</v>
      </c>
      <c r="G8" s="34">
        <f t="shared" si="0"/>
        <v>392.64</v>
      </c>
    </row>
    <row r="9" spans="1:8" ht="22.35" customHeight="1" x14ac:dyDescent="0.25">
      <c r="A9" s="31" t="s">
        <v>5</v>
      </c>
      <c r="B9" s="32" t="s">
        <v>13</v>
      </c>
      <c r="C9" s="80" t="s">
        <v>123</v>
      </c>
      <c r="D9" s="81" t="s">
        <v>17</v>
      </c>
      <c r="E9" s="136">
        <v>147</v>
      </c>
      <c r="F9" s="33">
        <v>7.54</v>
      </c>
      <c r="G9" s="34">
        <f t="shared" si="0"/>
        <v>1108.3800000000001</v>
      </c>
    </row>
    <row r="10" spans="1:8" ht="22.35" customHeight="1" x14ac:dyDescent="0.25">
      <c r="A10" s="31" t="s">
        <v>5</v>
      </c>
      <c r="B10" s="32" t="s">
        <v>14</v>
      </c>
      <c r="C10" s="80" t="s">
        <v>124</v>
      </c>
      <c r="D10" s="81" t="s">
        <v>17</v>
      </c>
      <c r="E10" s="136">
        <v>10</v>
      </c>
      <c r="F10" s="33">
        <v>14.17</v>
      </c>
      <c r="G10" s="34">
        <f t="shared" si="0"/>
        <v>141.69999999999999</v>
      </c>
    </row>
    <row r="11" spans="1:8" ht="22.35" customHeight="1" x14ac:dyDescent="0.25">
      <c r="A11" s="31" t="s">
        <v>5</v>
      </c>
      <c r="B11" s="32" t="s">
        <v>15</v>
      </c>
      <c r="C11" s="80" t="s">
        <v>125</v>
      </c>
      <c r="D11" s="81" t="s">
        <v>17</v>
      </c>
      <c r="E11" s="136">
        <v>3</v>
      </c>
      <c r="F11" s="33">
        <v>98.17</v>
      </c>
      <c r="G11" s="34">
        <f t="shared" si="0"/>
        <v>294.51</v>
      </c>
      <c r="H11" s="35"/>
    </row>
    <row r="12" spans="1:8" ht="22.35" customHeight="1" x14ac:dyDescent="0.25">
      <c r="A12" s="31" t="s">
        <v>5</v>
      </c>
      <c r="B12" s="32" t="s">
        <v>16</v>
      </c>
      <c r="C12" s="80" t="s">
        <v>126</v>
      </c>
      <c r="D12" s="81" t="s">
        <v>17</v>
      </c>
      <c r="E12" s="136">
        <v>3</v>
      </c>
      <c r="F12" s="33">
        <v>133.93</v>
      </c>
      <c r="G12" s="34">
        <f t="shared" si="0"/>
        <v>401.79</v>
      </c>
      <c r="H12" s="35"/>
    </row>
    <row r="13" spans="1:8" ht="22.35" customHeight="1" x14ac:dyDescent="0.25">
      <c r="A13" s="31" t="s">
        <v>5</v>
      </c>
      <c r="B13" s="32" t="s">
        <v>90</v>
      </c>
      <c r="C13" s="80" t="s">
        <v>127</v>
      </c>
      <c r="D13" s="81" t="s">
        <v>17</v>
      </c>
      <c r="E13" s="136">
        <v>81</v>
      </c>
      <c r="F13" s="33">
        <v>12.78</v>
      </c>
      <c r="G13" s="34">
        <f t="shared" si="0"/>
        <v>1035.18</v>
      </c>
      <c r="H13" s="35"/>
    </row>
    <row r="14" spans="1:8" ht="22.35" customHeight="1" x14ac:dyDescent="0.25">
      <c r="A14" s="31" t="s">
        <v>5</v>
      </c>
      <c r="B14" s="32" t="s">
        <v>91</v>
      </c>
      <c r="C14" s="80" t="s">
        <v>128</v>
      </c>
      <c r="D14" s="81" t="s">
        <v>17</v>
      </c>
      <c r="E14" s="136">
        <v>10</v>
      </c>
      <c r="F14" s="33">
        <v>29.56</v>
      </c>
      <c r="G14" s="34">
        <f t="shared" si="0"/>
        <v>295.60000000000002</v>
      </c>
      <c r="H14" s="35"/>
    </row>
    <row r="15" spans="1:8" ht="22.35" customHeight="1" x14ac:dyDescent="0.25">
      <c r="A15" s="31" t="s">
        <v>5</v>
      </c>
      <c r="B15" s="32" t="s">
        <v>92</v>
      </c>
      <c r="C15" s="80" t="s">
        <v>129</v>
      </c>
      <c r="D15" s="81" t="s">
        <v>17</v>
      </c>
      <c r="E15" s="136">
        <v>3</v>
      </c>
      <c r="F15" s="33">
        <v>147.78</v>
      </c>
      <c r="G15" s="34">
        <f t="shared" si="0"/>
        <v>443.34</v>
      </c>
      <c r="H15" s="35"/>
    </row>
    <row r="16" spans="1:8" ht="22.35" customHeight="1" x14ac:dyDescent="0.25">
      <c r="A16" s="31" t="s">
        <v>5</v>
      </c>
      <c r="B16" s="32" t="s">
        <v>93</v>
      </c>
      <c r="C16" s="80" t="s">
        <v>130</v>
      </c>
      <c r="D16" s="81" t="s">
        <v>17</v>
      </c>
      <c r="E16" s="136">
        <v>3</v>
      </c>
      <c r="F16" s="33">
        <v>205.76</v>
      </c>
      <c r="G16" s="34">
        <f t="shared" si="0"/>
        <v>617.28</v>
      </c>
      <c r="H16" s="35"/>
    </row>
    <row r="17" spans="1:8" ht="22.35" customHeight="1" x14ac:dyDescent="0.25">
      <c r="A17" s="31" t="s">
        <v>5</v>
      </c>
      <c r="B17" s="32" t="s">
        <v>94</v>
      </c>
      <c r="C17" s="80" t="s">
        <v>131</v>
      </c>
      <c r="D17" s="81" t="s">
        <v>17</v>
      </c>
      <c r="E17" s="136">
        <v>16</v>
      </c>
      <c r="F17" s="33">
        <v>23.28</v>
      </c>
      <c r="G17" s="34">
        <f t="shared" si="0"/>
        <v>372.48</v>
      </c>
      <c r="H17" s="35"/>
    </row>
    <row r="18" spans="1:8" ht="22.35" customHeight="1" x14ac:dyDescent="0.25">
      <c r="A18" s="31" t="s">
        <v>5</v>
      </c>
      <c r="B18" s="32" t="s">
        <v>95</v>
      </c>
      <c r="C18" s="80" t="s">
        <v>132</v>
      </c>
      <c r="D18" s="81" t="s">
        <v>6</v>
      </c>
      <c r="E18" s="136">
        <v>721</v>
      </c>
      <c r="F18" s="33">
        <v>15.31</v>
      </c>
      <c r="G18" s="34">
        <f t="shared" si="0"/>
        <v>11038.51</v>
      </c>
      <c r="H18" s="35"/>
    </row>
    <row r="19" spans="1:8" ht="22.35" customHeight="1" x14ac:dyDescent="0.25">
      <c r="A19" s="31" t="s">
        <v>5</v>
      </c>
      <c r="B19" s="32" t="s">
        <v>96</v>
      </c>
      <c r="C19" s="80" t="s">
        <v>133</v>
      </c>
      <c r="D19" s="81" t="s">
        <v>6</v>
      </c>
      <c r="E19" s="136">
        <v>9</v>
      </c>
      <c r="F19" s="33">
        <v>15.31</v>
      </c>
      <c r="G19" s="34">
        <f t="shared" si="0"/>
        <v>137.79</v>
      </c>
      <c r="H19" s="35"/>
    </row>
    <row r="20" spans="1:8" ht="28.35" customHeight="1" x14ac:dyDescent="0.25">
      <c r="A20" s="31" t="s">
        <v>5</v>
      </c>
      <c r="B20" s="32" t="s">
        <v>97</v>
      </c>
      <c r="C20" s="171" t="s">
        <v>652</v>
      </c>
      <c r="D20" s="81" t="s">
        <v>151</v>
      </c>
      <c r="E20" s="136">
        <v>64</v>
      </c>
      <c r="F20" s="33">
        <v>24.79</v>
      </c>
      <c r="G20" s="34">
        <f t="shared" si="0"/>
        <v>1586.56</v>
      </c>
      <c r="H20" s="35"/>
    </row>
    <row r="21" spans="1:8" ht="22.35" customHeight="1" x14ac:dyDescent="0.25">
      <c r="A21" s="31" t="s">
        <v>5</v>
      </c>
      <c r="B21" s="32" t="s">
        <v>98</v>
      </c>
      <c r="C21" s="80" t="s">
        <v>134</v>
      </c>
      <c r="D21" s="81" t="s">
        <v>294</v>
      </c>
      <c r="E21" s="136">
        <v>27594</v>
      </c>
      <c r="F21" s="33">
        <v>4.68</v>
      </c>
      <c r="G21" s="34">
        <f t="shared" si="0"/>
        <v>129139.92</v>
      </c>
      <c r="H21" s="35"/>
    </row>
    <row r="22" spans="1:8" ht="30" customHeight="1" x14ac:dyDescent="0.25">
      <c r="A22" s="31" t="s">
        <v>5</v>
      </c>
      <c r="B22" s="32" t="s">
        <v>99</v>
      </c>
      <c r="C22" s="171" t="s">
        <v>653</v>
      </c>
      <c r="D22" s="81" t="s">
        <v>295</v>
      </c>
      <c r="E22" s="136">
        <v>2759.4</v>
      </c>
      <c r="F22" s="33">
        <v>-5.99</v>
      </c>
      <c r="G22" s="34">
        <f t="shared" si="0"/>
        <v>-16528.810000000001</v>
      </c>
      <c r="H22" s="35"/>
    </row>
    <row r="23" spans="1:8" ht="22.35" customHeight="1" x14ac:dyDescent="0.25">
      <c r="A23" s="31" t="s">
        <v>5</v>
      </c>
      <c r="B23" s="32" t="s">
        <v>100</v>
      </c>
      <c r="C23" s="80" t="s">
        <v>135</v>
      </c>
      <c r="D23" s="81" t="s">
        <v>294</v>
      </c>
      <c r="E23" s="136">
        <v>969</v>
      </c>
      <c r="F23" s="33">
        <v>7.36</v>
      </c>
      <c r="G23" s="34">
        <f t="shared" si="0"/>
        <v>7131.84</v>
      </c>
      <c r="H23" s="35"/>
    </row>
    <row r="24" spans="1:8" ht="22.35" customHeight="1" x14ac:dyDescent="0.25">
      <c r="A24" s="31" t="s">
        <v>5</v>
      </c>
      <c r="B24" s="32" t="s">
        <v>101</v>
      </c>
      <c r="C24" s="80" t="s">
        <v>136</v>
      </c>
      <c r="D24" s="81" t="s">
        <v>294</v>
      </c>
      <c r="E24" s="136">
        <v>567</v>
      </c>
      <c r="F24" s="33">
        <v>2.21</v>
      </c>
      <c r="G24" s="34">
        <f t="shared" si="0"/>
        <v>1253.07</v>
      </c>
      <c r="H24" s="35"/>
    </row>
    <row r="25" spans="1:8" ht="22.35" customHeight="1" x14ac:dyDescent="0.25">
      <c r="A25" s="31" t="s">
        <v>5</v>
      </c>
      <c r="B25" s="32" t="s">
        <v>102</v>
      </c>
      <c r="C25" s="80" t="s">
        <v>137</v>
      </c>
      <c r="D25" s="81" t="s">
        <v>6</v>
      </c>
      <c r="E25" s="136">
        <v>1341.6</v>
      </c>
      <c r="F25" s="33">
        <v>5.56</v>
      </c>
      <c r="G25" s="34">
        <f t="shared" si="0"/>
        <v>7459.3</v>
      </c>
      <c r="H25" s="35"/>
    </row>
    <row r="26" spans="1:8" ht="22.35" customHeight="1" x14ac:dyDescent="0.25">
      <c r="A26" s="31" t="s">
        <v>5</v>
      </c>
      <c r="B26" s="32" t="s">
        <v>103</v>
      </c>
      <c r="C26" s="80" t="s">
        <v>138</v>
      </c>
      <c r="D26" s="81" t="s">
        <v>6</v>
      </c>
      <c r="E26" s="136">
        <v>418.2</v>
      </c>
      <c r="F26" s="33">
        <v>1.49</v>
      </c>
      <c r="G26" s="34">
        <f t="shared" si="0"/>
        <v>623.12</v>
      </c>
      <c r="H26" s="35"/>
    </row>
    <row r="27" spans="1:8" ht="22.35" customHeight="1" x14ac:dyDescent="0.25">
      <c r="A27" s="31" t="s">
        <v>5</v>
      </c>
      <c r="B27" s="32" t="s">
        <v>104</v>
      </c>
      <c r="C27" s="80" t="s">
        <v>139</v>
      </c>
      <c r="D27" s="81" t="s">
        <v>17</v>
      </c>
      <c r="E27" s="136">
        <v>1</v>
      </c>
      <c r="F27" s="33">
        <v>33.840000000000003</v>
      </c>
      <c r="G27" s="34">
        <f t="shared" si="0"/>
        <v>33.840000000000003</v>
      </c>
      <c r="H27" s="35"/>
    </row>
    <row r="28" spans="1:8" ht="22.35" customHeight="1" x14ac:dyDescent="0.25">
      <c r="A28" s="31" t="s">
        <v>5</v>
      </c>
      <c r="B28" s="32" t="s">
        <v>105</v>
      </c>
      <c r="C28" s="80" t="s">
        <v>140</v>
      </c>
      <c r="D28" s="81" t="s">
        <v>17</v>
      </c>
      <c r="E28" s="136">
        <v>1</v>
      </c>
      <c r="F28" s="33">
        <v>33.840000000000003</v>
      </c>
      <c r="G28" s="34">
        <f t="shared" si="0"/>
        <v>33.840000000000003</v>
      </c>
      <c r="H28" s="35"/>
    </row>
    <row r="29" spans="1:8" ht="22.35" customHeight="1" x14ac:dyDescent="0.25">
      <c r="A29" s="31" t="s">
        <v>5</v>
      </c>
      <c r="B29" s="32" t="s">
        <v>106</v>
      </c>
      <c r="C29" s="80" t="s">
        <v>141</v>
      </c>
      <c r="D29" s="81" t="s">
        <v>17</v>
      </c>
      <c r="E29" s="136">
        <v>15</v>
      </c>
      <c r="F29" s="33">
        <v>5.03</v>
      </c>
      <c r="G29" s="34">
        <f t="shared" si="0"/>
        <v>75.45</v>
      </c>
      <c r="H29" s="35"/>
    </row>
    <row r="30" spans="1:8" ht="22.35" customHeight="1" x14ac:dyDescent="0.25">
      <c r="A30" s="31" t="s">
        <v>5</v>
      </c>
      <c r="B30" s="32" t="s">
        <v>107</v>
      </c>
      <c r="C30" s="80" t="s">
        <v>142</v>
      </c>
      <c r="D30" s="81" t="s">
        <v>6</v>
      </c>
      <c r="E30" s="136">
        <v>12</v>
      </c>
      <c r="F30" s="33">
        <v>5.56</v>
      </c>
      <c r="G30" s="34">
        <f t="shared" si="0"/>
        <v>66.72</v>
      </c>
      <c r="H30" s="35"/>
    </row>
    <row r="31" spans="1:8" ht="22.35" customHeight="1" x14ac:dyDescent="0.25">
      <c r="A31" s="31" t="s">
        <v>5</v>
      </c>
      <c r="B31" s="32" t="s">
        <v>108</v>
      </c>
      <c r="C31" s="80" t="s">
        <v>143</v>
      </c>
      <c r="D31" s="81" t="s">
        <v>295</v>
      </c>
      <c r="E31" s="136">
        <v>5.9</v>
      </c>
      <c r="F31" s="33">
        <v>64.64</v>
      </c>
      <c r="G31" s="34">
        <f t="shared" si="0"/>
        <v>381.38</v>
      </c>
      <c r="H31" s="35"/>
    </row>
    <row r="32" spans="1:8" ht="22.35" customHeight="1" x14ac:dyDescent="0.25">
      <c r="A32" s="31" t="s">
        <v>5</v>
      </c>
      <c r="B32" s="32" t="s">
        <v>109</v>
      </c>
      <c r="C32" s="80" t="s">
        <v>144</v>
      </c>
      <c r="D32" s="81" t="s">
        <v>6</v>
      </c>
      <c r="E32" s="136">
        <v>51</v>
      </c>
      <c r="F32" s="33">
        <v>20.72</v>
      </c>
      <c r="G32" s="34">
        <f t="shared" si="0"/>
        <v>1056.72</v>
      </c>
      <c r="H32" s="35"/>
    </row>
    <row r="33" spans="1:9" ht="22.35" customHeight="1" x14ac:dyDescent="0.25">
      <c r="A33" s="31" t="s">
        <v>5</v>
      </c>
      <c r="B33" s="32" t="s">
        <v>110</v>
      </c>
      <c r="C33" s="80" t="s">
        <v>145</v>
      </c>
      <c r="D33" s="81" t="s">
        <v>6</v>
      </c>
      <c r="E33" s="136">
        <v>72</v>
      </c>
      <c r="F33" s="33">
        <v>20.72</v>
      </c>
      <c r="G33" s="34">
        <f t="shared" si="0"/>
        <v>1491.84</v>
      </c>
      <c r="H33" s="35"/>
    </row>
    <row r="34" spans="1:9" ht="22.35" customHeight="1" x14ac:dyDescent="0.25">
      <c r="A34" s="31" t="s">
        <v>5</v>
      </c>
      <c r="B34" s="32" t="s">
        <v>111</v>
      </c>
      <c r="C34" s="80" t="s">
        <v>146</v>
      </c>
      <c r="D34" s="81" t="s">
        <v>6</v>
      </c>
      <c r="E34" s="136">
        <v>22</v>
      </c>
      <c r="F34" s="33">
        <v>25.01</v>
      </c>
      <c r="G34" s="34">
        <f t="shared" si="0"/>
        <v>550.22</v>
      </c>
      <c r="H34" s="35"/>
    </row>
    <row r="35" spans="1:9" ht="22.35" customHeight="1" x14ac:dyDescent="0.25">
      <c r="A35" s="31" t="s">
        <v>5</v>
      </c>
      <c r="B35" s="32" t="s">
        <v>112</v>
      </c>
      <c r="C35" s="80" t="s">
        <v>147</v>
      </c>
      <c r="D35" s="81" t="s">
        <v>6</v>
      </c>
      <c r="E35" s="136">
        <v>24</v>
      </c>
      <c r="F35" s="33">
        <v>25.01</v>
      </c>
      <c r="G35" s="34">
        <f t="shared" si="0"/>
        <v>600.24</v>
      </c>
      <c r="H35" s="35"/>
    </row>
    <row r="36" spans="1:9" ht="22.35" customHeight="1" x14ac:dyDescent="0.25">
      <c r="A36" s="31" t="s">
        <v>5</v>
      </c>
      <c r="B36" s="32" t="s">
        <v>113</v>
      </c>
      <c r="C36" s="80" t="s">
        <v>148</v>
      </c>
      <c r="D36" s="81" t="s">
        <v>6</v>
      </c>
      <c r="E36" s="136">
        <v>31</v>
      </c>
      <c r="F36" s="33">
        <v>26.86</v>
      </c>
      <c r="G36" s="34">
        <f t="shared" si="0"/>
        <v>832.66</v>
      </c>
      <c r="H36" s="35"/>
    </row>
    <row r="37" spans="1:9" ht="42.6" customHeight="1" thickBot="1" x14ac:dyDescent="0.3">
      <c r="A37" s="31" t="s">
        <v>5</v>
      </c>
      <c r="B37" s="32" t="s">
        <v>114</v>
      </c>
      <c r="C37" s="171" t="s">
        <v>654</v>
      </c>
      <c r="D37" s="81" t="s">
        <v>151</v>
      </c>
      <c r="E37" s="136">
        <v>473.1</v>
      </c>
      <c r="F37" s="33">
        <v>30.24</v>
      </c>
      <c r="G37" s="34">
        <f t="shared" si="0"/>
        <v>14306.54</v>
      </c>
      <c r="H37" s="35"/>
    </row>
    <row r="38" spans="1:9" ht="47.45" customHeight="1" thickBot="1" x14ac:dyDescent="0.3">
      <c r="A38" s="36" t="s">
        <v>5</v>
      </c>
      <c r="B38" s="37" t="s">
        <v>115</v>
      </c>
      <c r="C38" s="82" t="s">
        <v>149</v>
      </c>
      <c r="D38" s="83" t="s">
        <v>152</v>
      </c>
      <c r="E38" s="137">
        <v>0.9</v>
      </c>
      <c r="F38" s="38">
        <v>3592.52</v>
      </c>
      <c r="G38" s="39">
        <f t="shared" si="0"/>
        <v>3233.27</v>
      </c>
      <c r="H38" s="40" t="s">
        <v>77</v>
      </c>
      <c r="I38" s="41">
        <f>ROUND(SUM(G4:G38),2)</f>
        <v>172290.9</v>
      </c>
    </row>
    <row r="39" spans="1:9" s="7" customFormat="1" ht="39" customHeight="1" x14ac:dyDescent="0.25">
      <c r="A39" s="27" t="s">
        <v>72</v>
      </c>
      <c r="B39" s="28" t="s">
        <v>18</v>
      </c>
      <c r="C39" s="78" t="s">
        <v>153</v>
      </c>
      <c r="D39" s="79" t="s">
        <v>295</v>
      </c>
      <c r="E39" s="138">
        <v>1988.5</v>
      </c>
      <c r="F39" s="42">
        <v>3.95</v>
      </c>
      <c r="G39" s="30">
        <f t="shared" ref="G39:G55" si="1">ROUND((E39*F39),2)</f>
        <v>7854.58</v>
      </c>
      <c r="H39" s="43"/>
    </row>
    <row r="40" spans="1:9" s="7" customFormat="1" ht="22.35" customHeight="1" x14ac:dyDescent="0.25">
      <c r="A40" s="31" t="s">
        <v>72</v>
      </c>
      <c r="B40" s="32" t="s">
        <v>19</v>
      </c>
      <c r="C40" s="80" t="s">
        <v>154</v>
      </c>
      <c r="D40" s="81" t="s">
        <v>295</v>
      </c>
      <c r="E40" s="136">
        <v>9557</v>
      </c>
      <c r="F40" s="44">
        <v>7.06</v>
      </c>
      <c r="G40" s="34">
        <f t="shared" si="1"/>
        <v>67472.42</v>
      </c>
      <c r="H40" s="43"/>
    </row>
    <row r="41" spans="1:9" s="7" customFormat="1" ht="33.6" customHeight="1" x14ac:dyDescent="0.25">
      <c r="A41" s="31" t="s">
        <v>72</v>
      </c>
      <c r="B41" s="32" t="s">
        <v>20</v>
      </c>
      <c r="C41" s="80" t="s">
        <v>155</v>
      </c>
      <c r="D41" s="81" t="s">
        <v>295</v>
      </c>
      <c r="E41" s="136">
        <v>2800</v>
      </c>
      <c r="F41" s="44">
        <v>4.47</v>
      </c>
      <c r="G41" s="34">
        <f t="shared" si="1"/>
        <v>12516</v>
      </c>
      <c r="H41" s="43"/>
    </row>
    <row r="42" spans="1:9" s="7" customFormat="1" ht="22.35" customHeight="1" x14ac:dyDescent="0.25">
      <c r="A42" s="31" t="s">
        <v>72</v>
      </c>
      <c r="B42" s="32" t="s">
        <v>21</v>
      </c>
      <c r="C42" s="80" t="s">
        <v>156</v>
      </c>
      <c r="D42" s="81" t="s">
        <v>295</v>
      </c>
      <c r="E42" s="136">
        <v>26275</v>
      </c>
      <c r="F42" s="44">
        <v>6.44</v>
      </c>
      <c r="G42" s="34">
        <f t="shared" si="1"/>
        <v>169211</v>
      </c>
      <c r="H42" s="43"/>
    </row>
    <row r="43" spans="1:9" s="7" customFormat="1" ht="22.35" customHeight="1" x14ac:dyDescent="0.25">
      <c r="A43" s="31" t="s">
        <v>72</v>
      </c>
      <c r="B43" s="32" t="s">
        <v>22</v>
      </c>
      <c r="C43" s="80" t="s">
        <v>157</v>
      </c>
      <c r="D43" s="81" t="s">
        <v>295</v>
      </c>
      <c r="E43" s="136">
        <v>6036</v>
      </c>
      <c r="F43" s="44">
        <v>4.1500000000000004</v>
      </c>
      <c r="G43" s="34">
        <f t="shared" si="1"/>
        <v>25049.4</v>
      </c>
      <c r="H43" s="43"/>
    </row>
    <row r="44" spans="1:9" s="7" customFormat="1" ht="22.35" customHeight="1" x14ac:dyDescent="0.25">
      <c r="A44" s="31" t="s">
        <v>72</v>
      </c>
      <c r="B44" s="32" t="s">
        <v>23</v>
      </c>
      <c r="C44" s="80" t="s">
        <v>675</v>
      </c>
      <c r="D44" s="81" t="s">
        <v>294</v>
      </c>
      <c r="E44" s="136">
        <v>27069</v>
      </c>
      <c r="F44" s="44">
        <v>3.48</v>
      </c>
      <c r="G44" s="34">
        <f t="shared" si="1"/>
        <v>94200.12</v>
      </c>
      <c r="H44" s="43"/>
    </row>
    <row r="45" spans="1:9" s="7" customFormat="1" ht="30.75" customHeight="1" x14ac:dyDescent="0.25">
      <c r="A45" s="31" t="s">
        <v>72</v>
      </c>
      <c r="B45" s="32" t="s">
        <v>24</v>
      </c>
      <c r="C45" s="80" t="s">
        <v>677</v>
      </c>
      <c r="D45" s="81" t="s">
        <v>295</v>
      </c>
      <c r="E45" s="136">
        <v>3521</v>
      </c>
      <c r="F45" s="44">
        <v>10.59</v>
      </c>
      <c r="G45" s="34">
        <f t="shared" si="1"/>
        <v>37287.39</v>
      </c>
      <c r="H45" s="43"/>
    </row>
    <row r="46" spans="1:9" s="7" customFormat="1" ht="22.35" customHeight="1" x14ac:dyDescent="0.25">
      <c r="A46" s="31" t="s">
        <v>72</v>
      </c>
      <c r="B46" s="32" t="s">
        <v>25</v>
      </c>
      <c r="C46" s="172" t="s">
        <v>158</v>
      </c>
      <c r="D46" s="173" t="s">
        <v>296</v>
      </c>
      <c r="E46" s="136">
        <v>6145</v>
      </c>
      <c r="F46" s="44">
        <v>1.43</v>
      </c>
      <c r="G46" s="34">
        <f t="shared" si="1"/>
        <v>8787.35</v>
      </c>
      <c r="H46" s="43"/>
    </row>
    <row r="47" spans="1:9" s="7" customFormat="1" ht="22.35" customHeight="1" x14ac:dyDescent="0.25">
      <c r="A47" s="31" t="s">
        <v>72</v>
      </c>
      <c r="B47" s="32" t="s">
        <v>26</v>
      </c>
      <c r="C47" s="172" t="s">
        <v>159</v>
      </c>
      <c r="D47" s="173" t="s">
        <v>296</v>
      </c>
      <c r="E47" s="136">
        <v>3892</v>
      </c>
      <c r="F47" s="44">
        <v>4.17</v>
      </c>
      <c r="G47" s="34">
        <f t="shared" si="1"/>
        <v>16229.64</v>
      </c>
      <c r="H47" s="43"/>
    </row>
    <row r="48" spans="1:9" s="7" customFormat="1" ht="22.35" customHeight="1" x14ac:dyDescent="0.25">
      <c r="A48" s="31" t="s">
        <v>72</v>
      </c>
      <c r="B48" s="32" t="s">
        <v>27</v>
      </c>
      <c r="C48" s="172" t="s">
        <v>676</v>
      </c>
      <c r="D48" s="173" t="s">
        <v>296</v>
      </c>
      <c r="E48" s="136">
        <v>19885</v>
      </c>
      <c r="F48" s="44">
        <v>3.12</v>
      </c>
      <c r="G48" s="34">
        <f t="shared" si="1"/>
        <v>62041.2</v>
      </c>
      <c r="H48" s="43"/>
    </row>
    <row r="49" spans="1:9" s="7" customFormat="1" ht="22.35" customHeight="1" x14ac:dyDescent="0.25">
      <c r="A49" s="31" t="s">
        <v>72</v>
      </c>
      <c r="B49" s="32" t="s">
        <v>28</v>
      </c>
      <c r="C49" s="80" t="s">
        <v>160</v>
      </c>
      <c r="D49" s="81" t="s">
        <v>295</v>
      </c>
      <c r="E49" s="136">
        <v>255</v>
      </c>
      <c r="F49" s="44">
        <v>71.09</v>
      </c>
      <c r="G49" s="34">
        <f t="shared" si="1"/>
        <v>18127.95</v>
      </c>
      <c r="H49" s="43"/>
    </row>
    <row r="50" spans="1:9" s="7" customFormat="1" ht="22.35" customHeight="1" thickBot="1" x14ac:dyDescent="0.3">
      <c r="A50" s="31" t="s">
        <v>72</v>
      </c>
      <c r="B50" s="32" t="s">
        <v>116</v>
      </c>
      <c r="C50" s="80" t="s">
        <v>161</v>
      </c>
      <c r="D50" s="81" t="s">
        <v>6</v>
      </c>
      <c r="E50" s="136">
        <v>4490</v>
      </c>
      <c r="F50" s="44">
        <v>34.47</v>
      </c>
      <c r="G50" s="34">
        <f t="shared" si="1"/>
        <v>154770.29999999999</v>
      </c>
      <c r="H50" s="35"/>
    </row>
    <row r="51" spans="1:9" s="7" customFormat="1" ht="39.6" customHeight="1" thickBot="1" x14ac:dyDescent="0.3">
      <c r="A51" s="36" t="s">
        <v>72</v>
      </c>
      <c r="B51" s="37" t="s">
        <v>117</v>
      </c>
      <c r="C51" s="82" t="s">
        <v>162</v>
      </c>
      <c r="D51" s="83" t="s">
        <v>163</v>
      </c>
      <c r="E51" s="137">
        <v>77</v>
      </c>
      <c r="F51" s="45">
        <v>308.02</v>
      </c>
      <c r="G51" s="39">
        <f t="shared" si="1"/>
        <v>23717.54</v>
      </c>
      <c r="H51" s="40" t="s">
        <v>78</v>
      </c>
      <c r="I51" s="41">
        <f>ROUND(SUM(G39:G51),2)</f>
        <v>697264.89</v>
      </c>
    </row>
    <row r="52" spans="1:9" s="7" customFormat="1" ht="22.35" customHeight="1" x14ac:dyDescent="0.25">
      <c r="A52" s="27" t="s">
        <v>164</v>
      </c>
      <c r="B52" s="28" t="s">
        <v>46</v>
      </c>
      <c r="C52" s="78" t="s">
        <v>165</v>
      </c>
      <c r="D52" s="79" t="s">
        <v>6</v>
      </c>
      <c r="E52" s="138">
        <v>28</v>
      </c>
      <c r="F52" s="46">
        <v>197.37</v>
      </c>
      <c r="G52" s="30">
        <f t="shared" si="1"/>
        <v>5526.36</v>
      </c>
      <c r="H52" s="43"/>
    </row>
    <row r="53" spans="1:9" s="7" customFormat="1" ht="22.35" customHeight="1" x14ac:dyDescent="0.25">
      <c r="A53" s="31" t="s">
        <v>164</v>
      </c>
      <c r="B53" s="32" t="s">
        <v>47</v>
      </c>
      <c r="C53" s="80" t="s">
        <v>166</v>
      </c>
      <c r="D53" s="81" t="s">
        <v>6</v>
      </c>
      <c r="E53" s="136">
        <v>24</v>
      </c>
      <c r="F53" s="47">
        <v>73</v>
      </c>
      <c r="G53" s="34">
        <f t="shared" si="1"/>
        <v>1752</v>
      </c>
      <c r="H53" s="43"/>
    </row>
    <row r="54" spans="1:9" s="7" customFormat="1" ht="22.35" customHeight="1" thickBot="1" x14ac:dyDescent="0.3">
      <c r="A54" s="31" t="s">
        <v>164</v>
      </c>
      <c r="B54" s="32" t="s">
        <v>48</v>
      </c>
      <c r="C54" s="80" t="s">
        <v>297</v>
      </c>
      <c r="D54" s="81" t="s">
        <v>17</v>
      </c>
      <c r="E54" s="136">
        <v>1</v>
      </c>
      <c r="F54" s="47">
        <v>224.3</v>
      </c>
      <c r="G54" s="34">
        <f t="shared" si="1"/>
        <v>224.3</v>
      </c>
      <c r="H54" s="43"/>
    </row>
    <row r="55" spans="1:9" s="7" customFormat="1" ht="40.35" customHeight="1" thickBot="1" x14ac:dyDescent="0.3">
      <c r="A55" s="36" t="s">
        <v>164</v>
      </c>
      <c r="B55" s="37" t="s">
        <v>49</v>
      </c>
      <c r="C55" s="82" t="s">
        <v>156</v>
      </c>
      <c r="D55" s="83" t="s">
        <v>295</v>
      </c>
      <c r="E55" s="137">
        <v>24</v>
      </c>
      <c r="F55" s="48">
        <v>4.6900000000000004</v>
      </c>
      <c r="G55" s="39">
        <f t="shared" si="1"/>
        <v>112.56</v>
      </c>
      <c r="H55" s="40" t="s">
        <v>79</v>
      </c>
      <c r="I55" s="41">
        <f>ROUND(SUM(G52:G55),2)</f>
        <v>7615.22</v>
      </c>
    </row>
    <row r="56" spans="1:9" s="7" customFormat="1" ht="23.45" customHeight="1" x14ac:dyDescent="0.25">
      <c r="A56" s="27" t="s">
        <v>167</v>
      </c>
      <c r="B56" s="28" t="s">
        <v>29</v>
      </c>
      <c r="C56" s="174" t="s">
        <v>169</v>
      </c>
      <c r="D56" s="175" t="s">
        <v>298</v>
      </c>
      <c r="E56" s="176">
        <v>913</v>
      </c>
      <c r="F56" s="46">
        <v>102.28</v>
      </c>
      <c r="G56" s="30">
        <f t="shared" ref="G56:G61" si="2">ROUND((E56*F56),2)</f>
        <v>93381.64</v>
      </c>
      <c r="H56" s="43"/>
    </row>
    <row r="57" spans="1:9" s="7" customFormat="1" ht="31.35" customHeight="1" x14ac:dyDescent="0.25">
      <c r="A57" s="31" t="s">
        <v>167</v>
      </c>
      <c r="B57" s="32" t="s">
        <v>30</v>
      </c>
      <c r="C57" s="172" t="s">
        <v>299</v>
      </c>
      <c r="D57" s="173" t="s">
        <v>6</v>
      </c>
      <c r="E57" s="177">
        <v>4776</v>
      </c>
      <c r="F57" s="47">
        <v>36.880000000000003</v>
      </c>
      <c r="G57" s="34">
        <f t="shared" si="2"/>
        <v>176138.88</v>
      </c>
      <c r="H57" s="43"/>
    </row>
    <row r="58" spans="1:9" s="7" customFormat="1" ht="22.35" customHeight="1" x14ac:dyDescent="0.25">
      <c r="A58" s="31" t="s">
        <v>167</v>
      </c>
      <c r="B58" s="32" t="s">
        <v>31</v>
      </c>
      <c r="C58" s="172" t="s">
        <v>170</v>
      </c>
      <c r="D58" s="173" t="s">
        <v>6</v>
      </c>
      <c r="E58" s="177">
        <v>8777</v>
      </c>
      <c r="F58" s="47">
        <v>21.66</v>
      </c>
      <c r="G58" s="34">
        <f t="shared" si="2"/>
        <v>190109.82</v>
      </c>
      <c r="H58" s="43"/>
    </row>
    <row r="59" spans="1:9" s="7" customFormat="1" ht="22.35" customHeight="1" x14ac:dyDescent="0.25">
      <c r="A59" s="31" t="s">
        <v>167</v>
      </c>
      <c r="B59" s="32" t="s">
        <v>32</v>
      </c>
      <c r="C59" s="172" t="s">
        <v>300</v>
      </c>
      <c r="D59" s="173" t="s">
        <v>6</v>
      </c>
      <c r="E59" s="177">
        <v>838</v>
      </c>
      <c r="F59" s="47">
        <v>83.61</v>
      </c>
      <c r="G59" s="34">
        <f t="shared" si="2"/>
        <v>70065.179999999993</v>
      </c>
      <c r="H59" s="43"/>
    </row>
    <row r="60" spans="1:9" s="7" customFormat="1" ht="22.35" customHeight="1" thickBot="1" x14ac:dyDescent="0.3">
      <c r="A60" s="31" t="s">
        <v>167</v>
      </c>
      <c r="B60" s="32" t="s">
        <v>51</v>
      </c>
      <c r="C60" s="172" t="s">
        <v>301</v>
      </c>
      <c r="D60" s="173" t="s">
        <v>6</v>
      </c>
      <c r="E60" s="177">
        <v>4532</v>
      </c>
      <c r="F60" s="47">
        <v>50.17</v>
      </c>
      <c r="G60" s="34">
        <f t="shared" si="2"/>
        <v>227370.44</v>
      </c>
      <c r="H60" s="43"/>
    </row>
    <row r="61" spans="1:9" s="7" customFormat="1" ht="46.35" customHeight="1" thickBot="1" x14ac:dyDescent="0.3">
      <c r="A61" s="36" t="s">
        <v>167</v>
      </c>
      <c r="B61" s="37" t="s">
        <v>168</v>
      </c>
      <c r="C61" s="178" t="s">
        <v>171</v>
      </c>
      <c r="D61" s="179" t="s">
        <v>6</v>
      </c>
      <c r="E61" s="180">
        <v>9659</v>
      </c>
      <c r="F61" s="48">
        <v>2.2599999999999998</v>
      </c>
      <c r="G61" s="39">
        <f t="shared" si="2"/>
        <v>21829.34</v>
      </c>
      <c r="H61" s="40" t="s">
        <v>80</v>
      </c>
      <c r="I61" s="41">
        <f>ROUND(SUM(G56:G61),2)</f>
        <v>778895.3</v>
      </c>
    </row>
    <row r="62" spans="1:9" s="7" customFormat="1" ht="33" customHeight="1" x14ac:dyDescent="0.25">
      <c r="A62" s="27" t="s">
        <v>180</v>
      </c>
      <c r="B62" s="28" t="s">
        <v>33</v>
      </c>
      <c r="C62" s="78" t="s">
        <v>172</v>
      </c>
      <c r="D62" s="79" t="s">
        <v>295</v>
      </c>
      <c r="E62" s="138">
        <v>3903</v>
      </c>
      <c r="F62" s="46">
        <v>18.29</v>
      </c>
      <c r="G62" s="30">
        <f>ROUND((E62*F62),2)</f>
        <v>71385.87</v>
      </c>
      <c r="H62" s="202" t="s">
        <v>89</v>
      </c>
      <c r="I62" s="49"/>
    </row>
    <row r="63" spans="1:9" s="7" customFormat="1" ht="26.1" customHeight="1" x14ac:dyDescent="0.25">
      <c r="A63" s="31" t="s">
        <v>180</v>
      </c>
      <c r="B63" s="32" t="s">
        <v>34</v>
      </c>
      <c r="C63" s="172" t="s">
        <v>173</v>
      </c>
      <c r="D63" s="81" t="s">
        <v>294</v>
      </c>
      <c r="E63" s="136">
        <v>5608</v>
      </c>
      <c r="F63" s="47">
        <v>12.89</v>
      </c>
      <c r="G63" s="34">
        <f t="shared" ref="G63:G75" si="3">ROUND((E63*F63),2)</f>
        <v>72287.12</v>
      </c>
      <c r="H63" s="203"/>
      <c r="I63" s="49"/>
    </row>
    <row r="64" spans="1:9" s="7" customFormat="1" ht="26.1" customHeight="1" x14ac:dyDescent="0.25">
      <c r="A64" s="31" t="s">
        <v>180</v>
      </c>
      <c r="B64" s="32" t="s">
        <v>35</v>
      </c>
      <c r="C64" s="80" t="s">
        <v>174</v>
      </c>
      <c r="D64" s="81" t="s">
        <v>294</v>
      </c>
      <c r="E64" s="136">
        <v>5608</v>
      </c>
      <c r="F64" s="47">
        <v>24.23</v>
      </c>
      <c r="G64" s="34">
        <f t="shared" si="3"/>
        <v>135881.84</v>
      </c>
      <c r="H64" s="203"/>
      <c r="I64" s="49"/>
    </row>
    <row r="65" spans="1:9" s="7" customFormat="1" ht="26.1" customHeight="1" x14ac:dyDescent="0.25">
      <c r="A65" s="31" t="s">
        <v>180</v>
      </c>
      <c r="B65" s="32" t="s">
        <v>36</v>
      </c>
      <c r="C65" s="80" t="s">
        <v>175</v>
      </c>
      <c r="D65" s="81" t="s">
        <v>294</v>
      </c>
      <c r="E65" s="136">
        <v>5608</v>
      </c>
      <c r="F65" s="47">
        <v>0.53</v>
      </c>
      <c r="G65" s="34">
        <f t="shared" si="3"/>
        <v>2972.24</v>
      </c>
      <c r="H65" s="203"/>
      <c r="I65" s="49"/>
    </row>
    <row r="66" spans="1:9" s="7" customFormat="1" ht="26.1" customHeight="1" x14ac:dyDescent="0.25">
      <c r="A66" s="31" t="s">
        <v>180</v>
      </c>
      <c r="B66" s="32" t="s">
        <v>37</v>
      </c>
      <c r="C66" s="80" t="s">
        <v>176</v>
      </c>
      <c r="D66" s="81" t="s">
        <v>294</v>
      </c>
      <c r="E66" s="136">
        <v>5608</v>
      </c>
      <c r="F66" s="47">
        <v>18.46</v>
      </c>
      <c r="G66" s="34">
        <f t="shared" si="3"/>
        <v>103523.68</v>
      </c>
      <c r="H66" s="203"/>
      <c r="I66" s="49"/>
    </row>
    <row r="67" spans="1:9" s="7" customFormat="1" ht="26.1" customHeight="1" x14ac:dyDescent="0.25">
      <c r="A67" s="31" t="s">
        <v>180</v>
      </c>
      <c r="B67" s="32" t="s">
        <v>38</v>
      </c>
      <c r="C67" s="80" t="s">
        <v>175</v>
      </c>
      <c r="D67" s="81" t="s">
        <v>294</v>
      </c>
      <c r="E67" s="136">
        <v>5608</v>
      </c>
      <c r="F67" s="47">
        <v>0.53</v>
      </c>
      <c r="G67" s="34">
        <f t="shared" si="3"/>
        <v>2972.24</v>
      </c>
      <c r="H67" s="203"/>
      <c r="I67" s="49"/>
    </row>
    <row r="68" spans="1:9" s="7" customFormat="1" ht="26.1" customHeight="1" x14ac:dyDescent="0.25">
      <c r="A68" s="31" t="s">
        <v>180</v>
      </c>
      <c r="B68" s="32" t="s">
        <v>181</v>
      </c>
      <c r="C68" s="80" t="s">
        <v>177</v>
      </c>
      <c r="D68" s="81" t="s">
        <v>294</v>
      </c>
      <c r="E68" s="136">
        <v>5608</v>
      </c>
      <c r="F68" s="47">
        <v>10.49</v>
      </c>
      <c r="G68" s="34">
        <f t="shared" si="3"/>
        <v>58827.92</v>
      </c>
      <c r="H68" s="203"/>
      <c r="I68" s="49"/>
    </row>
    <row r="69" spans="1:9" s="7" customFormat="1" ht="26.1" customHeight="1" x14ac:dyDescent="0.25">
      <c r="A69" s="31" t="s">
        <v>180</v>
      </c>
      <c r="B69" s="32" t="s">
        <v>182</v>
      </c>
      <c r="C69" s="80" t="s">
        <v>178</v>
      </c>
      <c r="D69" s="81" t="s">
        <v>6</v>
      </c>
      <c r="E69" s="136">
        <v>284</v>
      </c>
      <c r="F69" s="47">
        <v>0.53</v>
      </c>
      <c r="G69" s="34">
        <f t="shared" si="3"/>
        <v>150.52000000000001</v>
      </c>
      <c r="H69" s="203"/>
      <c r="I69" s="49"/>
    </row>
    <row r="70" spans="1:9" s="7" customFormat="1" ht="26.1" customHeight="1" thickBot="1" x14ac:dyDescent="0.3">
      <c r="A70" s="36" t="s">
        <v>180</v>
      </c>
      <c r="B70" s="37" t="s">
        <v>183</v>
      </c>
      <c r="C70" s="82" t="s">
        <v>179</v>
      </c>
      <c r="D70" s="83" t="s">
        <v>294</v>
      </c>
      <c r="E70" s="137">
        <v>97</v>
      </c>
      <c r="F70" s="48">
        <v>4.3099999999999996</v>
      </c>
      <c r="G70" s="39">
        <f t="shared" si="3"/>
        <v>418.07</v>
      </c>
      <c r="H70" s="203"/>
      <c r="I70" s="49"/>
    </row>
    <row r="71" spans="1:9" s="7" customFormat="1" ht="26.1" customHeight="1" x14ac:dyDescent="0.25">
      <c r="A71" s="27" t="s">
        <v>184</v>
      </c>
      <c r="B71" s="28" t="s">
        <v>33</v>
      </c>
      <c r="C71" s="78" t="s">
        <v>185</v>
      </c>
      <c r="D71" s="79" t="s">
        <v>295</v>
      </c>
      <c r="E71" s="138">
        <v>3230</v>
      </c>
      <c r="F71" s="46"/>
      <c r="G71" s="30">
        <f t="shared" si="3"/>
        <v>0</v>
      </c>
      <c r="H71" s="203"/>
    </row>
    <row r="72" spans="1:9" s="7" customFormat="1" ht="26.1" customHeight="1" x14ac:dyDescent="0.25">
      <c r="A72" s="31" t="s">
        <v>184</v>
      </c>
      <c r="B72" s="32" t="s">
        <v>34</v>
      </c>
      <c r="C72" s="172" t="s">
        <v>186</v>
      </c>
      <c r="D72" s="81" t="s">
        <v>294</v>
      </c>
      <c r="E72" s="136">
        <v>5608</v>
      </c>
      <c r="F72" s="47"/>
      <c r="G72" s="34">
        <f t="shared" si="3"/>
        <v>0</v>
      </c>
      <c r="H72" s="203"/>
    </row>
    <row r="73" spans="1:9" s="7" customFormat="1" ht="26.1" customHeight="1" x14ac:dyDescent="0.25">
      <c r="A73" s="31" t="s">
        <v>184</v>
      </c>
      <c r="B73" s="32" t="s">
        <v>35</v>
      </c>
      <c r="C73" s="80" t="s">
        <v>174</v>
      </c>
      <c r="D73" s="81" t="s">
        <v>294</v>
      </c>
      <c r="E73" s="136">
        <v>5608</v>
      </c>
      <c r="F73" s="47"/>
      <c r="G73" s="34">
        <f t="shared" si="3"/>
        <v>0</v>
      </c>
      <c r="H73" s="203"/>
    </row>
    <row r="74" spans="1:9" s="7" customFormat="1" ht="26.1" customHeight="1" x14ac:dyDescent="0.25">
      <c r="A74" s="31" t="s">
        <v>184</v>
      </c>
      <c r="B74" s="32" t="s">
        <v>36</v>
      </c>
      <c r="C74" s="80" t="s">
        <v>175</v>
      </c>
      <c r="D74" s="81" t="s">
        <v>294</v>
      </c>
      <c r="E74" s="136">
        <v>5608</v>
      </c>
      <c r="F74" s="47"/>
      <c r="G74" s="34">
        <f t="shared" si="3"/>
        <v>0</v>
      </c>
      <c r="H74" s="203"/>
    </row>
    <row r="75" spans="1:9" s="7" customFormat="1" ht="26.1" customHeight="1" x14ac:dyDescent="0.25">
      <c r="A75" s="31" t="s">
        <v>184</v>
      </c>
      <c r="B75" s="32" t="s">
        <v>37</v>
      </c>
      <c r="C75" s="80" t="s">
        <v>176</v>
      </c>
      <c r="D75" s="81" t="s">
        <v>294</v>
      </c>
      <c r="E75" s="136">
        <v>5608</v>
      </c>
      <c r="F75" s="47"/>
      <c r="G75" s="34">
        <f t="shared" si="3"/>
        <v>0</v>
      </c>
      <c r="H75" s="203"/>
      <c r="I75" s="49"/>
    </row>
    <row r="76" spans="1:9" s="7" customFormat="1" ht="26.1" customHeight="1" x14ac:dyDescent="0.25">
      <c r="A76" s="31" t="s">
        <v>184</v>
      </c>
      <c r="B76" s="32" t="s">
        <v>38</v>
      </c>
      <c r="C76" s="80" t="s">
        <v>175</v>
      </c>
      <c r="D76" s="81" t="s">
        <v>294</v>
      </c>
      <c r="E76" s="136">
        <v>5608</v>
      </c>
      <c r="F76" s="51"/>
      <c r="G76" s="34">
        <f>ROUND((E76*F76),2)</f>
        <v>0</v>
      </c>
      <c r="H76" s="203"/>
    </row>
    <row r="77" spans="1:9" s="7" customFormat="1" ht="26.1" customHeight="1" x14ac:dyDescent="0.25">
      <c r="A77" s="31" t="s">
        <v>184</v>
      </c>
      <c r="B77" s="32" t="s">
        <v>181</v>
      </c>
      <c r="C77" s="80" t="s">
        <v>177</v>
      </c>
      <c r="D77" s="81" t="s">
        <v>294</v>
      </c>
      <c r="E77" s="136">
        <v>5608</v>
      </c>
      <c r="F77" s="51"/>
      <c r="G77" s="34">
        <f t="shared" ref="G77:G79" si="4">ROUND((E77*F77),2)</f>
        <v>0</v>
      </c>
      <c r="H77" s="203"/>
    </row>
    <row r="78" spans="1:9" s="7" customFormat="1" ht="26.1" customHeight="1" thickBot="1" x14ac:dyDescent="0.3">
      <c r="A78" s="31" t="s">
        <v>184</v>
      </c>
      <c r="B78" s="32" t="s">
        <v>182</v>
      </c>
      <c r="C78" s="80" t="s">
        <v>178</v>
      </c>
      <c r="D78" s="81" t="s">
        <v>6</v>
      </c>
      <c r="E78" s="136">
        <v>284</v>
      </c>
      <c r="F78" s="51"/>
      <c r="G78" s="34">
        <f t="shared" si="4"/>
        <v>0</v>
      </c>
      <c r="H78" s="204"/>
    </row>
    <row r="79" spans="1:9" s="7" customFormat="1" ht="54.6" customHeight="1" thickBot="1" x14ac:dyDescent="0.3">
      <c r="A79" s="36" t="s">
        <v>184</v>
      </c>
      <c r="B79" s="37" t="s">
        <v>183</v>
      </c>
      <c r="C79" s="82" t="s">
        <v>179</v>
      </c>
      <c r="D79" s="83" t="s">
        <v>294</v>
      </c>
      <c r="E79" s="137">
        <v>97</v>
      </c>
      <c r="F79" s="52"/>
      <c r="G79" s="39">
        <f t="shared" si="4"/>
        <v>0</v>
      </c>
      <c r="H79" s="40" t="s">
        <v>81</v>
      </c>
      <c r="I79" s="41">
        <f>ROUND(SUM(G62:G79),2)</f>
        <v>448419.5</v>
      </c>
    </row>
    <row r="80" spans="1:9" s="7" customFormat="1" ht="26.1" customHeight="1" x14ac:dyDescent="0.25">
      <c r="A80" s="181" t="s">
        <v>187</v>
      </c>
      <c r="B80" s="182" t="s">
        <v>7</v>
      </c>
      <c r="C80" s="78" t="s">
        <v>172</v>
      </c>
      <c r="D80" s="79" t="s">
        <v>295</v>
      </c>
      <c r="E80" s="138">
        <v>11967</v>
      </c>
      <c r="F80" s="53">
        <v>19.079999999999998</v>
      </c>
      <c r="G80" s="54">
        <f>ROUND((E80*F80),2)</f>
        <v>228330.36</v>
      </c>
      <c r="H80" s="202" t="s">
        <v>89</v>
      </c>
      <c r="I80" s="49"/>
    </row>
    <row r="81" spans="1:9" s="7" customFormat="1" ht="26.1" customHeight="1" x14ac:dyDescent="0.25">
      <c r="A81" s="183" t="s">
        <v>187</v>
      </c>
      <c r="B81" s="184" t="s">
        <v>39</v>
      </c>
      <c r="C81" s="80" t="s">
        <v>173</v>
      </c>
      <c r="D81" s="81" t="s">
        <v>294</v>
      </c>
      <c r="E81" s="136">
        <v>14645</v>
      </c>
      <c r="F81" s="55">
        <v>13.07</v>
      </c>
      <c r="G81" s="56">
        <f t="shared" ref="G81:G93" si="5">ROUND((E81*F81),2)</f>
        <v>191410.15</v>
      </c>
      <c r="H81" s="203"/>
      <c r="I81" s="49"/>
    </row>
    <row r="82" spans="1:9" s="7" customFormat="1" ht="26.1" customHeight="1" x14ac:dyDescent="0.25">
      <c r="A82" s="183" t="s">
        <v>187</v>
      </c>
      <c r="B82" s="184" t="s">
        <v>40</v>
      </c>
      <c r="C82" s="80" t="s">
        <v>191</v>
      </c>
      <c r="D82" s="81" t="s">
        <v>294</v>
      </c>
      <c r="E82" s="136">
        <v>14645</v>
      </c>
      <c r="F82" s="55">
        <v>18.239999999999998</v>
      </c>
      <c r="G82" s="56">
        <f t="shared" si="5"/>
        <v>267124.8</v>
      </c>
      <c r="H82" s="203"/>
      <c r="I82" s="49"/>
    </row>
    <row r="83" spans="1:9" s="7" customFormat="1" ht="26.1" customHeight="1" x14ac:dyDescent="0.25">
      <c r="A83" s="183" t="s">
        <v>187</v>
      </c>
      <c r="B83" s="184" t="s">
        <v>41</v>
      </c>
      <c r="C83" s="80" t="s">
        <v>175</v>
      </c>
      <c r="D83" s="81" t="s">
        <v>294</v>
      </c>
      <c r="E83" s="136">
        <v>14645</v>
      </c>
      <c r="F83" s="55">
        <v>0.53</v>
      </c>
      <c r="G83" s="56">
        <f t="shared" si="5"/>
        <v>7761.85</v>
      </c>
      <c r="H83" s="203"/>
      <c r="I83" s="49"/>
    </row>
    <row r="84" spans="1:9" s="7" customFormat="1" ht="26.1" customHeight="1" x14ac:dyDescent="0.25">
      <c r="A84" s="183" t="s">
        <v>187</v>
      </c>
      <c r="B84" s="184" t="s">
        <v>42</v>
      </c>
      <c r="C84" s="80" t="s">
        <v>176</v>
      </c>
      <c r="D84" s="81" t="s">
        <v>294</v>
      </c>
      <c r="E84" s="136">
        <v>14645</v>
      </c>
      <c r="F84" s="55">
        <v>18.68</v>
      </c>
      <c r="G84" s="56">
        <f t="shared" si="5"/>
        <v>273568.59999999998</v>
      </c>
      <c r="H84" s="203"/>
      <c r="I84" s="49"/>
    </row>
    <row r="85" spans="1:9" s="7" customFormat="1" ht="26.1" customHeight="1" x14ac:dyDescent="0.25">
      <c r="A85" s="183" t="s">
        <v>187</v>
      </c>
      <c r="B85" s="184" t="s">
        <v>43</v>
      </c>
      <c r="C85" s="80" t="s">
        <v>175</v>
      </c>
      <c r="D85" s="81" t="s">
        <v>294</v>
      </c>
      <c r="E85" s="136">
        <v>14645</v>
      </c>
      <c r="F85" s="55">
        <v>0.53</v>
      </c>
      <c r="G85" s="56">
        <f t="shared" si="5"/>
        <v>7761.85</v>
      </c>
      <c r="H85" s="203"/>
      <c r="I85" s="49"/>
    </row>
    <row r="86" spans="1:9" s="7" customFormat="1" ht="26.1" customHeight="1" x14ac:dyDescent="0.25">
      <c r="A86" s="183" t="s">
        <v>187</v>
      </c>
      <c r="B86" s="184" t="s">
        <v>44</v>
      </c>
      <c r="C86" s="80" t="s">
        <v>177</v>
      </c>
      <c r="D86" s="81" t="s">
        <v>294</v>
      </c>
      <c r="E86" s="136">
        <v>14645</v>
      </c>
      <c r="F86" s="55">
        <v>10.49</v>
      </c>
      <c r="G86" s="56">
        <f t="shared" si="5"/>
        <v>153626.04999999999</v>
      </c>
      <c r="H86" s="203"/>
      <c r="I86" s="49"/>
    </row>
    <row r="87" spans="1:9" s="7" customFormat="1" ht="26.1" customHeight="1" x14ac:dyDescent="0.25">
      <c r="A87" s="183" t="s">
        <v>187</v>
      </c>
      <c r="B87" s="184" t="s">
        <v>189</v>
      </c>
      <c r="C87" s="80" t="s">
        <v>178</v>
      </c>
      <c r="D87" s="81" t="s">
        <v>6</v>
      </c>
      <c r="E87" s="136">
        <v>218</v>
      </c>
      <c r="F87" s="55">
        <v>0.53</v>
      </c>
      <c r="G87" s="56">
        <f t="shared" si="5"/>
        <v>115.54</v>
      </c>
      <c r="H87" s="203"/>
      <c r="I87" s="49"/>
    </row>
    <row r="88" spans="1:9" s="7" customFormat="1" ht="26.1" customHeight="1" thickBot="1" x14ac:dyDescent="0.3">
      <c r="A88" s="185" t="s">
        <v>187</v>
      </c>
      <c r="B88" s="186" t="s">
        <v>190</v>
      </c>
      <c r="C88" s="82" t="s">
        <v>179</v>
      </c>
      <c r="D88" s="83" t="s">
        <v>294</v>
      </c>
      <c r="E88" s="137">
        <v>10</v>
      </c>
      <c r="F88" s="57">
        <v>4.3099999999999996</v>
      </c>
      <c r="G88" s="58">
        <f t="shared" si="5"/>
        <v>43.1</v>
      </c>
      <c r="H88" s="203"/>
      <c r="I88" s="49"/>
    </row>
    <row r="89" spans="1:9" s="7" customFormat="1" ht="26.1" customHeight="1" x14ac:dyDescent="0.25">
      <c r="A89" s="181" t="s">
        <v>188</v>
      </c>
      <c r="B89" s="182" t="s">
        <v>7</v>
      </c>
      <c r="C89" s="78" t="s">
        <v>185</v>
      </c>
      <c r="D89" s="79" t="s">
        <v>295</v>
      </c>
      <c r="E89" s="138">
        <v>10210</v>
      </c>
      <c r="F89" s="53"/>
      <c r="G89" s="54">
        <f t="shared" si="5"/>
        <v>0</v>
      </c>
      <c r="H89" s="203"/>
    </row>
    <row r="90" spans="1:9" s="7" customFormat="1" ht="26.1" customHeight="1" x14ac:dyDescent="0.25">
      <c r="A90" s="183" t="s">
        <v>188</v>
      </c>
      <c r="B90" s="184" t="s">
        <v>39</v>
      </c>
      <c r="C90" s="80" t="s">
        <v>186</v>
      </c>
      <c r="D90" s="81" t="s">
        <v>294</v>
      </c>
      <c r="E90" s="136">
        <v>14645</v>
      </c>
      <c r="F90" s="55"/>
      <c r="G90" s="56">
        <f t="shared" si="5"/>
        <v>0</v>
      </c>
      <c r="H90" s="203"/>
    </row>
    <row r="91" spans="1:9" s="7" customFormat="1" ht="26.1" customHeight="1" x14ac:dyDescent="0.25">
      <c r="A91" s="183" t="s">
        <v>188</v>
      </c>
      <c r="B91" s="184" t="s">
        <v>40</v>
      </c>
      <c r="C91" s="80" t="s">
        <v>191</v>
      </c>
      <c r="D91" s="81" t="s">
        <v>294</v>
      </c>
      <c r="E91" s="136">
        <v>14645</v>
      </c>
      <c r="F91" s="55"/>
      <c r="G91" s="56">
        <f t="shared" si="5"/>
        <v>0</v>
      </c>
      <c r="H91" s="203"/>
    </row>
    <row r="92" spans="1:9" s="7" customFormat="1" ht="26.1" customHeight="1" x14ac:dyDescent="0.25">
      <c r="A92" s="183" t="s">
        <v>188</v>
      </c>
      <c r="B92" s="184" t="s">
        <v>41</v>
      </c>
      <c r="C92" s="80" t="s">
        <v>175</v>
      </c>
      <c r="D92" s="81" t="s">
        <v>294</v>
      </c>
      <c r="E92" s="136">
        <v>14645</v>
      </c>
      <c r="F92" s="55"/>
      <c r="G92" s="56">
        <f t="shared" si="5"/>
        <v>0</v>
      </c>
      <c r="H92" s="203"/>
    </row>
    <row r="93" spans="1:9" s="7" customFormat="1" ht="26.1" customHeight="1" x14ac:dyDescent="0.25">
      <c r="A93" s="183" t="s">
        <v>188</v>
      </c>
      <c r="B93" s="184" t="s">
        <v>42</v>
      </c>
      <c r="C93" s="80" t="s">
        <v>176</v>
      </c>
      <c r="D93" s="81" t="s">
        <v>294</v>
      </c>
      <c r="E93" s="136">
        <v>14645</v>
      </c>
      <c r="F93" s="55"/>
      <c r="G93" s="56">
        <f t="shared" si="5"/>
        <v>0</v>
      </c>
      <c r="H93" s="203"/>
      <c r="I93" s="49"/>
    </row>
    <row r="94" spans="1:9" s="7" customFormat="1" ht="26.1" customHeight="1" x14ac:dyDescent="0.25">
      <c r="A94" s="183" t="s">
        <v>188</v>
      </c>
      <c r="B94" s="184" t="s">
        <v>43</v>
      </c>
      <c r="C94" s="80" t="s">
        <v>175</v>
      </c>
      <c r="D94" s="81" t="s">
        <v>294</v>
      </c>
      <c r="E94" s="136">
        <v>14645</v>
      </c>
      <c r="F94" s="59"/>
      <c r="G94" s="56">
        <f>ROUND((E94*F94),2)</f>
        <v>0</v>
      </c>
      <c r="H94" s="203"/>
    </row>
    <row r="95" spans="1:9" s="7" customFormat="1" ht="26.1" customHeight="1" x14ac:dyDescent="0.25">
      <c r="A95" s="183" t="s">
        <v>188</v>
      </c>
      <c r="B95" s="184" t="s">
        <v>44</v>
      </c>
      <c r="C95" s="80" t="s">
        <v>177</v>
      </c>
      <c r="D95" s="81" t="s">
        <v>294</v>
      </c>
      <c r="E95" s="136">
        <v>14645</v>
      </c>
      <c r="F95" s="59"/>
      <c r="G95" s="56">
        <f t="shared" ref="G95:G97" si="6">ROUND((E95*F95),2)</f>
        <v>0</v>
      </c>
      <c r="H95" s="203"/>
    </row>
    <row r="96" spans="1:9" s="7" customFormat="1" ht="26.1" customHeight="1" thickBot="1" x14ac:dyDescent="0.3">
      <c r="A96" s="183" t="s">
        <v>188</v>
      </c>
      <c r="B96" s="184" t="s">
        <v>189</v>
      </c>
      <c r="C96" s="80" t="s">
        <v>178</v>
      </c>
      <c r="D96" s="81" t="s">
        <v>6</v>
      </c>
      <c r="E96" s="136">
        <v>218</v>
      </c>
      <c r="F96" s="59"/>
      <c r="G96" s="56">
        <f t="shared" si="6"/>
        <v>0</v>
      </c>
      <c r="H96" s="204"/>
    </row>
    <row r="97" spans="1:9" s="7" customFormat="1" ht="53.1" customHeight="1" thickBot="1" x14ac:dyDescent="0.3">
      <c r="A97" s="185" t="s">
        <v>188</v>
      </c>
      <c r="B97" s="186" t="s">
        <v>190</v>
      </c>
      <c r="C97" s="82" t="s">
        <v>179</v>
      </c>
      <c r="D97" s="83" t="s">
        <v>294</v>
      </c>
      <c r="E97" s="137">
        <v>10</v>
      </c>
      <c r="F97" s="60"/>
      <c r="G97" s="58">
        <f t="shared" si="6"/>
        <v>0</v>
      </c>
      <c r="H97" s="61" t="s">
        <v>82</v>
      </c>
      <c r="I97" s="41">
        <f>ROUND(SUM(G80:G97),2)</f>
        <v>1129742.3</v>
      </c>
    </row>
    <row r="98" spans="1:9" s="7" customFormat="1" ht="26.1" customHeight="1" x14ac:dyDescent="0.25">
      <c r="A98" s="181" t="s">
        <v>195</v>
      </c>
      <c r="B98" s="182" t="s">
        <v>45</v>
      </c>
      <c r="C98" s="78" t="s">
        <v>172</v>
      </c>
      <c r="D98" s="79" t="s">
        <v>295</v>
      </c>
      <c r="E98" s="138">
        <v>1516</v>
      </c>
      <c r="F98" s="53">
        <v>19.62</v>
      </c>
      <c r="G98" s="54">
        <f>ROUND((E98*F98),2)</f>
        <v>29743.919999999998</v>
      </c>
      <c r="H98" s="202" t="s">
        <v>89</v>
      </c>
      <c r="I98" s="49"/>
    </row>
    <row r="99" spans="1:9" s="7" customFormat="1" ht="26.1" customHeight="1" x14ac:dyDescent="0.25">
      <c r="A99" s="183" t="s">
        <v>195</v>
      </c>
      <c r="B99" s="184" t="s">
        <v>52</v>
      </c>
      <c r="C99" s="80" t="s">
        <v>173</v>
      </c>
      <c r="D99" s="81" t="s">
        <v>294</v>
      </c>
      <c r="E99" s="136">
        <v>1972</v>
      </c>
      <c r="F99" s="55">
        <v>13.01</v>
      </c>
      <c r="G99" s="56">
        <f t="shared" ref="G99:G122" si="7">ROUND((E99*F99),2)</f>
        <v>25655.72</v>
      </c>
      <c r="H99" s="203"/>
      <c r="I99" s="49"/>
    </row>
    <row r="100" spans="1:9" s="7" customFormat="1" ht="26.1" customHeight="1" x14ac:dyDescent="0.25">
      <c r="A100" s="183" t="s">
        <v>195</v>
      </c>
      <c r="B100" s="184" t="s">
        <v>53</v>
      </c>
      <c r="C100" s="80" t="s">
        <v>192</v>
      </c>
      <c r="D100" s="81" t="s">
        <v>294</v>
      </c>
      <c r="E100" s="136">
        <v>1972</v>
      </c>
      <c r="F100" s="55">
        <v>16.71</v>
      </c>
      <c r="G100" s="56">
        <f t="shared" si="7"/>
        <v>32952.120000000003</v>
      </c>
      <c r="H100" s="203"/>
      <c r="I100" s="49"/>
    </row>
    <row r="101" spans="1:9" s="7" customFormat="1" ht="26.1" customHeight="1" x14ac:dyDescent="0.25">
      <c r="A101" s="183" t="s">
        <v>195</v>
      </c>
      <c r="B101" s="184" t="s">
        <v>54</v>
      </c>
      <c r="C101" s="80" t="s">
        <v>193</v>
      </c>
      <c r="D101" s="81" t="s">
        <v>294</v>
      </c>
      <c r="E101" s="136">
        <v>1972</v>
      </c>
      <c r="F101" s="55">
        <v>0.53</v>
      </c>
      <c r="G101" s="56">
        <f t="shared" si="7"/>
        <v>1045.1600000000001</v>
      </c>
      <c r="H101" s="203"/>
      <c r="I101" s="49"/>
    </row>
    <row r="102" spans="1:9" s="7" customFormat="1" ht="26.1" customHeight="1" x14ac:dyDescent="0.25">
      <c r="A102" s="183" t="s">
        <v>195</v>
      </c>
      <c r="B102" s="184" t="s">
        <v>55</v>
      </c>
      <c r="C102" s="80" t="s">
        <v>194</v>
      </c>
      <c r="D102" s="81" t="s">
        <v>294</v>
      </c>
      <c r="E102" s="136">
        <v>1972</v>
      </c>
      <c r="F102" s="55">
        <v>11.47</v>
      </c>
      <c r="G102" s="56">
        <f t="shared" si="7"/>
        <v>22618.84</v>
      </c>
      <c r="H102" s="203"/>
      <c r="I102" s="49"/>
    </row>
    <row r="103" spans="1:9" s="7" customFormat="1" ht="26.1" customHeight="1" thickBot="1" x14ac:dyDescent="0.3">
      <c r="A103" s="185" t="s">
        <v>195</v>
      </c>
      <c r="B103" s="186" t="s">
        <v>56</v>
      </c>
      <c r="C103" s="82" t="s">
        <v>178</v>
      </c>
      <c r="D103" s="83" t="s">
        <v>6</v>
      </c>
      <c r="E103" s="137">
        <v>70</v>
      </c>
      <c r="F103" s="57">
        <v>0.53</v>
      </c>
      <c r="G103" s="58">
        <f t="shared" si="7"/>
        <v>37.1</v>
      </c>
      <c r="H103" s="203"/>
      <c r="I103" s="49"/>
    </row>
    <row r="104" spans="1:9" s="7" customFormat="1" ht="26.1" customHeight="1" x14ac:dyDescent="0.25">
      <c r="A104" s="181" t="s">
        <v>196</v>
      </c>
      <c r="B104" s="182" t="s">
        <v>45</v>
      </c>
      <c r="C104" s="78" t="s">
        <v>185</v>
      </c>
      <c r="D104" s="79" t="s">
        <v>295</v>
      </c>
      <c r="E104" s="176">
        <v>1412</v>
      </c>
      <c r="F104" s="53"/>
      <c r="G104" s="54">
        <f t="shared" si="7"/>
        <v>0</v>
      </c>
      <c r="H104" s="203"/>
    </row>
    <row r="105" spans="1:9" s="7" customFormat="1" ht="26.1" customHeight="1" x14ac:dyDescent="0.25">
      <c r="A105" s="183" t="s">
        <v>196</v>
      </c>
      <c r="B105" s="184" t="s">
        <v>52</v>
      </c>
      <c r="C105" s="172" t="s">
        <v>243</v>
      </c>
      <c r="D105" s="81" t="s">
        <v>294</v>
      </c>
      <c r="E105" s="136">
        <v>1972</v>
      </c>
      <c r="F105" s="55"/>
      <c r="G105" s="56">
        <f t="shared" si="7"/>
        <v>0</v>
      </c>
      <c r="H105" s="203"/>
    </row>
    <row r="106" spans="1:9" s="7" customFormat="1" ht="26.1" customHeight="1" x14ac:dyDescent="0.25">
      <c r="A106" s="183" t="s">
        <v>196</v>
      </c>
      <c r="B106" s="184" t="s">
        <v>53</v>
      </c>
      <c r="C106" s="172" t="s">
        <v>192</v>
      </c>
      <c r="D106" s="81" t="s">
        <v>294</v>
      </c>
      <c r="E106" s="136">
        <v>1972</v>
      </c>
      <c r="F106" s="55"/>
      <c r="G106" s="56">
        <f t="shared" si="7"/>
        <v>0</v>
      </c>
      <c r="H106" s="203"/>
    </row>
    <row r="107" spans="1:9" s="7" customFormat="1" ht="26.1" customHeight="1" x14ac:dyDescent="0.25">
      <c r="A107" s="183" t="s">
        <v>196</v>
      </c>
      <c r="B107" s="184" t="s">
        <v>54</v>
      </c>
      <c r="C107" s="172" t="s">
        <v>193</v>
      </c>
      <c r="D107" s="81" t="s">
        <v>294</v>
      </c>
      <c r="E107" s="136">
        <v>1972</v>
      </c>
      <c r="F107" s="55"/>
      <c r="G107" s="56">
        <f t="shared" si="7"/>
        <v>0</v>
      </c>
      <c r="H107" s="203"/>
    </row>
    <row r="108" spans="1:9" s="7" customFormat="1" ht="26.1" customHeight="1" thickBot="1" x14ac:dyDescent="0.3">
      <c r="A108" s="183" t="s">
        <v>196</v>
      </c>
      <c r="B108" s="184" t="s">
        <v>55</v>
      </c>
      <c r="C108" s="80" t="s">
        <v>194</v>
      </c>
      <c r="D108" s="81" t="s">
        <v>294</v>
      </c>
      <c r="E108" s="136">
        <v>1972</v>
      </c>
      <c r="F108" s="55"/>
      <c r="G108" s="56">
        <f t="shared" si="7"/>
        <v>0</v>
      </c>
      <c r="H108" s="203"/>
      <c r="I108" s="49"/>
    </row>
    <row r="109" spans="1:9" s="7" customFormat="1" ht="51.6" customHeight="1" thickBot="1" x14ac:dyDescent="0.3">
      <c r="A109" s="185" t="s">
        <v>196</v>
      </c>
      <c r="B109" s="186" t="s">
        <v>56</v>
      </c>
      <c r="C109" s="82" t="s">
        <v>178</v>
      </c>
      <c r="D109" s="83" t="s">
        <v>6</v>
      </c>
      <c r="E109" s="137">
        <v>70</v>
      </c>
      <c r="F109" s="60"/>
      <c r="G109" s="62">
        <f t="shared" si="7"/>
        <v>0</v>
      </c>
      <c r="H109" s="61" t="s">
        <v>83</v>
      </c>
      <c r="I109" s="41">
        <f>ROUND(SUM(G98:G109),2)</f>
        <v>112052.86</v>
      </c>
    </row>
    <row r="110" spans="1:9" s="7" customFormat="1" ht="26.1" customHeight="1" x14ac:dyDescent="0.25">
      <c r="A110" s="27" t="s">
        <v>197</v>
      </c>
      <c r="B110" s="63" t="s">
        <v>57</v>
      </c>
      <c r="C110" s="78" t="s">
        <v>172</v>
      </c>
      <c r="D110" s="79" t="s">
        <v>295</v>
      </c>
      <c r="E110" s="138">
        <v>173</v>
      </c>
      <c r="F110" s="46">
        <v>19.52</v>
      </c>
      <c r="G110" s="30">
        <f t="shared" si="7"/>
        <v>3376.96</v>
      </c>
      <c r="H110" s="202" t="s">
        <v>89</v>
      </c>
      <c r="I110" s="49"/>
    </row>
    <row r="111" spans="1:9" s="7" customFormat="1" ht="26.1" customHeight="1" x14ac:dyDescent="0.25">
      <c r="A111" s="31" t="s">
        <v>197</v>
      </c>
      <c r="B111" s="64" t="s">
        <v>58</v>
      </c>
      <c r="C111" s="80" t="s">
        <v>202</v>
      </c>
      <c r="D111" s="81" t="s">
        <v>294</v>
      </c>
      <c r="E111" s="136">
        <v>323</v>
      </c>
      <c r="F111" s="47">
        <v>15.88</v>
      </c>
      <c r="G111" s="34">
        <f t="shared" si="7"/>
        <v>5129.24</v>
      </c>
      <c r="H111" s="203"/>
      <c r="I111" s="49"/>
    </row>
    <row r="112" spans="1:9" s="7" customFormat="1" ht="26.1" customHeight="1" x14ac:dyDescent="0.25">
      <c r="A112" s="31" t="s">
        <v>197</v>
      </c>
      <c r="B112" s="64" t="s">
        <v>59</v>
      </c>
      <c r="C112" s="80" t="s">
        <v>203</v>
      </c>
      <c r="D112" s="81" t="s">
        <v>294</v>
      </c>
      <c r="E112" s="136">
        <v>240</v>
      </c>
      <c r="F112" s="47">
        <v>64.239999999999995</v>
      </c>
      <c r="G112" s="34">
        <f t="shared" si="7"/>
        <v>15417.6</v>
      </c>
      <c r="H112" s="203"/>
      <c r="I112" s="49"/>
    </row>
    <row r="113" spans="1:9" s="7" customFormat="1" ht="26.1" customHeight="1" x14ac:dyDescent="0.25">
      <c r="A113" s="31" t="s">
        <v>197</v>
      </c>
      <c r="B113" s="64" t="s">
        <v>60</v>
      </c>
      <c r="C113" s="80" t="s">
        <v>204</v>
      </c>
      <c r="D113" s="81" t="s">
        <v>17</v>
      </c>
      <c r="E113" s="177">
        <v>18</v>
      </c>
      <c r="F113" s="47">
        <v>140.74</v>
      </c>
      <c r="G113" s="34">
        <f t="shared" si="7"/>
        <v>2533.3200000000002</v>
      </c>
      <c r="H113" s="203"/>
      <c r="I113" s="49"/>
    </row>
    <row r="114" spans="1:9" s="7" customFormat="1" ht="26.1" customHeight="1" x14ac:dyDescent="0.25">
      <c r="A114" s="31" t="s">
        <v>197</v>
      </c>
      <c r="B114" s="64" t="s">
        <v>61</v>
      </c>
      <c r="C114" s="80" t="s">
        <v>205</v>
      </c>
      <c r="D114" s="81" t="s">
        <v>6</v>
      </c>
      <c r="E114" s="177">
        <v>35.299999999999997</v>
      </c>
      <c r="F114" s="47">
        <v>3.44</v>
      </c>
      <c r="G114" s="34">
        <f t="shared" si="7"/>
        <v>121.43</v>
      </c>
      <c r="H114" s="203"/>
      <c r="I114" s="49"/>
    </row>
    <row r="115" spans="1:9" s="7" customFormat="1" ht="26.1" customHeight="1" x14ac:dyDescent="0.25">
      <c r="A115" s="31" t="s">
        <v>197</v>
      </c>
      <c r="B115" s="64" t="s">
        <v>62</v>
      </c>
      <c r="C115" s="80" t="s">
        <v>206</v>
      </c>
      <c r="D115" s="81" t="s">
        <v>294</v>
      </c>
      <c r="E115" s="177">
        <v>17.7</v>
      </c>
      <c r="F115" s="47">
        <v>3.18</v>
      </c>
      <c r="G115" s="34">
        <f t="shared" si="7"/>
        <v>56.29</v>
      </c>
      <c r="H115" s="203"/>
      <c r="I115" s="49"/>
    </row>
    <row r="116" spans="1:9" s="7" customFormat="1" ht="26.1" customHeight="1" x14ac:dyDescent="0.25">
      <c r="A116" s="31" t="s">
        <v>197</v>
      </c>
      <c r="B116" s="64" t="s">
        <v>63</v>
      </c>
      <c r="C116" s="80" t="s">
        <v>207</v>
      </c>
      <c r="D116" s="81" t="s">
        <v>17</v>
      </c>
      <c r="E116" s="177">
        <v>36</v>
      </c>
      <c r="F116" s="47">
        <v>116.77</v>
      </c>
      <c r="G116" s="34">
        <f t="shared" si="7"/>
        <v>4203.72</v>
      </c>
      <c r="H116" s="203"/>
      <c r="I116" s="49"/>
    </row>
    <row r="117" spans="1:9" s="7" customFormat="1" ht="26.1" customHeight="1" x14ac:dyDescent="0.25">
      <c r="A117" s="76" t="s">
        <v>197</v>
      </c>
      <c r="B117" s="64" t="s">
        <v>73</v>
      </c>
      <c r="C117" s="80" t="s">
        <v>208</v>
      </c>
      <c r="D117" s="81" t="s">
        <v>6</v>
      </c>
      <c r="E117" s="177">
        <v>110.4</v>
      </c>
      <c r="F117" s="47">
        <v>155.31</v>
      </c>
      <c r="G117" s="34">
        <f t="shared" si="7"/>
        <v>17146.22</v>
      </c>
      <c r="H117" s="203"/>
      <c r="I117" s="49"/>
    </row>
    <row r="118" spans="1:9" s="7" customFormat="1" ht="26.1" customHeight="1" x14ac:dyDescent="0.25">
      <c r="A118" s="31" t="s">
        <v>197</v>
      </c>
      <c r="B118" s="64" t="s">
        <v>74</v>
      </c>
      <c r="C118" s="80" t="s">
        <v>209</v>
      </c>
      <c r="D118" s="81" t="s">
        <v>294</v>
      </c>
      <c r="E118" s="177">
        <v>323</v>
      </c>
      <c r="F118" s="47">
        <v>14.29</v>
      </c>
      <c r="G118" s="34">
        <f t="shared" si="7"/>
        <v>4615.67</v>
      </c>
      <c r="H118" s="203"/>
      <c r="I118" s="49"/>
    </row>
    <row r="119" spans="1:9" s="7" customFormat="1" ht="26.1" customHeight="1" x14ac:dyDescent="0.25">
      <c r="A119" s="31" t="s">
        <v>197</v>
      </c>
      <c r="B119" s="64" t="s">
        <v>198</v>
      </c>
      <c r="C119" s="80" t="s">
        <v>210</v>
      </c>
      <c r="D119" s="81" t="s">
        <v>294</v>
      </c>
      <c r="E119" s="177">
        <v>249</v>
      </c>
      <c r="F119" s="47">
        <v>124.89</v>
      </c>
      <c r="G119" s="34">
        <f t="shared" si="7"/>
        <v>31097.61</v>
      </c>
      <c r="H119" s="203"/>
      <c r="I119" s="49"/>
    </row>
    <row r="120" spans="1:9" s="7" customFormat="1" ht="34.35" customHeight="1" x14ac:dyDescent="0.25">
      <c r="A120" s="31" t="s">
        <v>197</v>
      </c>
      <c r="B120" s="64" t="s">
        <v>199</v>
      </c>
      <c r="C120" s="80" t="s">
        <v>211</v>
      </c>
      <c r="D120" s="81" t="s">
        <v>294</v>
      </c>
      <c r="E120" s="177">
        <v>74</v>
      </c>
      <c r="F120" s="47">
        <v>90.98</v>
      </c>
      <c r="G120" s="34">
        <f t="shared" si="7"/>
        <v>6732.52</v>
      </c>
      <c r="H120" s="203"/>
      <c r="I120" s="49"/>
    </row>
    <row r="121" spans="1:9" s="7" customFormat="1" ht="26.1" customHeight="1" x14ac:dyDescent="0.25">
      <c r="A121" s="31" t="s">
        <v>197</v>
      </c>
      <c r="B121" s="64" t="s">
        <v>200</v>
      </c>
      <c r="C121" s="80" t="s">
        <v>50</v>
      </c>
      <c r="D121" s="81" t="s">
        <v>294</v>
      </c>
      <c r="E121" s="177">
        <v>369.6</v>
      </c>
      <c r="F121" s="47">
        <v>7.56</v>
      </c>
      <c r="G121" s="34">
        <f t="shared" si="7"/>
        <v>2794.18</v>
      </c>
      <c r="H121" s="203"/>
      <c r="I121" s="49"/>
    </row>
    <row r="122" spans="1:9" s="7" customFormat="1" ht="26.1" customHeight="1" thickBot="1" x14ac:dyDescent="0.3">
      <c r="A122" s="31" t="s">
        <v>197</v>
      </c>
      <c r="B122" s="64" t="s">
        <v>201</v>
      </c>
      <c r="C122" s="80" t="s">
        <v>212</v>
      </c>
      <c r="D122" s="81" t="s">
        <v>6</v>
      </c>
      <c r="E122" s="177">
        <v>168</v>
      </c>
      <c r="F122" s="47">
        <v>49.26</v>
      </c>
      <c r="G122" s="34">
        <f t="shared" si="7"/>
        <v>8275.68</v>
      </c>
      <c r="H122" s="203"/>
      <c r="I122" s="49"/>
    </row>
    <row r="123" spans="1:9" s="7" customFormat="1" ht="26.1" customHeight="1" x14ac:dyDescent="0.25">
      <c r="A123" s="27" t="s">
        <v>213</v>
      </c>
      <c r="B123" s="63" t="s">
        <v>57</v>
      </c>
      <c r="C123" s="78" t="s">
        <v>185</v>
      </c>
      <c r="D123" s="79" t="s">
        <v>295</v>
      </c>
      <c r="E123" s="138">
        <v>173</v>
      </c>
      <c r="F123" s="46"/>
      <c r="G123" s="30">
        <f t="shared" ref="G123:G153" si="8">ROUND((E123*F123),2)</f>
        <v>0</v>
      </c>
      <c r="H123" s="203"/>
    </row>
    <row r="124" spans="1:9" s="7" customFormat="1" ht="26.1" customHeight="1" x14ac:dyDescent="0.25">
      <c r="A124" s="31" t="s">
        <v>213</v>
      </c>
      <c r="B124" s="64" t="s">
        <v>58</v>
      </c>
      <c r="C124" s="80" t="s">
        <v>202</v>
      </c>
      <c r="D124" s="81" t="s">
        <v>294</v>
      </c>
      <c r="E124" s="136">
        <v>323</v>
      </c>
      <c r="F124" s="47"/>
      <c r="G124" s="34">
        <f t="shared" si="8"/>
        <v>0</v>
      </c>
      <c r="H124" s="203"/>
    </row>
    <row r="125" spans="1:9" s="7" customFormat="1" ht="26.1" customHeight="1" x14ac:dyDescent="0.25">
      <c r="A125" s="31" t="s">
        <v>213</v>
      </c>
      <c r="B125" s="64" t="s">
        <v>59</v>
      </c>
      <c r="C125" s="80" t="s">
        <v>203</v>
      </c>
      <c r="D125" s="81" t="s">
        <v>294</v>
      </c>
      <c r="E125" s="136">
        <v>240</v>
      </c>
      <c r="F125" s="47"/>
      <c r="G125" s="34">
        <f t="shared" si="8"/>
        <v>0</v>
      </c>
      <c r="H125" s="203"/>
    </row>
    <row r="126" spans="1:9" s="7" customFormat="1" ht="26.1" customHeight="1" x14ac:dyDescent="0.25">
      <c r="A126" s="31" t="s">
        <v>213</v>
      </c>
      <c r="B126" s="64" t="s">
        <v>60</v>
      </c>
      <c r="C126" s="80" t="s">
        <v>204</v>
      </c>
      <c r="D126" s="81" t="s">
        <v>17</v>
      </c>
      <c r="E126" s="177">
        <v>18</v>
      </c>
      <c r="F126" s="47"/>
      <c r="G126" s="34">
        <f t="shared" si="8"/>
        <v>0</v>
      </c>
      <c r="H126" s="203"/>
    </row>
    <row r="127" spans="1:9" s="7" customFormat="1" ht="26.1" customHeight="1" x14ac:dyDescent="0.25">
      <c r="A127" s="31" t="s">
        <v>213</v>
      </c>
      <c r="B127" s="64" t="s">
        <v>61</v>
      </c>
      <c r="C127" s="80" t="s">
        <v>205</v>
      </c>
      <c r="D127" s="81" t="s">
        <v>6</v>
      </c>
      <c r="E127" s="177">
        <v>35.299999999999997</v>
      </c>
      <c r="F127" s="47"/>
      <c r="G127" s="34">
        <f t="shared" si="8"/>
        <v>0</v>
      </c>
      <c r="H127" s="203"/>
    </row>
    <row r="128" spans="1:9" s="7" customFormat="1" ht="26.1" customHeight="1" x14ac:dyDescent="0.25">
      <c r="A128" s="31" t="s">
        <v>213</v>
      </c>
      <c r="B128" s="64" t="s">
        <v>62</v>
      </c>
      <c r="C128" s="80" t="s">
        <v>206</v>
      </c>
      <c r="D128" s="81" t="s">
        <v>294</v>
      </c>
      <c r="E128" s="177">
        <v>17.7</v>
      </c>
      <c r="F128" s="47"/>
      <c r="G128" s="34">
        <f t="shared" si="8"/>
        <v>0</v>
      </c>
      <c r="H128" s="203"/>
    </row>
    <row r="129" spans="1:9" s="7" customFormat="1" ht="26.1" customHeight="1" x14ac:dyDescent="0.25">
      <c r="A129" s="31" t="s">
        <v>213</v>
      </c>
      <c r="B129" s="64" t="s">
        <v>63</v>
      </c>
      <c r="C129" s="80" t="s">
        <v>207</v>
      </c>
      <c r="D129" s="81" t="s">
        <v>17</v>
      </c>
      <c r="E129" s="177">
        <v>36</v>
      </c>
      <c r="F129" s="47"/>
      <c r="G129" s="34">
        <f t="shared" si="8"/>
        <v>0</v>
      </c>
      <c r="H129" s="203"/>
    </row>
    <row r="130" spans="1:9" s="7" customFormat="1" ht="26.1" customHeight="1" x14ac:dyDescent="0.25">
      <c r="A130" s="31" t="s">
        <v>213</v>
      </c>
      <c r="B130" s="64" t="s">
        <v>73</v>
      </c>
      <c r="C130" s="80" t="s">
        <v>208</v>
      </c>
      <c r="D130" s="81" t="s">
        <v>6</v>
      </c>
      <c r="E130" s="177">
        <v>110.4</v>
      </c>
      <c r="F130" s="47"/>
      <c r="G130" s="34">
        <f t="shared" si="8"/>
        <v>0</v>
      </c>
      <c r="H130" s="203"/>
    </row>
    <row r="131" spans="1:9" s="7" customFormat="1" ht="26.1" customHeight="1" x14ac:dyDescent="0.25">
      <c r="A131" s="31" t="s">
        <v>213</v>
      </c>
      <c r="B131" s="64" t="s">
        <v>74</v>
      </c>
      <c r="C131" s="80" t="s">
        <v>209</v>
      </c>
      <c r="D131" s="81" t="s">
        <v>294</v>
      </c>
      <c r="E131" s="177">
        <v>323</v>
      </c>
      <c r="F131" s="47"/>
      <c r="G131" s="34">
        <f t="shared" si="8"/>
        <v>0</v>
      </c>
      <c r="H131" s="203"/>
    </row>
    <row r="132" spans="1:9" s="7" customFormat="1" ht="26.1" customHeight="1" x14ac:dyDescent="0.25">
      <c r="A132" s="31" t="s">
        <v>213</v>
      </c>
      <c r="B132" s="64" t="s">
        <v>198</v>
      </c>
      <c r="C132" s="80" t="s">
        <v>210</v>
      </c>
      <c r="D132" s="81" t="s">
        <v>294</v>
      </c>
      <c r="E132" s="177">
        <v>249</v>
      </c>
      <c r="F132" s="47"/>
      <c r="G132" s="34">
        <f t="shared" si="8"/>
        <v>0</v>
      </c>
      <c r="H132" s="203"/>
    </row>
    <row r="133" spans="1:9" s="7" customFormat="1" ht="36.6" customHeight="1" x14ac:dyDescent="0.25">
      <c r="A133" s="31" t="s">
        <v>213</v>
      </c>
      <c r="B133" s="64" t="s">
        <v>199</v>
      </c>
      <c r="C133" s="80" t="s">
        <v>211</v>
      </c>
      <c r="D133" s="81" t="s">
        <v>294</v>
      </c>
      <c r="E133" s="177">
        <v>74</v>
      </c>
      <c r="F133" s="47"/>
      <c r="G133" s="34">
        <f t="shared" si="8"/>
        <v>0</v>
      </c>
      <c r="H133" s="203"/>
    </row>
    <row r="134" spans="1:9" s="7" customFormat="1" ht="26.1" customHeight="1" thickBot="1" x14ac:dyDescent="0.3">
      <c r="A134" s="31" t="s">
        <v>213</v>
      </c>
      <c r="B134" s="64" t="s">
        <v>200</v>
      </c>
      <c r="C134" s="80" t="s">
        <v>50</v>
      </c>
      <c r="D134" s="81" t="s">
        <v>294</v>
      </c>
      <c r="E134" s="177">
        <v>369.6</v>
      </c>
      <c r="F134" s="47"/>
      <c r="G134" s="34">
        <f t="shared" si="8"/>
        <v>0</v>
      </c>
      <c r="H134" s="203"/>
    </row>
    <row r="135" spans="1:9" s="7" customFormat="1" ht="54.6" customHeight="1" thickBot="1" x14ac:dyDescent="0.3">
      <c r="A135" s="31" t="s">
        <v>213</v>
      </c>
      <c r="B135" s="64" t="s">
        <v>201</v>
      </c>
      <c r="C135" s="80" t="s">
        <v>212</v>
      </c>
      <c r="D135" s="81" t="s">
        <v>6</v>
      </c>
      <c r="E135" s="177">
        <v>168</v>
      </c>
      <c r="F135" s="47"/>
      <c r="G135" s="34">
        <f t="shared" si="8"/>
        <v>0</v>
      </c>
      <c r="H135" s="66" t="s">
        <v>84</v>
      </c>
      <c r="I135" s="41">
        <f>ROUND(SUM(G110:G135),2)</f>
        <v>101500.44</v>
      </c>
    </row>
    <row r="136" spans="1:9" s="7" customFormat="1" ht="26.1" customHeight="1" x14ac:dyDescent="0.25">
      <c r="A136" s="27" t="s">
        <v>214</v>
      </c>
      <c r="B136" s="63" t="s">
        <v>64</v>
      </c>
      <c r="C136" s="78" t="s">
        <v>172</v>
      </c>
      <c r="D136" s="79" t="s">
        <v>295</v>
      </c>
      <c r="E136" s="138">
        <v>235.6</v>
      </c>
      <c r="F136" s="46">
        <v>19.89</v>
      </c>
      <c r="G136" s="30">
        <f t="shared" si="8"/>
        <v>4686.08</v>
      </c>
      <c r="H136" s="202" t="s">
        <v>89</v>
      </c>
      <c r="I136" s="49"/>
    </row>
    <row r="137" spans="1:9" s="7" customFormat="1" ht="26.1" customHeight="1" x14ac:dyDescent="0.25">
      <c r="A137" s="31" t="s">
        <v>214</v>
      </c>
      <c r="B137" s="64" t="s">
        <v>216</v>
      </c>
      <c r="C137" s="80" t="s">
        <v>202</v>
      </c>
      <c r="D137" s="81" t="s">
        <v>294</v>
      </c>
      <c r="E137" s="136">
        <v>440</v>
      </c>
      <c r="F137" s="47">
        <v>15.88</v>
      </c>
      <c r="G137" s="34">
        <f t="shared" si="8"/>
        <v>6987.2</v>
      </c>
      <c r="H137" s="203"/>
      <c r="I137" s="49"/>
    </row>
    <row r="138" spans="1:9" s="7" customFormat="1" ht="26.1" customHeight="1" x14ac:dyDescent="0.25">
      <c r="A138" s="31" t="s">
        <v>214</v>
      </c>
      <c r="B138" s="64" t="s">
        <v>217</v>
      </c>
      <c r="C138" s="80" t="s">
        <v>203</v>
      </c>
      <c r="D138" s="81" t="s">
        <v>294</v>
      </c>
      <c r="E138" s="136">
        <v>407.4</v>
      </c>
      <c r="F138" s="47">
        <v>64.34</v>
      </c>
      <c r="G138" s="34">
        <f t="shared" si="8"/>
        <v>26212.12</v>
      </c>
      <c r="H138" s="203"/>
      <c r="I138" s="49"/>
    </row>
    <row r="139" spans="1:9" s="7" customFormat="1" ht="26.1" customHeight="1" x14ac:dyDescent="0.25">
      <c r="A139" s="31" t="s">
        <v>214</v>
      </c>
      <c r="B139" s="64" t="s">
        <v>218</v>
      </c>
      <c r="C139" s="80" t="s">
        <v>204</v>
      </c>
      <c r="D139" s="81" t="s">
        <v>17</v>
      </c>
      <c r="E139" s="136">
        <v>13</v>
      </c>
      <c r="F139" s="47">
        <v>204.26</v>
      </c>
      <c r="G139" s="34">
        <f t="shared" si="8"/>
        <v>2655.38</v>
      </c>
      <c r="H139" s="203"/>
      <c r="I139" s="49"/>
    </row>
    <row r="140" spans="1:9" s="7" customFormat="1" ht="26.1" customHeight="1" x14ac:dyDescent="0.25">
      <c r="A140" s="31" t="s">
        <v>214</v>
      </c>
      <c r="B140" s="64" t="s">
        <v>219</v>
      </c>
      <c r="C140" s="80" t="s">
        <v>205</v>
      </c>
      <c r="D140" s="81" t="s">
        <v>6</v>
      </c>
      <c r="E140" s="136">
        <v>62.9</v>
      </c>
      <c r="F140" s="47">
        <v>3.44</v>
      </c>
      <c r="G140" s="34">
        <f t="shared" si="8"/>
        <v>216.38</v>
      </c>
      <c r="H140" s="203"/>
      <c r="I140" s="49"/>
    </row>
    <row r="141" spans="1:9" s="7" customFormat="1" ht="26.1" customHeight="1" x14ac:dyDescent="0.25">
      <c r="A141" s="31" t="s">
        <v>214</v>
      </c>
      <c r="B141" s="64" t="s">
        <v>220</v>
      </c>
      <c r="C141" s="80" t="s">
        <v>206</v>
      </c>
      <c r="D141" s="81" t="s">
        <v>294</v>
      </c>
      <c r="E141" s="136">
        <v>31.5</v>
      </c>
      <c r="F141" s="47">
        <v>3.18</v>
      </c>
      <c r="G141" s="34">
        <f t="shared" si="8"/>
        <v>100.17</v>
      </c>
      <c r="H141" s="203"/>
      <c r="I141" s="49"/>
    </row>
    <row r="142" spans="1:9" s="7" customFormat="1" ht="26.1" customHeight="1" x14ac:dyDescent="0.25">
      <c r="A142" s="31" t="s">
        <v>214</v>
      </c>
      <c r="B142" s="64" t="s">
        <v>221</v>
      </c>
      <c r="C142" s="80" t="s">
        <v>207</v>
      </c>
      <c r="D142" s="81" t="s">
        <v>17</v>
      </c>
      <c r="E142" s="136">
        <v>24</v>
      </c>
      <c r="F142" s="47">
        <v>176.1</v>
      </c>
      <c r="G142" s="34">
        <f t="shared" si="8"/>
        <v>4226.3999999999996</v>
      </c>
      <c r="H142" s="203"/>
      <c r="I142" s="49"/>
    </row>
    <row r="143" spans="1:9" s="7" customFormat="1" ht="26.1" customHeight="1" x14ac:dyDescent="0.25">
      <c r="A143" s="31" t="s">
        <v>214</v>
      </c>
      <c r="B143" s="64" t="s">
        <v>222</v>
      </c>
      <c r="C143" s="80" t="s">
        <v>208</v>
      </c>
      <c r="D143" s="81" t="s">
        <v>6</v>
      </c>
      <c r="E143" s="136">
        <v>195.2</v>
      </c>
      <c r="F143" s="47">
        <v>150.75</v>
      </c>
      <c r="G143" s="34">
        <f t="shared" si="8"/>
        <v>29426.400000000001</v>
      </c>
      <c r="H143" s="203"/>
      <c r="I143" s="49"/>
    </row>
    <row r="144" spans="1:9" s="7" customFormat="1" ht="26.1" customHeight="1" x14ac:dyDescent="0.25">
      <c r="A144" s="31" t="s">
        <v>214</v>
      </c>
      <c r="B144" s="64" t="s">
        <v>223</v>
      </c>
      <c r="C144" s="80" t="s">
        <v>209</v>
      </c>
      <c r="D144" s="81" t="s">
        <v>294</v>
      </c>
      <c r="E144" s="136">
        <v>440</v>
      </c>
      <c r="F144" s="47">
        <v>14.24</v>
      </c>
      <c r="G144" s="34">
        <f t="shared" si="8"/>
        <v>6265.6</v>
      </c>
      <c r="H144" s="203"/>
      <c r="I144" s="49"/>
    </row>
    <row r="145" spans="1:9" s="7" customFormat="1" ht="26.1" customHeight="1" x14ac:dyDescent="0.25">
      <c r="A145" s="31" t="s">
        <v>214</v>
      </c>
      <c r="B145" s="64" t="s">
        <v>224</v>
      </c>
      <c r="C145" s="80" t="s">
        <v>210</v>
      </c>
      <c r="D145" s="81" t="s">
        <v>294</v>
      </c>
      <c r="E145" s="136">
        <v>120</v>
      </c>
      <c r="F145" s="47">
        <v>124.89</v>
      </c>
      <c r="G145" s="34">
        <f t="shared" si="8"/>
        <v>14986.8</v>
      </c>
      <c r="H145" s="203"/>
      <c r="I145" s="49"/>
    </row>
    <row r="146" spans="1:9" s="7" customFormat="1" ht="37.35" customHeight="1" x14ac:dyDescent="0.25">
      <c r="A146" s="31" t="s">
        <v>214</v>
      </c>
      <c r="B146" s="64" t="s">
        <v>225</v>
      </c>
      <c r="C146" s="80" t="s">
        <v>211</v>
      </c>
      <c r="D146" s="81" t="s">
        <v>294</v>
      </c>
      <c r="E146" s="136">
        <v>320</v>
      </c>
      <c r="F146" s="47">
        <v>90.97</v>
      </c>
      <c r="G146" s="34">
        <f t="shared" si="8"/>
        <v>29110.400000000001</v>
      </c>
      <c r="H146" s="203"/>
      <c r="I146" s="49"/>
    </row>
    <row r="147" spans="1:9" s="7" customFormat="1" ht="26.1" customHeight="1" x14ac:dyDescent="0.25">
      <c r="A147" s="31" t="s">
        <v>214</v>
      </c>
      <c r="B147" s="64" t="s">
        <v>226</v>
      </c>
      <c r="C147" s="80" t="s">
        <v>50</v>
      </c>
      <c r="D147" s="81" t="s">
        <v>294</v>
      </c>
      <c r="E147" s="136">
        <v>116.6</v>
      </c>
      <c r="F147" s="47">
        <v>7.59</v>
      </c>
      <c r="G147" s="34">
        <f t="shared" si="8"/>
        <v>884.99</v>
      </c>
      <c r="H147" s="203"/>
      <c r="I147" s="49"/>
    </row>
    <row r="148" spans="1:9" s="7" customFormat="1" ht="26.1" customHeight="1" x14ac:dyDescent="0.25">
      <c r="A148" s="31" t="s">
        <v>214</v>
      </c>
      <c r="B148" s="64" t="s">
        <v>227</v>
      </c>
      <c r="C148" s="80" t="s">
        <v>212</v>
      </c>
      <c r="D148" s="81" t="s">
        <v>6</v>
      </c>
      <c r="E148" s="136">
        <v>53</v>
      </c>
      <c r="F148" s="47">
        <v>52.58</v>
      </c>
      <c r="G148" s="34">
        <f t="shared" si="8"/>
        <v>2786.74</v>
      </c>
      <c r="H148" s="203"/>
      <c r="I148" s="49"/>
    </row>
    <row r="149" spans="1:9" s="7" customFormat="1" ht="26.1" customHeight="1" thickBot="1" x14ac:dyDescent="0.3">
      <c r="A149" s="31" t="s">
        <v>214</v>
      </c>
      <c r="B149" s="64" t="s">
        <v>228</v>
      </c>
      <c r="C149" s="80" t="s">
        <v>215</v>
      </c>
      <c r="D149" s="81" t="s">
        <v>6</v>
      </c>
      <c r="E149" s="136">
        <v>84</v>
      </c>
      <c r="F149" s="47">
        <v>228.36</v>
      </c>
      <c r="G149" s="34">
        <f t="shared" si="8"/>
        <v>19182.240000000002</v>
      </c>
      <c r="H149" s="203"/>
      <c r="I149" s="49"/>
    </row>
    <row r="150" spans="1:9" s="7" customFormat="1" ht="26.1" customHeight="1" x14ac:dyDescent="0.25">
      <c r="A150" s="27" t="s">
        <v>229</v>
      </c>
      <c r="B150" s="63" t="s">
        <v>64</v>
      </c>
      <c r="C150" s="78" t="s">
        <v>185</v>
      </c>
      <c r="D150" s="79" t="s">
        <v>295</v>
      </c>
      <c r="E150" s="138">
        <v>235.6</v>
      </c>
      <c r="F150" s="46"/>
      <c r="G150" s="30">
        <f t="shared" si="8"/>
        <v>0</v>
      </c>
      <c r="H150" s="203"/>
    </row>
    <row r="151" spans="1:9" s="7" customFormat="1" ht="26.1" customHeight="1" x14ac:dyDescent="0.25">
      <c r="A151" s="31" t="s">
        <v>229</v>
      </c>
      <c r="B151" s="64" t="s">
        <v>216</v>
      </c>
      <c r="C151" s="80" t="s">
        <v>202</v>
      </c>
      <c r="D151" s="81" t="s">
        <v>294</v>
      </c>
      <c r="E151" s="136">
        <v>440</v>
      </c>
      <c r="F151" s="47"/>
      <c r="G151" s="34">
        <f t="shared" si="8"/>
        <v>0</v>
      </c>
      <c r="H151" s="203"/>
    </row>
    <row r="152" spans="1:9" s="7" customFormat="1" ht="26.1" customHeight="1" x14ac:dyDescent="0.25">
      <c r="A152" s="31" t="s">
        <v>229</v>
      </c>
      <c r="B152" s="64" t="s">
        <v>217</v>
      </c>
      <c r="C152" s="80" t="s">
        <v>203</v>
      </c>
      <c r="D152" s="81" t="s">
        <v>294</v>
      </c>
      <c r="E152" s="136">
        <v>407.4</v>
      </c>
      <c r="F152" s="47"/>
      <c r="G152" s="34">
        <f t="shared" si="8"/>
        <v>0</v>
      </c>
      <c r="H152" s="203"/>
    </row>
    <row r="153" spans="1:9" s="7" customFormat="1" ht="26.1" customHeight="1" x14ac:dyDescent="0.25">
      <c r="A153" s="31" t="s">
        <v>229</v>
      </c>
      <c r="B153" s="64" t="s">
        <v>218</v>
      </c>
      <c r="C153" s="80" t="s">
        <v>204</v>
      </c>
      <c r="D153" s="81" t="s">
        <v>17</v>
      </c>
      <c r="E153" s="136">
        <v>13</v>
      </c>
      <c r="F153" s="47"/>
      <c r="G153" s="34">
        <f t="shared" si="8"/>
        <v>0</v>
      </c>
      <c r="H153" s="203"/>
    </row>
    <row r="154" spans="1:9" s="7" customFormat="1" ht="26.1" customHeight="1" x14ac:dyDescent="0.25">
      <c r="A154" s="31" t="s">
        <v>229</v>
      </c>
      <c r="B154" s="64" t="s">
        <v>219</v>
      </c>
      <c r="C154" s="80" t="s">
        <v>205</v>
      </c>
      <c r="D154" s="81" t="s">
        <v>6</v>
      </c>
      <c r="E154" s="136">
        <v>62.9</v>
      </c>
      <c r="F154" s="47"/>
      <c r="G154" s="34">
        <f t="shared" ref="G154:G204" si="9">ROUND((E154*F154),2)</f>
        <v>0</v>
      </c>
      <c r="H154" s="203"/>
    </row>
    <row r="155" spans="1:9" s="7" customFormat="1" ht="26.1" customHeight="1" x14ac:dyDescent="0.25">
      <c r="A155" s="31" t="s">
        <v>229</v>
      </c>
      <c r="B155" s="64" t="s">
        <v>220</v>
      </c>
      <c r="C155" s="80" t="s">
        <v>206</v>
      </c>
      <c r="D155" s="81" t="s">
        <v>294</v>
      </c>
      <c r="E155" s="136">
        <v>31.5</v>
      </c>
      <c r="F155" s="47"/>
      <c r="G155" s="34">
        <f t="shared" si="9"/>
        <v>0</v>
      </c>
      <c r="H155" s="203"/>
    </row>
    <row r="156" spans="1:9" s="7" customFormat="1" ht="26.1" customHeight="1" x14ac:dyDescent="0.25">
      <c r="A156" s="31" t="s">
        <v>229</v>
      </c>
      <c r="B156" s="64" t="s">
        <v>221</v>
      </c>
      <c r="C156" s="80" t="s">
        <v>207</v>
      </c>
      <c r="D156" s="81" t="s">
        <v>17</v>
      </c>
      <c r="E156" s="136">
        <v>24</v>
      </c>
      <c r="F156" s="47"/>
      <c r="G156" s="34">
        <f t="shared" si="9"/>
        <v>0</v>
      </c>
      <c r="H156" s="203"/>
    </row>
    <row r="157" spans="1:9" s="7" customFormat="1" ht="26.1" customHeight="1" x14ac:dyDescent="0.25">
      <c r="A157" s="31" t="s">
        <v>229</v>
      </c>
      <c r="B157" s="64" t="s">
        <v>222</v>
      </c>
      <c r="C157" s="80" t="s">
        <v>208</v>
      </c>
      <c r="D157" s="81" t="s">
        <v>6</v>
      </c>
      <c r="E157" s="136">
        <v>195.2</v>
      </c>
      <c r="F157" s="47"/>
      <c r="G157" s="34">
        <f t="shared" si="9"/>
        <v>0</v>
      </c>
      <c r="H157" s="203"/>
    </row>
    <row r="158" spans="1:9" s="7" customFormat="1" ht="26.1" customHeight="1" x14ac:dyDescent="0.25">
      <c r="A158" s="31" t="s">
        <v>229</v>
      </c>
      <c r="B158" s="64" t="s">
        <v>223</v>
      </c>
      <c r="C158" s="80" t="s">
        <v>209</v>
      </c>
      <c r="D158" s="81" t="s">
        <v>294</v>
      </c>
      <c r="E158" s="136">
        <v>440</v>
      </c>
      <c r="F158" s="47"/>
      <c r="G158" s="34">
        <f t="shared" si="9"/>
        <v>0</v>
      </c>
      <c r="H158" s="203"/>
    </row>
    <row r="159" spans="1:9" s="7" customFormat="1" ht="26.1" customHeight="1" x14ac:dyDescent="0.25">
      <c r="A159" s="31" t="s">
        <v>229</v>
      </c>
      <c r="B159" s="64" t="s">
        <v>224</v>
      </c>
      <c r="C159" s="80" t="s">
        <v>210</v>
      </c>
      <c r="D159" s="81" t="s">
        <v>294</v>
      </c>
      <c r="E159" s="136">
        <v>120</v>
      </c>
      <c r="F159" s="47"/>
      <c r="G159" s="34">
        <f t="shared" si="9"/>
        <v>0</v>
      </c>
      <c r="H159" s="203"/>
    </row>
    <row r="160" spans="1:9" s="7" customFormat="1" ht="26.1" customHeight="1" x14ac:dyDescent="0.25">
      <c r="A160" s="31" t="s">
        <v>229</v>
      </c>
      <c r="B160" s="64" t="s">
        <v>225</v>
      </c>
      <c r="C160" s="80" t="s">
        <v>211</v>
      </c>
      <c r="D160" s="81" t="s">
        <v>294</v>
      </c>
      <c r="E160" s="136">
        <v>320</v>
      </c>
      <c r="F160" s="47"/>
      <c r="G160" s="34">
        <f t="shared" si="9"/>
        <v>0</v>
      </c>
      <c r="H160" s="203"/>
    </row>
    <row r="161" spans="1:9" s="7" customFormat="1" ht="26.1" customHeight="1" x14ac:dyDescent="0.25">
      <c r="A161" s="31" t="s">
        <v>229</v>
      </c>
      <c r="B161" s="64" t="s">
        <v>226</v>
      </c>
      <c r="C161" s="80" t="s">
        <v>50</v>
      </c>
      <c r="D161" s="81" t="s">
        <v>294</v>
      </c>
      <c r="E161" s="136">
        <v>116.6</v>
      </c>
      <c r="F161" s="47"/>
      <c r="G161" s="34">
        <f t="shared" si="9"/>
        <v>0</v>
      </c>
      <c r="H161" s="203"/>
    </row>
    <row r="162" spans="1:9" s="7" customFormat="1" ht="26.1" customHeight="1" thickBot="1" x14ac:dyDescent="0.3">
      <c r="A162" s="31" t="s">
        <v>229</v>
      </c>
      <c r="B162" s="64" t="s">
        <v>227</v>
      </c>
      <c r="C162" s="80" t="s">
        <v>212</v>
      </c>
      <c r="D162" s="81" t="s">
        <v>6</v>
      </c>
      <c r="E162" s="136">
        <v>53</v>
      </c>
      <c r="F162" s="47"/>
      <c r="G162" s="34">
        <f t="shared" si="9"/>
        <v>0</v>
      </c>
      <c r="H162" s="50"/>
    </row>
    <row r="163" spans="1:9" s="7" customFormat="1" ht="50.1" customHeight="1" thickBot="1" x14ac:dyDescent="0.3">
      <c r="A163" s="31" t="s">
        <v>229</v>
      </c>
      <c r="B163" s="64" t="s">
        <v>228</v>
      </c>
      <c r="C163" s="80" t="s">
        <v>215</v>
      </c>
      <c r="D163" s="81" t="s">
        <v>6</v>
      </c>
      <c r="E163" s="136">
        <v>84</v>
      </c>
      <c r="F163" s="47"/>
      <c r="G163" s="34">
        <f t="shared" si="9"/>
        <v>0</v>
      </c>
      <c r="H163" s="87" t="s">
        <v>85</v>
      </c>
      <c r="I163" s="41">
        <f>ROUND(SUM(G136:G163),2)</f>
        <v>147726.9</v>
      </c>
    </row>
    <row r="164" spans="1:9" s="7" customFormat="1" ht="26.1" customHeight="1" x14ac:dyDescent="0.25">
      <c r="A164" s="27" t="s">
        <v>234</v>
      </c>
      <c r="B164" s="63" t="s">
        <v>75</v>
      </c>
      <c r="C164" s="78" t="s">
        <v>172</v>
      </c>
      <c r="D164" s="79" t="s">
        <v>295</v>
      </c>
      <c r="E164" s="138">
        <v>2630</v>
      </c>
      <c r="F164" s="46">
        <v>20.350000000000001</v>
      </c>
      <c r="G164" s="30">
        <f t="shared" si="9"/>
        <v>53520.5</v>
      </c>
      <c r="H164" s="202" t="s">
        <v>89</v>
      </c>
    </row>
    <row r="165" spans="1:9" s="7" customFormat="1" ht="26.1" customHeight="1" x14ac:dyDescent="0.25">
      <c r="A165" s="31" t="s">
        <v>234</v>
      </c>
      <c r="B165" s="64" t="s">
        <v>230</v>
      </c>
      <c r="C165" s="80" t="s">
        <v>173</v>
      </c>
      <c r="D165" s="81" t="s">
        <v>294</v>
      </c>
      <c r="E165" s="136">
        <v>3487</v>
      </c>
      <c r="F165" s="47">
        <v>18.78</v>
      </c>
      <c r="G165" s="34">
        <f t="shared" si="9"/>
        <v>65485.86</v>
      </c>
      <c r="H165" s="203"/>
    </row>
    <row r="166" spans="1:9" s="7" customFormat="1" ht="26.1" customHeight="1" x14ac:dyDescent="0.25">
      <c r="A166" s="31" t="s">
        <v>234</v>
      </c>
      <c r="B166" s="64" t="s">
        <v>231</v>
      </c>
      <c r="C166" s="80" t="s">
        <v>236</v>
      </c>
      <c r="D166" s="81" t="s">
        <v>294</v>
      </c>
      <c r="E166" s="136">
        <v>3487</v>
      </c>
      <c r="F166" s="47">
        <v>5.4</v>
      </c>
      <c r="G166" s="34">
        <f t="shared" si="9"/>
        <v>18829.8</v>
      </c>
      <c r="H166" s="203"/>
    </row>
    <row r="167" spans="1:9" s="7" customFormat="1" ht="32.450000000000003" customHeight="1" x14ac:dyDescent="0.25">
      <c r="A167" s="31" t="s">
        <v>234</v>
      </c>
      <c r="B167" s="64" t="s">
        <v>232</v>
      </c>
      <c r="C167" s="80" t="s">
        <v>237</v>
      </c>
      <c r="D167" s="81" t="s">
        <v>294</v>
      </c>
      <c r="E167" s="136">
        <v>3438</v>
      </c>
      <c r="F167" s="47">
        <v>36.630000000000003</v>
      </c>
      <c r="G167" s="34">
        <f t="shared" si="9"/>
        <v>125933.94</v>
      </c>
      <c r="H167" s="203"/>
    </row>
    <row r="168" spans="1:9" s="7" customFormat="1" ht="39.6" customHeight="1" thickBot="1" x14ac:dyDescent="0.3">
      <c r="A168" s="36" t="s">
        <v>234</v>
      </c>
      <c r="B168" s="65" t="s">
        <v>233</v>
      </c>
      <c r="C168" s="82" t="s">
        <v>238</v>
      </c>
      <c r="D168" s="83" t="s">
        <v>294</v>
      </c>
      <c r="E168" s="137">
        <v>49</v>
      </c>
      <c r="F168" s="48">
        <v>44.9</v>
      </c>
      <c r="G168" s="39">
        <f t="shared" si="9"/>
        <v>2200.1</v>
      </c>
      <c r="H168" s="203"/>
    </row>
    <row r="169" spans="1:9" s="7" customFormat="1" ht="26.1" customHeight="1" x14ac:dyDescent="0.25">
      <c r="A169" s="27" t="s">
        <v>235</v>
      </c>
      <c r="B169" s="63" t="s">
        <v>75</v>
      </c>
      <c r="C169" s="78" t="s">
        <v>185</v>
      </c>
      <c r="D169" s="79" t="s">
        <v>295</v>
      </c>
      <c r="E169" s="138">
        <v>2262</v>
      </c>
      <c r="F169" s="46"/>
      <c r="G169" s="30">
        <f t="shared" si="9"/>
        <v>0</v>
      </c>
      <c r="H169" s="203"/>
    </row>
    <row r="170" spans="1:9" s="7" customFormat="1" ht="26.1" customHeight="1" x14ac:dyDescent="0.25">
      <c r="A170" s="31" t="s">
        <v>235</v>
      </c>
      <c r="B170" s="64" t="s">
        <v>230</v>
      </c>
      <c r="C170" s="80" t="s">
        <v>186</v>
      </c>
      <c r="D170" s="81" t="s">
        <v>294</v>
      </c>
      <c r="E170" s="136">
        <v>3487</v>
      </c>
      <c r="F170" s="47"/>
      <c r="G170" s="34">
        <f t="shared" si="9"/>
        <v>0</v>
      </c>
      <c r="H170" s="203"/>
    </row>
    <row r="171" spans="1:9" s="7" customFormat="1" ht="26.1" customHeight="1" x14ac:dyDescent="0.25">
      <c r="A171" s="31" t="s">
        <v>235</v>
      </c>
      <c r="B171" s="64" t="s">
        <v>231</v>
      </c>
      <c r="C171" s="80" t="s">
        <v>236</v>
      </c>
      <c r="D171" s="81" t="s">
        <v>294</v>
      </c>
      <c r="E171" s="136">
        <v>3487</v>
      </c>
      <c r="F171" s="47"/>
      <c r="G171" s="34">
        <f t="shared" si="9"/>
        <v>0</v>
      </c>
      <c r="H171" s="203"/>
    </row>
    <row r="172" spans="1:9" s="7" customFormat="1" ht="35.450000000000003" customHeight="1" thickBot="1" x14ac:dyDescent="0.3">
      <c r="A172" s="31" t="s">
        <v>235</v>
      </c>
      <c r="B172" s="64" t="s">
        <v>232</v>
      </c>
      <c r="C172" s="80" t="s">
        <v>237</v>
      </c>
      <c r="D172" s="81" t="s">
        <v>294</v>
      </c>
      <c r="E172" s="136">
        <v>3438</v>
      </c>
      <c r="F172" s="47"/>
      <c r="G172" s="34">
        <f t="shared" si="9"/>
        <v>0</v>
      </c>
      <c r="H172" s="204"/>
    </row>
    <row r="173" spans="1:9" s="7" customFormat="1" ht="44.1" customHeight="1" thickBot="1" x14ac:dyDescent="0.3">
      <c r="A173" s="36" t="s">
        <v>235</v>
      </c>
      <c r="B173" s="65" t="s">
        <v>233</v>
      </c>
      <c r="C173" s="82" t="s">
        <v>238</v>
      </c>
      <c r="D173" s="83" t="s">
        <v>294</v>
      </c>
      <c r="E173" s="137">
        <v>49</v>
      </c>
      <c r="F173" s="48"/>
      <c r="G173" s="39">
        <f t="shared" si="9"/>
        <v>0</v>
      </c>
      <c r="H173" s="40" t="s">
        <v>86</v>
      </c>
      <c r="I173" s="41">
        <f>ROUND(SUM(G164:G173),2)</f>
        <v>265970.2</v>
      </c>
    </row>
    <row r="174" spans="1:9" s="7" customFormat="1" ht="26.1" customHeight="1" x14ac:dyDescent="0.25">
      <c r="A174" s="27" t="s">
        <v>239</v>
      </c>
      <c r="B174" s="63" t="s">
        <v>66</v>
      </c>
      <c r="C174" s="174" t="s">
        <v>172</v>
      </c>
      <c r="D174" s="175" t="s">
        <v>298</v>
      </c>
      <c r="E174" s="176">
        <v>1081</v>
      </c>
      <c r="F174" s="46">
        <v>19.52</v>
      </c>
      <c r="G174" s="30">
        <f t="shared" si="9"/>
        <v>21101.119999999999</v>
      </c>
      <c r="H174" s="202" t="s">
        <v>89</v>
      </c>
    </row>
    <row r="175" spans="1:9" s="7" customFormat="1" ht="26.1" customHeight="1" x14ac:dyDescent="0.25">
      <c r="A175" s="31" t="s">
        <v>239</v>
      </c>
      <c r="B175" s="64" t="s">
        <v>65</v>
      </c>
      <c r="C175" s="172" t="s">
        <v>173</v>
      </c>
      <c r="D175" s="173" t="s">
        <v>296</v>
      </c>
      <c r="E175" s="177">
        <v>1238</v>
      </c>
      <c r="F175" s="47">
        <v>18.78</v>
      </c>
      <c r="G175" s="34">
        <f t="shared" si="9"/>
        <v>23249.64</v>
      </c>
      <c r="H175" s="203"/>
    </row>
    <row r="176" spans="1:9" s="7" customFormat="1" ht="26.1" customHeight="1" x14ac:dyDescent="0.25">
      <c r="A176" s="31" t="s">
        <v>239</v>
      </c>
      <c r="B176" s="64" t="s">
        <v>67</v>
      </c>
      <c r="C176" s="172" t="s">
        <v>241</v>
      </c>
      <c r="D176" s="173" t="s">
        <v>296</v>
      </c>
      <c r="E176" s="177">
        <v>68</v>
      </c>
      <c r="F176" s="47">
        <v>15.88</v>
      </c>
      <c r="G176" s="34">
        <f t="shared" si="9"/>
        <v>1079.8399999999999</v>
      </c>
      <c r="H176" s="203"/>
    </row>
    <row r="177" spans="1:9" s="7" customFormat="1" ht="26.1" customHeight="1" x14ac:dyDescent="0.25">
      <c r="A177" s="31" t="s">
        <v>239</v>
      </c>
      <c r="B177" s="64" t="s">
        <v>68</v>
      </c>
      <c r="C177" s="172" t="s">
        <v>236</v>
      </c>
      <c r="D177" s="173" t="s">
        <v>296</v>
      </c>
      <c r="E177" s="177">
        <v>68</v>
      </c>
      <c r="F177" s="47">
        <v>5.4</v>
      </c>
      <c r="G177" s="34">
        <f t="shared" si="9"/>
        <v>367.2</v>
      </c>
      <c r="H177" s="203"/>
    </row>
    <row r="178" spans="1:9" s="7" customFormat="1" ht="36.6" customHeight="1" x14ac:dyDescent="0.25">
      <c r="A178" s="31" t="s">
        <v>239</v>
      </c>
      <c r="B178" s="64" t="s">
        <v>69</v>
      </c>
      <c r="C178" s="172" t="s">
        <v>237</v>
      </c>
      <c r="D178" s="173" t="s">
        <v>296</v>
      </c>
      <c r="E178" s="177">
        <v>68</v>
      </c>
      <c r="F178" s="47">
        <v>34.270000000000003</v>
      </c>
      <c r="G178" s="34">
        <f t="shared" si="9"/>
        <v>2330.36</v>
      </c>
      <c r="H178" s="203"/>
    </row>
    <row r="179" spans="1:9" s="7" customFormat="1" ht="26.1" customHeight="1" thickBot="1" x14ac:dyDescent="0.3">
      <c r="A179" s="36" t="s">
        <v>239</v>
      </c>
      <c r="B179" s="65" t="s">
        <v>76</v>
      </c>
      <c r="C179" s="178" t="s">
        <v>242</v>
      </c>
      <c r="D179" s="179" t="s">
        <v>296</v>
      </c>
      <c r="E179" s="180">
        <v>1238</v>
      </c>
      <c r="F179" s="48">
        <v>23.64</v>
      </c>
      <c r="G179" s="39">
        <f t="shared" si="9"/>
        <v>29266.32</v>
      </c>
      <c r="H179" s="203"/>
    </row>
    <row r="180" spans="1:9" s="7" customFormat="1" ht="26.1" customHeight="1" x14ac:dyDescent="0.25">
      <c r="A180" s="27" t="s">
        <v>240</v>
      </c>
      <c r="B180" s="63" t="s">
        <v>66</v>
      </c>
      <c r="C180" s="78" t="s">
        <v>185</v>
      </c>
      <c r="D180" s="175" t="s">
        <v>298</v>
      </c>
      <c r="E180" s="176">
        <v>1009</v>
      </c>
      <c r="F180" s="46"/>
      <c r="G180" s="30">
        <f t="shared" si="9"/>
        <v>0</v>
      </c>
      <c r="H180" s="203"/>
    </row>
    <row r="181" spans="1:9" s="7" customFormat="1" ht="26.1" customHeight="1" x14ac:dyDescent="0.25">
      <c r="A181" s="31" t="s">
        <v>240</v>
      </c>
      <c r="B181" s="64" t="s">
        <v>65</v>
      </c>
      <c r="C181" s="172" t="s">
        <v>243</v>
      </c>
      <c r="D181" s="173" t="s">
        <v>296</v>
      </c>
      <c r="E181" s="177">
        <v>1306</v>
      </c>
      <c r="F181" s="47"/>
      <c r="G181" s="34">
        <f t="shared" si="9"/>
        <v>0</v>
      </c>
      <c r="H181" s="203"/>
    </row>
    <row r="182" spans="1:9" s="7" customFormat="1" ht="26.1" customHeight="1" x14ac:dyDescent="0.25">
      <c r="A182" s="31" t="s">
        <v>240</v>
      </c>
      <c r="B182" s="64" t="s">
        <v>67</v>
      </c>
      <c r="C182" s="172" t="s">
        <v>236</v>
      </c>
      <c r="D182" s="173" t="s">
        <v>296</v>
      </c>
      <c r="E182" s="177">
        <v>68</v>
      </c>
      <c r="F182" s="47"/>
      <c r="G182" s="34">
        <f t="shared" si="9"/>
        <v>0</v>
      </c>
      <c r="H182" s="203"/>
    </row>
    <row r="183" spans="1:9" s="7" customFormat="1" ht="37.35" customHeight="1" thickBot="1" x14ac:dyDescent="0.3">
      <c r="A183" s="31" t="s">
        <v>240</v>
      </c>
      <c r="B183" s="64" t="s">
        <v>68</v>
      </c>
      <c r="C183" s="172" t="s">
        <v>237</v>
      </c>
      <c r="D183" s="173" t="s">
        <v>296</v>
      </c>
      <c r="E183" s="177">
        <v>68</v>
      </c>
      <c r="F183" s="47"/>
      <c r="G183" s="34">
        <f t="shared" si="9"/>
        <v>0</v>
      </c>
      <c r="H183" s="204"/>
    </row>
    <row r="184" spans="1:9" s="7" customFormat="1" ht="53.1" customHeight="1" thickBot="1" x14ac:dyDescent="0.3">
      <c r="A184" s="36" t="s">
        <v>240</v>
      </c>
      <c r="B184" s="65" t="s">
        <v>69</v>
      </c>
      <c r="C184" s="178" t="s">
        <v>242</v>
      </c>
      <c r="D184" s="179" t="s">
        <v>296</v>
      </c>
      <c r="E184" s="180">
        <v>1238</v>
      </c>
      <c r="F184" s="48"/>
      <c r="G184" s="39">
        <f t="shared" si="9"/>
        <v>0</v>
      </c>
      <c r="H184" s="40" t="s">
        <v>87</v>
      </c>
      <c r="I184" s="41">
        <f>ROUND(SUM(G174:G184),2)</f>
        <v>77394.48</v>
      </c>
    </row>
    <row r="185" spans="1:9" s="7" customFormat="1" ht="22.35" customHeight="1" thickBot="1" x14ac:dyDescent="0.3">
      <c r="A185" s="27" t="s">
        <v>244</v>
      </c>
      <c r="B185" s="63" t="s">
        <v>70</v>
      </c>
      <c r="C185" s="78" t="s">
        <v>246</v>
      </c>
      <c r="D185" s="79" t="s">
        <v>17</v>
      </c>
      <c r="E185" s="138">
        <v>7</v>
      </c>
      <c r="F185" s="46">
        <v>659.26</v>
      </c>
      <c r="G185" s="30">
        <f t="shared" si="9"/>
        <v>4614.82</v>
      </c>
      <c r="H185" s="67"/>
      <c r="I185" s="49"/>
    </row>
    <row r="186" spans="1:9" s="7" customFormat="1" ht="42" customHeight="1" thickBot="1" x14ac:dyDescent="0.3">
      <c r="A186" s="36" t="s">
        <v>244</v>
      </c>
      <c r="B186" s="65" t="s">
        <v>245</v>
      </c>
      <c r="C186" s="82" t="s">
        <v>247</v>
      </c>
      <c r="D186" s="83" t="s">
        <v>17</v>
      </c>
      <c r="E186" s="137">
        <v>7</v>
      </c>
      <c r="F186" s="48">
        <v>261.58999999999997</v>
      </c>
      <c r="G186" s="39">
        <f t="shared" si="9"/>
        <v>1831.13</v>
      </c>
      <c r="H186" s="40" t="s">
        <v>88</v>
      </c>
      <c r="I186" s="41">
        <f>ROUND(SUM(G185:G186),2)</f>
        <v>6445.95</v>
      </c>
    </row>
    <row r="187" spans="1:9" s="7" customFormat="1" ht="26.1" customHeight="1" x14ac:dyDescent="0.25">
      <c r="A187" s="27" t="s">
        <v>248</v>
      </c>
      <c r="B187" s="63" t="s">
        <v>249</v>
      </c>
      <c r="C187" s="78" t="s">
        <v>259</v>
      </c>
      <c r="D187" s="79" t="s">
        <v>295</v>
      </c>
      <c r="E187" s="138">
        <v>4232</v>
      </c>
      <c r="F187" s="46"/>
      <c r="G187" s="30">
        <f t="shared" si="9"/>
        <v>0</v>
      </c>
      <c r="H187" s="205" t="s">
        <v>89</v>
      </c>
      <c r="I187" s="49"/>
    </row>
    <row r="188" spans="1:9" s="7" customFormat="1" ht="26.1" customHeight="1" x14ac:dyDescent="0.25">
      <c r="A188" s="31" t="s">
        <v>248</v>
      </c>
      <c r="B188" s="64" t="s">
        <v>250</v>
      </c>
      <c r="C188" s="80" t="s">
        <v>260</v>
      </c>
      <c r="D188" s="81" t="s">
        <v>294</v>
      </c>
      <c r="E188" s="136">
        <v>5196</v>
      </c>
      <c r="F188" s="47"/>
      <c r="G188" s="34">
        <f t="shared" si="9"/>
        <v>0</v>
      </c>
      <c r="H188" s="206"/>
      <c r="I188" s="49"/>
    </row>
    <row r="189" spans="1:9" s="7" customFormat="1" ht="26.1" customHeight="1" x14ac:dyDescent="0.25">
      <c r="A189" s="31" t="s">
        <v>248</v>
      </c>
      <c r="B189" s="64" t="s">
        <v>251</v>
      </c>
      <c r="C189" s="172" t="s">
        <v>302</v>
      </c>
      <c r="D189" s="81" t="s">
        <v>294</v>
      </c>
      <c r="E189" s="136">
        <v>5922</v>
      </c>
      <c r="F189" s="47"/>
      <c r="G189" s="34">
        <f t="shared" si="9"/>
        <v>0</v>
      </c>
      <c r="H189" s="206"/>
      <c r="I189" s="49"/>
    </row>
    <row r="190" spans="1:9" s="7" customFormat="1" ht="26.1" customHeight="1" x14ac:dyDescent="0.25">
      <c r="A190" s="31" t="s">
        <v>248</v>
      </c>
      <c r="B190" s="64" t="s">
        <v>252</v>
      </c>
      <c r="C190" s="172" t="s">
        <v>236</v>
      </c>
      <c r="D190" s="81" t="s">
        <v>294</v>
      </c>
      <c r="E190" s="136">
        <v>5196</v>
      </c>
      <c r="F190" s="47"/>
      <c r="G190" s="34">
        <f t="shared" si="9"/>
        <v>0</v>
      </c>
      <c r="H190" s="206"/>
      <c r="I190" s="49"/>
    </row>
    <row r="191" spans="1:9" s="7" customFormat="1" ht="26.1" customHeight="1" x14ac:dyDescent="0.25">
      <c r="A191" s="31" t="s">
        <v>248</v>
      </c>
      <c r="B191" s="64" t="s">
        <v>253</v>
      </c>
      <c r="C191" s="172" t="s">
        <v>261</v>
      </c>
      <c r="D191" s="173" t="s">
        <v>6</v>
      </c>
      <c r="E191" s="136">
        <v>172</v>
      </c>
      <c r="F191" s="47"/>
      <c r="G191" s="34">
        <f t="shared" si="9"/>
        <v>0</v>
      </c>
      <c r="H191" s="206"/>
      <c r="I191" s="49"/>
    </row>
    <row r="192" spans="1:9" s="7" customFormat="1" ht="26.1" customHeight="1" x14ac:dyDescent="0.25">
      <c r="A192" s="31" t="s">
        <v>248</v>
      </c>
      <c r="B192" s="64" t="s">
        <v>254</v>
      </c>
      <c r="C192" s="172" t="s">
        <v>262</v>
      </c>
      <c r="D192" s="173" t="s">
        <v>296</v>
      </c>
      <c r="E192" s="136">
        <v>52.5</v>
      </c>
      <c r="F192" s="47"/>
      <c r="G192" s="34">
        <f t="shared" si="9"/>
        <v>0</v>
      </c>
      <c r="H192" s="206"/>
      <c r="I192" s="49"/>
    </row>
    <row r="193" spans="1:9" s="7" customFormat="1" ht="26.1" customHeight="1" x14ac:dyDescent="0.25">
      <c r="A193" s="31" t="s">
        <v>248</v>
      </c>
      <c r="B193" s="64" t="s">
        <v>255</v>
      </c>
      <c r="C193" s="172" t="s">
        <v>263</v>
      </c>
      <c r="D193" s="173" t="s">
        <v>298</v>
      </c>
      <c r="E193" s="136">
        <v>1.6</v>
      </c>
      <c r="F193" s="47"/>
      <c r="G193" s="34">
        <f t="shared" si="9"/>
        <v>0</v>
      </c>
      <c r="H193" s="206"/>
      <c r="I193" s="49"/>
    </row>
    <row r="194" spans="1:9" s="7" customFormat="1" ht="36.6" customHeight="1" x14ac:dyDescent="0.25">
      <c r="A194" s="31" t="s">
        <v>248</v>
      </c>
      <c r="B194" s="64" t="s">
        <v>256</v>
      </c>
      <c r="C194" s="80" t="s">
        <v>237</v>
      </c>
      <c r="D194" s="81" t="s">
        <v>294</v>
      </c>
      <c r="E194" s="136">
        <v>5037</v>
      </c>
      <c r="F194" s="47"/>
      <c r="G194" s="34">
        <f t="shared" si="9"/>
        <v>0</v>
      </c>
      <c r="H194" s="206"/>
      <c r="I194" s="49"/>
    </row>
    <row r="195" spans="1:9" s="7" customFormat="1" ht="37.35" customHeight="1" x14ac:dyDescent="0.25">
      <c r="A195" s="31" t="s">
        <v>248</v>
      </c>
      <c r="B195" s="64" t="s">
        <v>257</v>
      </c>
      <c r="C195" s="80" t="s">
        <v>238</v>
      </c>
      <c r="D195" s="81" t="s">
        <v>294</v>
      </c>
      <c r="E195" s="136">
        <v>159</v>
      </c>
      <c r="F195" s="47"/>
      <c r="G195" s="34">
        <f t="shared" si="9"/>
        <v>0</v>
      </c>
      <c r="H195" s="206"/>
      <c r="I195" s="49"/>
    </row>
    <row r="196" spans="1:9" s="7" customFormat="1" ht="26.1" customHeight="1" thickBot="1" x14ac:dyDescent="0.3">
      <c r="A196" s="76" t="s">
        <v>248</v>
      </c>
      <c r="B196" s="77" t="s">
        <v>258</v>
      </c>
      <c r="C196" s="84" t="s">
        <v>242</v>
      </c>
      <c r="D196" s="85" t="s">
        <v>294</v>
      </c>
      <c r="E196" s="139">
        <v>5922</v>
      </c>
      <c r="F196" s="68"/>
      <c r="G196" s="69">
        <f t="shared" si="9"/>
        <v>0</v>
      </c>
      <c r="H196" s="206"/>
    </row>
    <row r="197" spans="1:9" s="7" customFormat="1" ht="26.1" customHeight="1" x14ac:dyDescent="0.25">
      <c r="A197" s="27" t="s">
        <v>265</v>
      </c>
      <c r="B197" s="63" t="s">
        <v>249</v>
      </c>
      <c r="C197" s="78" t="s">
        <v>172</v>
      </c>
      <c r="D197" s="79" t="s">
        <v>295</v>
      </c>
      <c r="E197" s="138">
        <v>6195</v>
      </c>
      <c r="F197" s="46">
        <v>20.350000000000001</v>
      </c>
      <c r="G197" s="30">
        <f t="shared" si="9"/>
        <v>126068.25</v>
      </c>
      <c r="H197" s="206"/>
      <c r="I197" s="49"/>
    </row>
    <row r="198" spans="1:9" s="7" customFormat="1" ht="26.1" customHeight="1" x14ac:dyDescent="0.25">
      <c r="A198" s="31" t="s">
        <v>265</v>
      </c>
      <c r="B198" s="64" t="s">
        <v>250</v>
      </c>
      <c r="C198" s="172" t="s">
        <v>236</v>
      </c>
      <c r="D198" s="81" t="s">
        <v>294</v>
      </c>
      <c r="E198" s="136">
        <v>5196</v>
      </c>
      <c r="F198" s="47">
        <v>5.4</v>
      </c>
      <c r="G198" s="34">
        <f t="shared" si="9"/>
        <v>28058.400000000001</v>
      </c>
      <c r="H198" s="206"/>
      <c r="I198" s="49"/>
    </row>
    <row r="199" spans="1:9" s="7" customFormat="1" ht="26.1" customHeight="1" x14ac:dyDescent="0.25">
      <c r="A199" s="31" t="s">
        <v>265</v>
      </c>
      <c r="B199" s="64" t="s">
        <v>251</v>
      </c>
      <c r="C199" s="172" t="s">
        <v>261</v>
      </c>
      <c r="D199" s="173" t="s">
        <v>6</v>
      </c>
      <c r="E199" s="136">
        <v>172</v>
      </c>
      <c r="F199" s="47">
        <v>2.29</v>
      </c>
      <c r="G199" s="34">
        <f t="shared" si="9"/>
        <v>393.88</v>
      </c>
      <c r="H199" s="206"/>
      <c r="I199" s="49"/>
    </row>
    <row r="200" spans="1:9" s="7" customFormat="1" ht="26.1" customHeight="1" x14ac:dyDescent="0.25">
      <c r="A200" s="31" t="s">
        <v>265</v>
      </c>
      <c r="B200" s="64" t="s">
        <v>252</v>
      </c>
      <c r="C200" s="172" t="s">
        <v>262</v>
      </c>
      <c r="D200" s="173" t="s">
        <v>296</v>
      </c>
      <c r="E200" s="136">
        <v>52.5</v>
      </c>
      <c r="F200" s="47">
        <v>7.36</v>
      </c>
      <c r="G200" s="34">
        <f t="shared" si="9"/>
        <v>386.4</v>
      </c>
      <c r="H200" s="206"/>
      <c r="I200" s="49"/>
    </row>
    <row r="201" spans="1:9" s="7" customFormat="1" ht="26.1" customHeight="1" x14ac:dyDescent="0.25">
      <c r="A201" s="31" t="s">
        <v>265</v>
      </c>
      <c r="B201" s="64" t="s">
        <v>253</v>
      </c>
      <c r="C201" s="172" t="s">
        <v>263</v>
      </c>
      <c r="D201" s="173" t="s">
        <v>298</v>
      </c>
      <c r="E201" s="136">
        <v>1.6</v>
      </c>
      <c r="F201" s="47">
        <v>51.81</v>
      </c>
      <c r="G201" s="34">
        <f t="shared" si="9"/>
        <v>82.9</v>
      </c>
      <c r="H201" s="206"/>
      <c r="I201" s="49"/>
    </row>
    <row r="202" spans="1:9" s="7" customFormat="1" ht="35.450000000000003" customHeight="1" x14ac:dyDescent="0.25">
      <c r="A202" s="31" t="s">
        <v>265</v>
      </c>
      <c r="B202" s="64" t="s">
        <v>254</v>
      </c>
      <c r="C202" s="80" t="s">
        <v>237</v>
      </c>
      <c r="D202" s="81" t="s">
        <v>294</v>
      </c>
      <c r="E202" s="136">
        <v>5037</v>
      </c>
      <c r="F202" s="47">
        <v>34.270000000000003</v>
      </c>
      <c r="G202" s="34">
        <f t="shared" si="9"/>
        <v>172617.99</v>
      </c>
      <c r="H202" s="206"/>
      <c r="I202" s="49"/>
    </row>
    <row r="203" spans="1:9" s="7" customFormat="1" ht="35.450000000000003" customHeight="1" thickBot="1" x14ac:dyDescent="0.3">
      <c r="A203" s="31" t="s">
        <v>265</v>
      </c>
      <c r="B203" s="64" t="s">
        <v>255</v>
      </c>
      <c r="C203" s="80" t="s">
        <v>238</v>
      </c>
      <c r="D203" s="81" t="s">
        <v>294</v>
      </c>
      <c r="E203" s="136">
        <v>159</v>
      </c>
      <c r="F203" s="47">
        <v>44.9</v>
      </c>
      <c r="G203" s="34">
        <f t="shared" si="9"/>
        <v>7139.1</v>
      </c>
      <c r="H203" s="207"/>
      <c r="I203" s="49"/>
    </row>
    <row r="204" spans="1:9" s="7" customFormat="1" ht="47.1" customHeight="1" thickBot="1" x14ac:dyDescent="0.3">
      <c r="A204" s="36" t="s">
        <v>265</v>
      </c>
      <c r="B204" s="65" t="s">
        <v>256</v>
      </c>
      <c r="C204" s="82" t="s">
        <v>242</v>
      </c>
      <c r="D204" s="83" t="s">
        <v>294</v>
      </c>
      <c r="E204" s="137">
        <v>5922</v>
      </c>
      <c r="F204" s="48">
        <v>19.100000000000001</v>
      </c>
      <c r="G204" s="39">
        <f t="shared" si="9"/>
        <v>113110.2</v>
      </c>
      <c r="H204" s="40" t="s">
        <v>264</v>
      </c>
      <c r="I204" s="41">
        <f>ROUND(SUM(G187:G204),2)</f>
        <v>447857.12</v>
      </c>
    </row>
    <row r="205" spans="1:9" s="7" customFormat="1" ht="22.35" customHeight="1" x14ac:dyDescent="0.25">
      <c r="A205" s="27" t="s">
        <v>268</v>
      </c>
      <c r="B205" s="63" t="s">
        <v>267</v>
      </c>
      <c r="C205" s="86" t="s">
        <v>266</v>
      </c>
      <c r="D205" s="79" t="s">
        <v>294</v>
      </c>
      <c r="E205" s="138">
        <v>266</v>
      </c>
      <c r="F205" s="46">
        <v>23.09</v>
      </c>
      <c r="G205" s="30">
        <f t="shared" ref="G205" si="10">ROUND((E205*F205),2)</f>
        <v>6141.94</v>
      </c>
      <c r="H205" s="43"/>
    </row>
    <row r="206" spans="1:9" s="7" customFormat="1" ht="22.35" customHeight="1" x14ac:dyDescent="0.25">
      <c r="A206" s="76" t="s">
        <v>268</v>
      </c>
      <c r="B206" s="64" t="s">
        <v>271</v>
      </c>
      <c r="C206" s="80" t="s">
        <v>270</v>
      </c>
      <c r="D206" s="81" t="s">
        <v>17</v>
      </c>
      <c r="E206" s="136">
        <v>87</v>
      </c>
      <c r="F206" s="47">
        <v>175.52</v>
      </c>
      <c r="G206" s="34">
        <f t="shared" ref="G206:G216" si="11">ROUND((E206*F206),2)</f>
        <v>15270.24</v>
      </c>
      <c r="H206" s="43"/>
    </row>
    <row r="207" spans="1:9" s="7" customFormat="1" ht="22.35" customHeight="1" x14ac:dyDescent="0.25">
      <c r="A207" s="31" t="s">
        <v>268</v>
      </c>
      <c r="B207" s="64" t="s">
        <v>273</v>
      </c>
      <c r="C207" s="80" t="s">
        <v>272</v>
      </c>
      <c r="D207" s="81" t="s">
        <v>17</v>
      </c>
      <c r="E207" s="136">
        <v>70</v>
      </c>
      <c r="F207" s="47">
        <v>71.599999999999994</v>
      </c>
      <c r="G207" s="34">
        <f t="shared" si="11"/>
        <v>5012</v>
      </c>
      <c r="H207" s="43"/>
    </row>
    <row r="208" spans="1:9" s="7" customFormat="1" ht="22.35" customHeight="1" x14ac:dyDescent="0.25">
      <c r="A208" s="31" t="s">
        <v>268</v>
      </c>
      <c r="B208" s="64" t="s">
        <v>277</v>
      </c>
      <c r="C208" s="80" t="s">
        <v>274</v>
      </c>
      <c r="D208" s="81" t="s">
        <v>17</v>
      </c>
      <c r="E208" s="136">
        <v>13</v>
      </c>
      <c r="F208" s="47">
        <v>2771.38</v>
      </c>
      <c r="G208" s="34">
        <f t="shared" si="11"/>
        <v>36027.94</v>
      </c>
      <c r="H208" s="43"/>
    </row>
    <row r="209" spans="1:9" s="7" customFormat="1" ht="22.35" customHeight="1" thickBot="1" x14ac:dyDescent="0.3">
      <c r="A209" s="31" t="s">
        <v>268</v>
      </c>
      <c r="B209" s="64" t="s">
        <v>278</v>
      </c>
      <c r="C209" s="172" t="s">
        <v>275</v>
      </c>
      <c r="D209" s="81" t="s">
        <v>150</v>
      </c>
      <c r="E209" s="136">
        <v>1.37</v>
      </c>
      <c r="F209" s="47">
        <v>73903.31</v>
      </c>
      <c r="G209" s="34">
        <f t="shared" si="11"/>
        <v>101247.53</v>
      </c>
      <c r="H209" s="43"/>
    </row>
    <row r="210" spans="1:9" s="7" customFormat="1" ht="22.35" customHeight="1" thickBot="1" x14ac:dyDescent="0.3">
      <c r="A210" s="36" t="s">
        <v>268</v>
      </c>
      <c r="B210" s="65" t="s">
        <v>279</v>
      </c>
      <c r="C210" s="82" t="s">
        <v>276</v>
      </c>
      <c r="D210" s="83" t="s">
        <v>17</v>
      </c>
      <c r="E210" s="137">
        <v>1094</v>
      </c>
      <c r="F210" s="48">
        <v>27.72</v>
      </c>
      <c r="G210" s="39">
        <f t="shared" si="11"/>
        <v>30325.68</v>
      </c>
      <c r="H210" s="40" t="s">
        <v>269</v>
      </c>
      <c r="I210" s="41">
        <f>ROUND(SUM(G205:G210),2)</f>
        <v>194025.33</v>
      </c>
    </row>
    <row r="211" spans="1:9" s="7" customFormat="1" ht="22.35" customHeight="1" x14ac:dyDescent="0.25">
      <c r="A211" s="187" t="s">
        <v>280</v>
      </c>
      <c r="B211" s="63" t="s">
        <v>286</v>
      </c>
      <c r="C211" s="78" t="s">
        <v>281</v>
      </c>
      <c r="D211" s="79" t="s">
        <v>17</v>
      </c>
      <c r="E211" s="138">
        <v>162</v>
      </c>
      <c r="F211" s="46">
        <v>1.36</v>
      </c>
      <c r="G211" s="30">
        <f t="shared" si="11"/>
        <v>220.32</v>
      </c>
      <c r="H211" s="66"/>
      <c r="I211" s="74"/>
    </row>
    <row r="212" spans="1:9" s="7" customFormat="1" ht="22.35" customHeight="1" x14ac:dyDescent="0.25">
      <c r="A212" s="188" t="s">
        <v>280</v>
      </c>
      <c r="B212" s="64" t="s">
        <v>287</v>
      </c>
      <c r="C212" s="80" t="s">
        <v>282</v>
      </c>
      <c r="D212" s="81" t="s">
        <v>17</v>
      </c>
      <c r="E212" s="136">
        <v>18</v>
      </c>
      <c r="F212" s="47">
        <v>202.84</v>
      </c>
      <c r="G212" s="34">
        <f t="shared" si="11"/>
        <v>3651.12</v>
      </c>
      <c r="H212" s="70"/>
      <c r="I212" s="75"/>
    </row>
    <row r="213" spans="1:9" s="7" customFormat="1" ht="22.35" customHeight="1" x14ac:dyDescent="0.25">
      <c r="A213" s="188" t="s">
        <v>280</v>
      </c>
      <c r="B213" s="64" t="s">
        <v>288</v>
      </c>
      <c r="C213" s="80" t="s">
        <v>283</v>
      </c>
      <c r="D213" s="81" t="s">
        <v>17</v>
      </c>
      <c r="E213" s="136">
        <v>72</v>
      </c>
      <c r="F213" s="47">
        <v>19.510000000000002</v>
      </c>
      <c r="G213" s="34">
        <f t="shared" si="11"/>
        <v>1404.72</v>
      </c>
      <c r="H213" s="70"/>
      <c r="I213" s="75"/>
    </row>
    <row r="214" spans="1:9" s="7" customFormat="1" ht="22.35" customHeight="1" x14ac:dyDescent="0.25">
      <c r="A214" s="188" t="s">
        <v>280</v>
      </c>
      <c r="B214" s="64" t="s">
        <v>289</v>
      </c>
      <c r="C214" s="80" t="s">
        <v>284</v>
      </c>
      <c r="D214" s="81" t="s">
        <v>17</v>
      </c>
      <c r="E214" s="136">
        <v>72</v>
      </c>
      <c r="F214" s="47">
        <v>19</v>
      </c>
      <c r="G214" s="34">
        <f t="shared" si="11"/>
        <v>1368</v>
      </c>
      <c r="H214" s="70"/>
      <c r="I214" s="75"/>
    </row>
    <row r="215" spans="1:9" s="7" customFormat="1" ht="36.6" customHeight="1" thickBot="1" x14ac:dyDescent="0.3">
      <c r="A215" s="189" t="s">
        <v>280</v>
      </c>
      <c r="B215" s="64" t="s">
        <v>290</v>
      </c>
      <c r="C215" s="80" t="s">
        <v>285</v>
      </c>
      <c r="D215" s="81" t="s">
        <v>17</v>
      </c>
      <c r="E215" s="136">
        <v>190</v>
      </c>
      <c r="F215" s="47">
        <v>47.9</v>
      </c>
      <c r="G215" s="34">
        <f t="shared" si="11"/>
        <v>9101</v>
      </c>
      <c r="H215" s="70"/>
      <c r="I215" s="75"/>
    </row>
    <row r="216" spans="1:9" s="7" customFormat="1" ht="79.349999999999994" customHeight="1" thickBot="1" x14ac:dyDescent="0.3">
      <c r="A216" s="190" t="s">
        <v>280</v>
      </c>
      <c r="B216" s="65" t="s">
        <v>291</v>
      </c>
      <c r="C216" s="82" t="s">
        <v>656</v>
      </c>
      <c r="D216" s="191" t="s">
        <v>403</v>
      </c>
      <c r="E216" s="192">
        <v>1</v>
      </c>
      <c r="F216" s="73">
        <v>28029.99</v>
      </c>
      <c r="G216" s="39">
        <f t="shared" si="11"/>
        <v>28029.99</v>
      </c>
      <c r="H216" s="40" t="s">
        <v>292</v>
      </c>
      <c r="I216" s="41">
        <f>ROUND(SUM(G211:G216),2)</f>
        <v>43775.15</v>
      </c>
    </row>
    <row r="217" spans="1:9" ht="44.25" customHeight="1" thickBot="1" x14ac:dyDescent="0.3">
      <c r="A217" s="4"/>
      <c r="B217" s="1"/>
      <c r="C217" s="4"/>
      <c r="D217" s="1"/>
      <c r="E217" s="1"/>
      <c r="F217" s="71" t="s">
        <v>660</v>
      </c>
      <c r="G217" s="72">
        <f>SUM(G4:G216)</f>
        <v>4630976.540000001</v>
      </c>
      <c r="H217" s="35"/>
      <c r="I217" s="49"/>
    </row>
    <row r="218" spans="1:9" ht="20.25" customHeight="1" x14ac:dyDescent="0.25">
      <c r="A218" s="19"/>
      <c r="B218" s="18"/>
      <c r="C218" s="18"/>
      <c r="D218" s="18"/>
      <c r="E218" s="20"/>
      <c r="F218" s="18"/>
      <c r="G218" s="10"/>
    </row>
    <row r="219" spans="1:9" x14ac:dyDescent="0.25">
      <c r="A219" s="4"/>
      <c r="B219" s="1"/>
      <c r="C219" s="4"/>
      <c r="D219" s="1"/>
      <c r="E219" s="1"/>
      <c r="F219" s="11"/>
      <c r="G219" s="10"/>
    </row>
    <row r="220" spans="1:9" x14ac:dyDescent="0.25">
      <c r="A220" s="4"/>
      <c r="B220" s="1"/>
      <c r="C220" s="4"/>
      <c r="D220" s="1"/>
      <c r="E220" s="1"/>
      <c r="F220" s="11"/>
      <c r="G220" s="10"/>
    </row>
    <row r="221" spans="1:9" x14ac:dyDescent="0.25">
      <c r="F221" s="12"/>
    </row>
    <row r="222" spans="1:9" x14ac:dyDescent="0.25">
      <c r="A222" s="5"/>
      <c r="B222" s="2"/>
      <c r="C222" s="5"/>
      <c r="D222" s="2"/>
      <c r="E222" s="2"/>
      <c r="F222" s="13"/>
      <c r="G222" s="2"/>
    </row>
    <row r="223" spans="1:9" ht="26.25" customHeight="1" x14ac:dyDescent="0.25">
      <c r="A223" s="3"/>
      <c r="B223" s="3"/>
      <c r="C223" s="3"/>
      <c r="D223" s="3"/>
      <c r="E223" s="3"/>
      <c r="F223" s="14"/>
      <c r="G223" s="3"/>
    </row>
  </sheetData>
  <sheetProtection algorithmName="SHA-512" hashValue="uim9Qv3PFdtCwYPkr5OgZhRzONsMKgVJPz91+se6GLxRimwR51aTjEE6GpLyFHgbQ1lCyZ1538mNiTWixOCH1g==" saltValue="w0ofle1rTJigfJx0Yg/CDw==" spinCount="100000" sheet="1" objects="1" scenarios="1"/>
  <mergeCells count="10">
    <mergeCell ref="H98:H108"/>
    <mergeCell ref="H62:H78"/>
    <mergeCell ref="H80:H96"/>
    <mergeCell ref="A1:G1"/>
    <mergeCell ref="A2:G2"/>
    <mergeCell ref="H110:H134"/>
    <mergeCell ref="H136:H161"/>
    <mergeCell ref="H164:H172"/>
    <mergeCell ref="H174:H183"/>
    <mergeCell ref="H187:H203"/>
  </mergeCells>
  <phoneticPr fontId="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525C7-FB90-4E01-802A-6839FCD07C17}">
  <dimension ref="A1:K78"/>
  <sheetViews>
    <sheetView zoomScale="85" zoomScaleNormal="85" workbookViewId="0">
      <selection activeCell="F4" sqref="F4:F75"/>
    </sheetView>
  </sheetViews>
  <sheetFormatPr defaultRowHeight="21" customHeight="1" x14ac:dyDescent="0.25"/>
  <cols>
    <col min="1" max="1" width="34.42578125" customWidth="1"/>
    <col min="2" max="2" width="8.85546875" customWidth="1"/>
    <col min="3" max="3" width="67.5703125" customWidth="1"/>
    <col min="4" max="4" width="7.5703125" customWidth="1"/>
    <col min="5" max="5" width="9.5703125" customWidth="1"/>
    <col min="6" max="6" width="16.42578125" customWidth="1"/>
    <col min="7" max="7" width="13.85546875" customWidth="1"/>
    <col min="8" max="8" width="16" customWidth="1"/>
  </cols>
  <sheetData>
    <row r="1" spans="1:11" ht="21" customHeight="1" thickBot="1" x14ac:dyDescent="0.3">
      <c r="A1" s="217" t="s">
        <v>639</v>
      </c>
      <c r="B1" s="218"/>
      <c r="C1" s="218"/>
      <c r="D1" s="218"/>
      <c r="E1" s="218"/>
      <c r="F1" s="218"/>
      <c r="G1" s="219"/>
    </row>
    <row r="2" spans="1:11" ht="21" customHeight="1" x14ac:dyDescent="0.25">
      <c r="A2" s="214" t="s">
        <v>641</v>
      </c>
      <c r="B2" s="215"/>
      <c r="C2" s="215"/>
      <c r="D2" s="215"/>
      <c r="E2" s="215"/>
      <c r="F2" s="215"/>
      <c r="G2" s="216"/>
      <c r="H2" s="16"/>
      <c r="I2" s="6"/>
      <c r="J2" s="6"/>
      <c r="K2" s="6"/>
    </row>
    <row r="3" spans="1:11" ht="59.1" customHeight="1" thickBot="1" x14ac:dyDescent="0.3">
      <c r="A3" s="21" t="s">
        <v>71</v>
      </c>
      <c r="B3" s="22" t="s">
        <v>0</v>
      </c>
      <c r="C3" s="23" t="s">
        <v>1</v>
      </c>
      <c r="D3" s="23" t="s">
        <v>2</v>
      </c>
      <c r="E3" s="24" t="s">
        <v>3</v>
      </c>
      <c r="F3" s="25" t="s">
        <v>293</v>
      </c>
      <c r="G3" s="26" t="s">
        <v>4</v>
      </c>
      <c r="H3" s="16"/>
      <c r="I3" s="6"/>
      <c r="J3" s="6"/>
      <c r="K3" s="6"/>
    </row>
    <row r="4" spans="1:11" ht="22.35" customHeight="1" x14ac:dyDescent="0.25">
      <c r="A4" s="27" t="s">
        <v>5</v>
      </c>
      <c r="B4" s="88" t="s">
        <v>8</v>
      </c>
      <c r="C4" s="86" t="s">
        <v>304</v>
      </c>
      <c r="D4" s="63" t="s">
        <v>305</v>
      </c>
      <c r="E4" s="140">
        <v>360</v>
      </c>
      <c r="F4" s="29">
        <v>4.12</v>
      </c>
      <c r="G4" s="30">
        <f t="shared" ref="G4:G67" si="0">ROUND((E4*F4),2)</f>
        <v>1483.2</v>
      </c>
      <c r="H4" s="16"/>
      <c r="I4" s="6"/>
      <c r="J4" s="6"/>
      <c r="K4" s="6"/>
    </row>
    <row r="5" spans="1:11" ht="27" customHeight="1" x14ac:dyDescent="0.25">
      <c r="A5" s="31" t="s">
        <v>5</v>
      </c>
      <c r="B5" s="89" t="s">
        <v>9</v>
      </c>
      <c r="C5" s="90" t="s">
        <v>306</v>
      </c>
      <c r="D5" s="64" t="s">
        <v>307</v>
      </c>
      <c r="E5" s="141">
        <v>20</v>
      </c>
      <c r="F5" s="33">
        <v>31.18</v>
      </c>
      <c r="G5" s="34">
        <f t="shared" si="0"/>
        <v>623.6</v>
      </c>
      <c r="H5" s="16"/>
      <c r="I5" s="6"/>
      <c r="J5" s="6"/>
      <c r="K5" s="6"/>
    </row>
    <row r="6" spans="1:11" ht="22.35" customHeight="1" x14ac:dyDescent="0.25">
      <c r="A6" s="31" t="s">
        <v>5</v>
      </c>
      <c r="B6" s="89" t="s">
        <v>10</v>
      </c>
      <c r="C6" s="90" t="s">
        <v>308</v>
      </c>
      <c r="D6" s="64" t="s">
        <v>307</v>
      </c>
      <c r="E6" s="141">
        <v>12</v>
      </c>
      <c r="F6" s="33">
        <v>31.18</v>
      </c>
      <c r="G6" s="34">
        <f t="shared" si="0"/>
        <v>374.16</v>
      </c>
      <c r="H6" s="16"/>
      <c r="I6" s="6"/>
      <c r="J6" s="6"/>
      <c r="K6" s="6"/>
    </row>
    <row r="7" spans="1:11" ht="22.35" customHeight="1" x14ac:dyDescent="0.25">
      <c r="A7" s="31" t="s">
        <v>5</v>
      </c>
      <c r="B7" s="89" t="s">
        <v>11</v>
      </c>
      <c r="C7" s="90" t="s">
        <v>309</v>
      </c>
      <c r="D7" s="64" t="s">
        <v>307</v>
      </c>
      <c r="E7" s="141">
        <v>2.2000000000000002</v>
      </c>
      <c r="F7" s="33">
        <v>39.909999999999997</v>
      </c>
      <c r="G7" s="34">
        <f t="shared" si="0"/>
        <v>87.8</v>
      </c>
      <c r="H7" s="16"/>
      <c r="I7" s="6"/>
      <c r="J7" s="6"/>
      <c r="K7" s="6"/>
    </row>
    <row r="8" spans="1:11" ht="22.35" customHeight="1" x14ac:dyDescent="0.25">
      <c r="A8" s="31" t="s">
        <v>5</v>
      </c>
      <c r="B8" s="89" t="s">
        <v>12</v>
      </c>
      <c r="C8" s="90" t="s">
        <v>310</v>
      </c>
      <c r="D8" s="64" t="s">
        <v>307</v>
      </c>
      <c r="E8" s="141">
        <v>2.2000000000000002</v>
      </c>
      <c r="F8" s="33">
        <v>39.909999999999997</v>
      </c>
      <c r="G8" s="34">
        <f t="shared" si="0"/>
        <v>87.8</v>
      </c>
      <c r="H8" s="16"/>
      <c r="I8" s="6"/>
      <c r="J8" s="6"/>
      <c r="K8" s="6"/>
    </row>
    <row r="9" spans="1:11" ht="25.35" customHeight="1" x14ac:dyDescent="0.25">
      <c r="A9" s="31" t="s">
        <v>5</v>
      </c>
      <c r="B9" s="89" t="s">
        <v>13</v>
      </c>
      <c r="C9" s="90" t="s">
        <v>311</v>
      </c>
      <c r="D9" s="64" t="s">
        <v>305</v>
      </c>
      <c r="E9" s="141">
        <v>16.600000000000001</v>
      </c>
      <c r="F9" s="33">
        <v>47.39</v>
      </c>
      <c r="G9" s="34">
        <f t="shared" si="0"/>
        <v>786.67</v>
      </c>
      <c r="H9" s="16"/>
      <c r="I9" s="6"/>
      <c r="J9" s="6"/>
      <c r="K9" s="6"/>
    </row>
    <row r="10" spans="1:11" ht="30.6" customHeight="1" x14ac:dyDescent="0.25">
      <c r="A10" s="31" t="s">
        <v>5</v>
      </c>
      <c r="B10" s="89" t="s">
        <v>14</v>
      </c>
      <c r="C10" s="90" t="s">
        <v>312</v>
      </c>
      <c r="D10" s="64" t="s">
        <v>305</v>
      </c>
      <c r="E10" s="141">
        <v>16.600000000000001</v>
      </c>
      <c r="F10" s="33">
        <v>47.39</v>
      </c>
      <c r="G10" s="34">
        <f t="shared" si="0"/>
        <v>786.67</v>
      </c>
      <c r="H10" s="16"/>
      <c r="I10" s="6"/>
      <c r="J10" s="6"/>
      <c r="K10" s="6"/>
    </row>
    <row r="11" spans="1:11" ht="27" customHeight="1" x14ac:dyDescent="0.25">
      <c r="A11" s="31" t="s">
        <v>5</v>
      </c>
      <c r="B11" s="89" t="s">
        <v>15</v>
      </c>
      <c r="C11" s="90" t="s">
        <v>313</v>
      </c>
      <c r="D11" s="64" t="s">
        <v>307</v>
      </c>
      <c r="E11" s="141">
        <v>15</v>
      </c>
      <c r="F11" s="33">
        <v>31.18</v>
      </c>
      <c r="G11" s="34">
        <f t="shared" si="0"/>
        <v>467.7</v>
      </c>
      <c r="H11" s="35"/>
      <c r="I11" s="6"/>
      <c r="J11" s="6"/>
      <c r="K11" s="6"/>
    </row>
    <row r="12" spans="1:11" ht="31.35" customHeight="1" x14ac:dyDescent="0.25">
      <c r="A12" s="31" t="s">
        <v>5</v>
      </c>
      <c r="B12" s="89" t="s">
        <v>16</v>
      </c>
      <c r="C12" s="91" t="s">
        <v>314</v>
      </c>
      <c r="D12" s="77" t="s">
        <v>307</v>
      </c>
      <c r="E12" s="142">
        <v>8</v>
      </c>
      <c r="F12" s="92">
        <v>31.18</v>
      </c>
      <c r="G12" s="34">
        <f t="shared" si="0"/>
        <v>249.44</v>
      </c>
      <c r="H12" s="35"/>
      <c r="I12" s="6"/>
      <c r="J12" s="6"/>
      <c r="K12" s="6"/>
    </row>
    <row r="13" spans="1:11" ht="22.35" customHeight="1" x14ac:dyDescent="0.25">
      <c r="A13" s="31" t="s">
        <v>5</v>
      </c>
      <c r="B13" s="89" t="s">
        <v>90</v>
      </c>
      <c r="C13" s="91" t="s">
        <v>315</v>
      </c>
      <c r="D13" s="77" t="s">
        <v>307</v>
      </c>
      <c r="E13" s="142">
        <v>9</v>
      </c>
      <c r="F13" s="92">
        <v>17.71</v>
      </c>
      <c r="G13" s="34">
        <f t="shared" si="0"/>
        <v>159.38999999999999</v>
      </c>
      <c r="H13" s="35"/>
      <c r="I13" s="6"/>
      <c r="J13" s="6"/>
      <c r="K13" s="6"/>
    </row>
    <row r="14" spans="1:11" ht="22.35" customHeight="1" x14ac:dyDescent="0.25">
      <c r="A14" s="31" t="s">
        <v>5</v>
      </c>
      <c r="B14" s="89" t="s">
        <v>91</v>
      </c>
      <c r="C14" s="91" t="s">
        <v>316</v>
      </c>
      <c r="D14" s="77" t="s">
        <v>151</v>
      </c>
      <c r="E14" s="142">
        <v>23.14</v>
      </c>
      <c r="F14" s="92">
        <v>872.98</v>
      </c>
      <c r="G14" s="34">
        <f t="shared" si="0"/>
        <v>20200.759999999998</v>
      </c>
      <c r="H14" s="35"/>
      <c r="I14" s="6"/>
      <c r="J14" s="6"/>
      <c r="K14" s="6"/>
    </row>
    <row r="15" spans="1:11" ht="22.35" customHeight="1" x14ac:dyDescent="0.25">
      <c r="A15" s="31" t="s">
        <v>5</v>
      </c>
      <c r="B15" s="89"/>
      <c r="C15" s="91" t="s">
        <v>317</v>
      </c>
      <c r="D15" s="77" t="s">
        <v>318</v>
      </c>
      <c r="E15" s="142">
        <v>893</v>
      </c>
      <c r="F15" s="92">
        <v>2.4900000000000002</v>
      </c>
      <c r="G15" s="34">
        <f t="shared" si="0"/>
        <v>2223.5700000000002</v>
      </c>
      <c r="H15" s="35"/>
      <c r="I15" s="6"/>
      <c r="J15" s="6"/>
      <c r="K15" s="6"/>
    </row>
    <row r="16" spans="1:11" ht="22.35" customHeight="1" x14ac:dyDescent="0.25">
      <c r="A16" s="31" t="s">
        <v>5</v>
      </c>
      <c r="B16" s="89" t="s">
        <v>92</v>
      </c>
      <c r="C16" s="91" t="s">
        <v>319</v>
      </c>
      <c r="D16" s="77"/>
      <c r="E16" s="142"/>
      <c r="F16" s="92">
        <v>0</v>
      </c>
      <c r="G16" s="34">
        <f t="shared" si="0"/>
        <v>0</v>
      </c>
      <c r="H16" s="35"/>
      <c r="I16" s="6"/>
      <c r="J16" s="6"/>
      <c r="K16" s="6"/>
    </row>
    <row r="17" spans="1:11" ht="22.35" customHeight="1" x14ac:dyDescent="0.25">
      <c r="A17" s="31" t="s">
        <v>5</v>
      </c>
      <c r="B17" s="89"/>
      <c r="C17" s="91" t="s">
        <v>320</v>
      </c>
      <c r="D17" s="64" t="s">
        <v>307</v>
      </c>
      <c r="E17" s="142">
        <v>0.4</v>
      </c>
      <c r="F17" s="92">
        <v>523.78</v>
      </c>
      <c r="G17" s="34">
        <f t="shared" si="0"/>
        <v>209.51</v>
      </c>
      <c r="H17" s="35"/>
      <c r="I17" s="6"/>
      <c r="J17" s="6"/>
      <c r="K17" s="6"/>
    </row>
    <row r="18" spans="1:11" ht="22.35" customHeight="1" x14ac:dyDescent="0.25">
      <c r="A18" s="31" t="s">
        <v>5</v>
      </c>
      <c r="B18" s="89"/>
      <c r="C18" s="91" t="s">
        <v>317</v>
      </c>
      <c r="D18" s="77" t="s">
        <v>318</v>
      </c>
      <c r="E18" s="142">
        <v>100</v>
      </c>
      <c r="F18" s="92">
        <v>2.4900000000000002</v>
      </c>
      <c r="G18" s="34">
        <f t="shared" si="0"/>
        <v>249</v>
      </c>
      <c r="H18" s="35"/>
      <c r="I18" s="6"/>
      <c r="J18" s="6"/>
      <c r="K18" s="6"/>
    </row>
    <row r="19" spans="1:11" ht="31.35" customHeight="1" x14ac:dyDescent="0.25">
      <c r="A19" s="31" t="s">
        <v>5</v>
      </c>
      <c r="B19" s="89" t="s">
        <v>93</v>
      </c>
      <c r="C19" s="91" t="s">
        <v>655</v>
      </c>
      <c r="D19" s="77" t="s">
        <v>6</v>
      </c>
      <c r="E19" s="142">
        <v>35</v>
      </c>
      <c r="F19" s="92">
        <v>64.849999999999994</v>
      </c>
      <c r="G19" s="34">
        <f t="shared" si="0"/>
        <v>2269.75</v>
      </c>
      <c r="H19" s="35"/>
      <c r="I19" s="6"/>
      <c r="J19" s="6"/>
      <c r="K19" s="6"/>
    </row>
    <row r="20" spans="1:11" ht="22.35" customHeight="1" x14ac:dyDescent="0.25">
      <c r="A20" s="31" t="s">
        <v>5</v>
      </c>
      <c r="B20" s="89" t="s">
        <v>94</v>
      </c>
      <c r="C20" s="91" t="s">
        <v>321</v>
      </c>
      <c r="D20" s="77" t="s">
        <v>17</v>
      </c>
      <c r="E20" s="142">
        <v>4</v>
      </c>
      <c r="F20" s="92">
        <v>224.49</v>
      </c>
      <c r="G20" s="34">
        <f t="shared" si="0"/>
        <v>897.96</v>
      </c>
      <c r="H20" s="35"/>
      <c r="I20" s="6"/>
      <c r="J20" s="6"/>
      <c r="K20" s="6"/>
    </row>
    <row r="21" spans="1:11" ht="22.35" customHeight="1" thickBot="1" x14ac:dyDescent="0.3">
      <c r="A21" s="31" t="s">
        <v>5</v>
      </c>
      <c r="B21" s="89" t="s">
        <v>95</v>
      </c>
      <c r="C21" s="91" t="s">
        <v>322</v>
      </c>
      <c r="D21" s="77" t="s">
        <v>307</v>
      </c>
      <c r="E21" s="142">
        <v>12</v>
      </c>
      <c r="F21" s="92">
        <v>42.4</v>
      </c>
      <c r="G21" s="34">
        <f t="shared" si="0"/>
        <v>508.8</v>
      </c>
      <c r="H21" s="35"/>
      <c r="I21" s="6"/>
      <c r="J21" s="6"/>
      <c r="K21" s="6"/>
    </row>
    <row r="22" spans="1:11" ht="34.35" customHeight="1" thickBot="1" x14ac:dyDescent="0.3">
      <c r="A22" s="36" t="s">
        <v>5</v>
      </c>
      <c r="B22" s="89" t="s">
        <v>96</v>
      </c>
      <c r="C22" s="94" t="s">
        <v>323</v>
      </c>
      <c r="D22" s="65" t="s">
        <v>324</v>
      </c>
      <c r="E22" s="143">
        <v>120</v>
      </c>
      <c r="F22" s="38">
        <v>14.96</v>
      </c>
      <c r="G22" s="39">
        <f t="shared" si="0"/>
        <v>1795.2</v>
      </c>
      <c r="H22" s="40" t="s">
        <v>77</v>
      </c>
      <c r="I22" s="41">
        <f>ROUND(SUM(G4:G22),2)</f>
        <v>33460.980000000003</v>
      </c>
      <c r="J22" s="6"/>
      <c r="K22" s="6"/>
    </row>
    <row r="23" spans="1:11" ht="28.35" customHeight="1" x14ac:dyDescent="0.25">
      <c r="A23" s="27" t="s">
        <v>325</v>
      </c>
      <c r="B23" s="88" t="s">
        <v>18</v>
      </c>
      <c r="C23" s="86" t="s">
        <v>326</v>
      </c>
      <c r="D23" s="63" t="s">
        <v>307</v>
      </c>
      <c r="E23" s="140">
        <v>550</v>
      </c>
      <c r="F23" s="42">
        <v>17.71</v>
      </c>
      <c r="G23" s="30">
        <f t="shared" si="0"/>
        <v>9740.5</v>
      </c>
      <c r="H23" s="43"/>
      <c r="I23" s="7"/>
      <c r="J23" s="7"/>
      <c r="K23" s="7"/>
    </row>
    <row r="24" spans="1:11" ht="22.35" customHeight="1" x14ac:dyDescent="0.25">
      <c r="A24" s="31" t="s">
        <v>325</v>
      </c>
      <c r="B24" s="89" t="s">
        <v>19</v>
      </c>
      <c r="C24" s="90" t="s">
        <v>327</v>
      </c>
      <c r="D24" s="64" t="s">
        <v>307</v>
      </c>
      <c r="E24" s="141">
        <v>5.5</v>
      </c>
      <c r="F24" s="44">
        <v>47.39</v>
      </c>
      <c r="G24" s="34">
        <f t="shared" si="0"/>
        <v>260.64999999999998</v>
      </c>
      <c r="H24" s="43"/>
      <c r="I24" s="7"/>
      <c r="J24" s="7"/>
      <c r="K24" s="7"/>
    </row>
    <row r="25" spans="1:11" ht="22.35" customHeight="1" thickBot="1" x14ac:dyDescent="0.3">
      <c r="A25" s="31" t="s">
        <v>325</v>
      </c>
      <c r="B25" s="32" t="s">
        <v>20</v>
      </c>
      <c r="C25" s="90" t="s">
        <v>328</v>
      </c>
      <c r="D25" s="64" t="s">
        <v>6</v>
      </c>
      <c r="E25" s="141">
        <v>30</v>
      </c>
      <c r="F25" s="44">
        <v>68.59</v>
      </c>
      <c r="G25" s="34">
        <f t="shared" si="0"/>
        <v>2057.6999999999998</v>
      </c>
      <c r="H25" s="43"/>
      <c r="I25" s="7"/>
      <c r="J25" s="7"/>
      <c r="K25" s="7"/>
    </row>
    <row r="26" spans="1:11" ht="33.6" customHeight="1" thickBot="1" x14ac:dyDescent="0.3">
      <c r="A26" s="31" t="s">
        <v>325</v>
      </c>
      <c r="B26" s="95" t="s">
        <v>21</v>
      </c>
      <c r="C26" s="91" t="s">
        <v>329</v>
      </c>
      <c r="D26" s="77" t="s">
        <v>151</v>
      </c>
      <c r="E26" s="142">
        <v>55.75</v>
      </c>
      <c r="F26" s="45">
        <v>172.11</v>
      </c>
      <c r="G26" s="39">
        <f t="shared" si="0"/>
        <v>9595.1299999999992</v>
      </c>
      <c r="H26" s="40" t="s">
        <v>78</v>
      </c>
      <c r="I26" s="41">
        <f>ROUND(SUM(G23:G26),2)</f>
        <v>21653.98</v>
      </c>
      <c r="J26" s="7"/>
      <c r="K26" s="7"/>
    </row>
    <row r="27" spans="1:11" ht="22.35" customHeight="1" x14ac:dyDescent="0.25">
      <c r="A27" s="27" t="s">
        <v>330</v>
      </c>
      <c r="B27" s="88" t="s">
        <v>46</v>
      </c>
      <c r="C27" s="86" t="s">
        <v>331</v>
      </c>
      <c r="D27" s="63" t="s">
        <v>305</v>
      </c>
      <c r="E27" s="140">
        <v>64</v>
      </c>
      <c r="F27" s="46">
        <v>10.72</v>
      </c>
      <c r="G27" s="30">
        <f t="shared" si="0"/>
        <v>686.08</v>
      </c>
      <c r="H27" s="43"/>
      <c r="I27" s="7"/>
      <c r="J27" s="7"/>
      <c r="K27" s="7"/>
    </row>
    <row r="28" spans="1:11" ht="22.35" customHeight="1" x14ac:dyDescent="0.25">
      <c r="A28" s="31" t="s">
        <v>330</v>
      </c>
      <c r="B28" s="89" t="s">
        <v>47</v>
      </c>
      <c r="C28" s="90" t="s">
        <v>332</v>
      </c>
      <c r="D28" s="64" t="s">
        <v>307</v>
      </c>
      <c r="E28" s="141">
        <v>0.6</v>
      </c>
      <c r="F28" s="47">
        <v>94.77</v>
      </c>
      <c r="G28" s="34">
        <f t="shared" si="0"/>
        <v>56.86</v>
      </c>
      <c r="H28" s="43"/>
      <c r="I28" s="7"/>
      <c r="J28" s="7"/>
      <c r="K28" s="7"/>
    </row>
    <row r="29" spans="1:11" ht="22.35" customHeight="1" x14ac:dyDescent="0.25">
      <c r="A29" s="31" t="s">
        <v>330</v>
      </c>
      <c r="B29" s="89" t="s">
        <v>48</v>
      </c>
      <c r="C29" s="90" t="s">
        <v>333</v>
      </c>
      <c r="D29" s="64" t="s">
        <v>305</v>
      </c>
      <c r="E29" s="141">
        <v>54</v>
      </c>
      <c r="F29" s="47">
        <v>5.12</v>
      </c>
      <c r="G29" s="34">
        <f t="shared" si="0"/>
        <v>276.48</v>
      </c>
      <c r="H29" s="43"/>
      <c r="I29" s="7"/>
      <c r="J29" s="7"/>
      <c r="K29" s="7"/>
    </row>
    <row r="30" spans="1:11" ht="22.35" customHeight="1" x14ac:dyDescent="0.25">
      <c r="A30" s="31" t="s">
        <v>330</v>
      </c>
      <c r="B30" s="89" t="s">
        <v>49</v>
      </c>
      <c r="C30" s="90" t="s">
        <v>334</v>
      </c>
      <c r="D30" s="64" t="s">
        <v>305</v>
      </c>
      <c r="E30" s="141">
        <v>32</v>
      </c>
      <c r="F30" s="47">
        <v>11.23</v>
      </c>
      <c r="G30" s="34">
        <f t="shared" si="0"/>
        <v>359.36</v>
      </c>
      <c r="H30" s="43"/>
      <c r="I30" s="7"/>
      <c r="J30" s="7"/>
      <c r="K30" s="7"/>
    </row>
    <row r="31" spans="1:11" ht="22.35" customHeight="1" x14ac:dyDescent="0.25">
      <c r="A31" s="31" t="s">
        <v>330</v>
      </c>
      <c r="B31" s="89" t="s">
        <v>335</v>
      </c>
      <c r="C31" s="90" t="s">
        <v>336</v>
      </c>
      <c r="D31" s="64" t="s">
        <v>6</v>
      </c>
      <c r="E31" s="141">
        <v>195</v>
      </c>
      <c r="F31" s="47">
        <v>9.11</v>
      </c>
      <c r="G31" s="34">
        <f t="shared" si="0"/>
        <v>1776.45</v>
      </c>
      <c r="H31" s="43"/>
      <c r="I31" s="7"/>
      <c r="J31" s="7"/>
      <c r="K31" s="7"/>
    </row>
    <row r="32" spans="1:11" ht="22.35" customHeight="1" x14ac:dyDescent="0.25">
      <c r="A32" s="31" t="s">
        <v>330</v>
      </c>
      <c r="B32" s="89" t="s">
        <v>337</v>
      </c>
      <c r="C32" s="90" t="s">
        <v>338</v>
      </c>
      <c r="D32" s="64" t="s">
        <v>307</v>
      </c>
      <c r="E32" s="141">
        <v>16</v>
      </c>
      <c r="F32" s="47">
        <v>39.909999999999997</v>
      </c>
      <c r="G32" s="34">
        <f t="shared" si="0"/>
        <v>638.55999999999995</v>
      </c>
      <c r="H32" s="35"/>
      <c r="I32" s="7"/>
      <c r="J32" s="7"/>
      <c r="K32" s="7"/>
    </row>
    <row r="33" spans="1:11" ht="22.35" customHeight="1" x14ac:dyDescent="0.25">
      <c r="A33" s="31" t="s">
        <v>330</v>
      </c>
      <c r="B33" s="89" t="s">
        <v>339</v>
      </c>
      <c r="C33" s="91" t="s">
        <v>340</v>
      </c>
      <c r="D33" s="77" t="s">
        <v>307</v>
      </c>
      <c r="E33" s="142">
        <v>14.5</v>
      </c>
      <c r="F33" s="68">
        <v>44.89</v>
      </c>
      <c r="G33" s="34">
        <f t="shared" si="0"/>
        <v>650.91</v>
      </c>
      <c r="H33" s="35"/>
      <c r="I33" s="7"/>
      <c r="J33" s="7"/>
      <c r="K33" s="7"/>
    </row>
    <row r="34" spans="1:11" ht="22.35" customHeight="1" x14ac:dyDescent="0.25">
      <c r="A34" s="31" t="s">
        <v>330</v>
      </c>
      <c r="B34" s="89" t="s">
        <v>341</v>
      </c>
      <c r="C34" s="91" t="s">
        <v>342</v>
      </c>
      <c r="D34" s="77" t="s">
        <v>305</v>
      </c>
      <c r="E34" s="142">
        <v>115</v>
      </c>
      <c r="F34" s="68">
        <v>3.87</v>
      </c>
      <c r="G34" s="34">
        <f t="shared" si="0"/>
        <v>445.05</v>
      </c>
      <c r="H34" s="35"/>
      <c r="I34" s="7"/>
      <c r="J34" s="7"/>
      <c r="K34" s="7"/>
    </row>
    <row r="35" spans="1:11" ht="22.35" customHeight="1" x14ac:dyDescent="0.25">
      <c r="A35" s="31" t="s">
        <v>330</v>
      </c>
      <c r="B35" s="89" t="s">
        <v>343</v>
      </c>
      <c r="C35" s="91" t="s">
        <v>344</v>
      </c>
      <c r="D35" s="77" t="s">
        <v>6</v>
      </c>
      <c r="E35" s="142">
        <v>32.1</v>
      </c>
      <c r="F35" s="68">
        <v>660.91</v>
      </c>
      <c r="G35" s="34">
        <f t="shared" si="0"/>
        <v>21215.21</v>
      </c>
      <c r="H35" s="35"/>
      <c r="I35" s="7"/>
      <c r="J35" s="7"/>
      <c r="K35" s="7"/>
    </row>
    <row r="36" spans="1:11" ht="22.35" customHeight="1" x14ac:dyDescent="0.25">
      <c r="A36" s="31" t="s">
        <v>330</v>
      </c>
      <c r="B36" s="89"/>
      <c r="C36" s="91" t="s">
        <v>345</v>
      </c>
      <c r="D36" s="77" t="s">
        <v>17</v>
      </c>
      <c r="E36" s="142">
        <v>4</v>
      </c>
      <c r="F36" s="68">
        <v>286.87</v>
      </c>
      <c r="G36" s="34">
        <f t="shared" si="0"/>
        <v>1147.48</v>
      </c>
      <c r="H36" s="35"/>
      <c r="I36" s="7"/>
      <c r="J36" s="7"/>
      <c r="K36" s="7"/>
    </row>
    <row r="37" spans="1:11" ht="22.35" customHeight="1" x14ac:dyDescent="0.25">
      <c r="A37" s="31" t="s">
        <v>330</v>
      </c>
      <c r="B37" s="89" t="s">
        <v>346</v>
      </c>
      <c r="C37" s="91" t="s">
        <v>347</v>
      </c>
      <c r="D37" s="77"/>
      <c r="E37" s="142"/>
      <c r="F37" s="68">
        <v>0</v>
      </c>
      <c r="G37" s="34">
        <f t="shared" si="0"/>
        <v>0</v>
      </c>
      <c r="H37" s="35"/>
      <c r="I37" s="7"/>
      <c r="J37" s="7"/>
      <c r="K37" s="7"/>
    </row>
    <row r="38" spans="1:11" ht="22.35" customHeight="1" x14ac:dyDescent="0.25">
      <c r="A38" s="31" t="s">
        <v>330</v>
      </c>
      <c r="B38" s="89"/>
      <c r="C38" s="91" t="s">
        <v>348</v>
      </c>
      <c r="D38" s="77" t="s">
        <v>307</v>
      </c>
      <c r="E38" s="142">
        <v>15</v>
      </c>
      <c r="F38" s="68">
        <v>59.86</v>
      </c>
      <c r="G38" s="34">
        <f t="shared" si="0"/>
        <v>897.9</v>
      </c>
      <c r="H38" s="35"/>
      <c r="I38" s="7"/>
      <c r="J38" s="7"/>
      <c r="K38" s="7"/>
    </row>
    <row r="39" spans="1:11" ht="22.35" customHeight="1" x14ac:dyDescent="0.25">
      <c r="A39" s="31" t="s">
        <v>330</v>
      </c>
      <c r="B39" s="89"/>
      <c r="C39" s="91" t="s">
        <v>349</v>
      </c>
      <c r="D39" s="77" t="s">
        <v>307</v>
      </c>
      <c r="E39" s="142">
        <v>140</v>
      </c>
      <c r="F39" s="68">
        <v>39.909999999999997</v>
      </c>
      <c r="G39" s="34">
        <f t="shared" si="0"/>
        <v>5587.4</v>
      </c>
      <c r="H39" s="35"/>
      <c r="I39" s="7"/>
      <c r="J39" s="7"/>
      <c r="K39" s="7"/>
    </row>
    <row r="40" spans="1:11" ht="22.35" customHeight="1" x14ac:dyDescent="0.25">
      <c r="A40" s="31" t="s">
        <v>330</v>
      </c>
      <c r="B40" s="89" t="s">
        <v>350</v>
      </c>
      <c r="C40" s="91" t="s">
        <v>351</v>
      </c>
      <c r="D40" s="77" t="s">
        <v>305</v>
      </c>
      <c r="E40" s="142">
        <v>35</v>
      </c>
      <c r="F40" s="68">
        <v>3.74</v>
      </c>
      <c r="G40" s="34">
        <f t="shared" si="0"/>
        <v>130.9</v>
      </c>
      <c r="H40" s="35"/>
      <c r="I40" s="7"/>
      <c r="J40" s="7"/>
      <c r="K40" s="7"/>
    </row>
    <row r="41" spans="1:11" ht="22.35" customHeight="1" x14ac:dyDescent="0.25">
      <c r="A41" s="31" t="s">
        <v>330</v>
      </c>
      <c r="B41" s="89"/>
      <c r="C41" s="91" t="s">
        <v>352</v>
      </c>
      <c r="D41" s="77" t="s">
        <v>307</v>
      </c>
      <c r="E41" s="142">
        <v>3.5</v>
      </c>
      <c r="F41" s="68">
        <v>74.819999999999993</v>
      </c>
      <c r="G41" s="34">
        <f t="shared" si="0"/>
        <v>261.87</v>
      </c>
      <c r="H41" s="35"/>
      <c r="I41" s="7"/>
      <c r="J41" s="7"/>
      <c r="K41" s="7"/>
    </row>
    <row r="42" spans="1:11" ht="22.35" customHeight="1" x14ac:dyDescent="0.25">
      <c r="A42" s="31" t="s">
        <v>330</v>
      </c>
      <c r="B42" s="89"/>
      <c r="C42" s="91" t="s">
        <v>353</v>
      </c>
      <c r="D42" s="77" t="s">
        <v>305</v>
      </c>
      <c r="E42" s="142">
        <v>35</v>
      </c>
      <c r="F42" s="68">
        <v>162.13</v>
      </c>
      <c r="G42" s="34">
        <f t="shared" si="0"/>
        <v>5674.55</v>
      </c>
      <c r="H42" s="35"/>
      <c r="I42" s="7"/>
      <c r="J42" s="7"/>
      <c r="K42" s="7"/>
    </row>
    <row r="43" spans="1:11" ht="22.35" customHeight="1" x14ac:dyDescent="0.25">
      <c r="A43" s="31" t="s">
        <v>330</v>
      </c>
      <c r="B43" s="89" t="s">
        <v>354</v>
      </c>
      <c r="C43" s="91" t="s">
        <v>355</v>
      </c>
      <c r="D43" s="77" t="s">
        <v>307</v>
      </c>
      <c r="E43" s="144">
        <v>2.9249999999999998</v>
      </c>
      <c r="F43" s="68">
        <v>82.31</v>
      </c>
      <c r="G43" s="34">
        <f t="shared" si="0"/>
        <v>240.76</v>
      </c>
      <c r="H43" s="35"/>
      <c r="I43" s="7"/>
      <c r="J43" s="7"/>
      <c r="K43" s="7"/>
    </row>
    <row r="44" spans="1:11" ht="22.35" customHeight="1" x14ac:dyDescent="0.25">
      <c r="A44" s="31" t="s">
        <v>330</v>
      </c>
      <c r="B44" s="89" t="s">
        <v>356</v>
      </c>
      <c r="C44" s="91" t="s">
        <v>357</v>
      </c>
      <c r="D44" s="77"/>
      <c r="E44" s="142"/>
      <c r="F44" s="68">
        <v>0</v>
      </c>
      <c r="G44" s="34">
        <f t="shared" si="0"/>
        <v>0</v>
      </c>
      <c r="H44" s="35"/>
      <c r="I44" s="7"/>
      <c r="J44" s="7"/>
      <c r="K44" s="7"/>
    </row>
    <row r="45" spans="1:11" ht="22.35" customHeight="1" x14ac:dyDescent="0.25">
      <c r="A45" s="31" t="s">
        <v>330</v>
      </c>
      <c r="B45" s="89"/>
      <c r="C45" s="91" t="s">
        <v>358</v>
      </c>
      <c r="D45" s="77" t="s">
        <v>307</v>
      </c>
      <c r="E45" s="144">
        <v>2.9249999999999998</v>
      </c>
      <c r="F45" s="68">
        <v>1072.53</v>
      </c>
      <c r="G45" s="34">
        <f t="shared" si="0"/>
        <v>3137.15</v>
      </c>
      <c r="H45" s="35"/>
      <c r="I45" s="7"/>
      <c r="J45" s="7"/>
      <c r="K45" s="7"/>
    </row>
    <row r="46" spans="1:11" ht="22.35" customHeight="1" x14ac:dyDescent="0.25">
      <c r="A46" s="31" t="s">
        <v>330</v>
      </c>
      <c r="B46" s="89"/>
      <c r="C46" s="91" t="s">
        <v>359</v>
      </c>
      <c r="D46" s="77" t="s">
        <v>318</v>
      </c>
      <c r="E46" s="142">
        <v>156</v>
      </c>
      <c r="F46" s="68">
        <v>2.74</v>
      </c>
      <c r="G46" s="34">
        <f t="shared" si="0"/>
        <v>427.44</v>
      </c>
      <c r="H46" s="35"/>
      <c r="I46" s="7"/>
      <c r="J46" s="7"/>
      <c r="K46" s="7"/>
    </row>
    <row r="47" spans="1:11" ht="22.35" customHeight="1" thickBot="1" x14ac:dyDescent="0.3">
      <c r="A47" s="31" t="s">
        <v>330</v>
      </c>
      <c r="B47" s="89" t="s">
        <v>360</v>
      </c>
      <c r="C47" s="91" t="s">
        <v>361</v>
      </c>
      <c r="D47" s="77" t="s">
        <v>17</v>
      </c>
      <c r="E47" s="142">
        <v>1</v>
      </c>
      <c r="F47" s="68">
        <v>523.79999999999995</v>
      </c>
      <c r="G47" s="34">
        <f t="shared" si="0"/>
        <v>523.79999999999995</v>
      </c>
      <c r="H47" s="35"/>
      <c r="I47" s="7"/>
      <c r="J47" s="7"/>
      <c r="K47" s="7"/>
    </row>
    <row r="48" spans="1:11" ht="33" customHeight="1" thickBot="1" x14ac:dyDescent="0.3">
      <c r="A48" s="76" t="s">
        <v>330</v>
      </c>
      <c r="B48" s="96" t="s">
        <v>362</v>
      </c>
      <c r="C48" s="91" t="s">
        <v>363</v>
      </c>
      <c r="D48" s="77" t="s">
        <v>307</v>
      </c>
      <c r="E48" s="142">
        <v>0.9</v>
      </c>
      <c r="F48" s="68">
        <v>74.83</v>
      </c>
      <c r="G48" s="69">
        <f t="shared" si="0"/>
        <v>67.349999999999994</v>
      </c>
      <c r="H48" s="40" t="s">
        <v>79</v>
      </c>
      <c r="I48" s="41">
        <f>ROUND(SUM(G27:G48),2)</f>
        <v>44201.56</v>
      </c>
      <c r="J48" s="7"/>
      <c r="K48" s="7"/>
    </row>
    <row r="49" spans="1:11" ht="28.35" customHeight="1" x14ac:dyDescent="0.25">
      <c r="A49" s="27" t="s">
        <v>364</v>
      </c>
      <c r="B49" s="28" t="s">
        <v>29</v>
      </c>
      <c r="C49" s="86" t="s">
        <v>365</v>
      </c>
      <c r="D49" s="63" t="s">
        <v>307</v>
      </c>
      <c r="E49" s="140">
        <v>21.6</v>
      </c>
      <c r="F49" s="46">
        <v>7.85</v>
      </c>
      <c r="G49" s="30">
        <f t="shared" si="0"/>
        <v>169.56</v>
      </c>
      <c r="H49" s="43"/>
      <c r="I49" s="7"/>
      <c r="J49" s="7"/>
      <c r="K49" s="7"/>
    </row>
    <row r="50" spans="1:11" ht="22.35" customHeight="1" x14ac:dyDescent="0.25">
      <c r="A50" s="31" t="s">
        <v>364</v>
      </c>
      <c r="B50" s="32" t="s">
        <v>30</v>
      </c>
      <c r="C50" s="90" t="s">
        <v>366</v>
      </c>
      <c r="D50" s="64" t="s">
        <v>307</v>
      </c>
      <c r="E50" s="141">
        <v>24.6</v>
      </c>
      <c r="F50" s="47">
        <v>9.64</v>
      </c>
      <c r="G50" s="34">
        <f t="shared" si="0"/>
        <v>237.14</v>
      </c>
      <c r="H50" s="43"/>
      <c r="I50" s="7"/>
      <c r="J50" s="7"/>
      <c r="K50" s="7"/>
    </row>
    <row r="51" spans="1:11" ht="22.35" customHeight="1" x14ac:dyDescent="0.25">
      <c r="A51" s="31" t="s">
        <v>364</v>
      </c>
      <c r="B51" s="32" t="s">
        <v>31</v>
      </c>
      <c r="C51" s="90" t="s">
        <v>367</v>
      </c>
      <c r="D51" s="64" t="s">
        <v>307</v>
      </c>
      <c r="E51" s="141">
        <v>5.4</v>
      </c>
      <c r="F51" s="47">
        <v>46.86</v>
      </c>
      <c r="G51" s="34">
        <f t="shared" si="0"/>
        <v>253.04</v>
      </c>
      <c r="H51" s="43"/>
      <c r="I51" s="7"/>
      <c r="J51" s="7"/>
      <c r="K51" s="7"/>
    </row>
    <row r="52" spans="1:11" ht="26.45" customHeight="1" x14ac:dyDescent="0.25">
      <c r="A52" s="31" t="s">
        <v>364</v>
      </c>
      <c r="B52" s="32" t="s">
        <v>32</v>
      </c>
      <c r="C52" s="90" t="s">
        <v>368</v>
      </c>
      <c r="D52" s="64" t="s">
        <v>6</v>
      </c>
      <c r="E52" s="141">
        <v>82.5</v>
      </c>
      <c r="F52" s="47">
        <v>37.92</v>
      </c>
      <c r="G52" s="34">
        <f t="shared" si="0"/>
        <v>3128.4</v>
      </c>
      <c r="H52" s="43"/>
      <c r="I52" s="7"/>
      <c r="J52" s="7"/>
      <c r="K52" s="7"/>
    </row>
    <row r="53" spans="1:11" ht="22.35" customHeight="1" x14ac:dyDescent="0.25">
      <c r="A53" s="31" t="s">
        <v>364</v>
      </c>
      <c r="B53" s="32"/>
      <c r="C53" s="90" t="s">
        <v>369</v>
      </c>
      <c r="D53" s="64" t="s">
        <v>307</v>
      </c>
      <c r="E53" s="141">
        <v>8.3000000000000007</v>
      </c>
      <c r="F53" s="47">
        <v>226.16</v>
      </c>
      <c r="G53" s="34">
        <f t="shared" si="0"/>
        <v>1877.13</v>
      </c>
      <c r="H53" s="43"/>
      <c r="I53" s="7"/>
      <c r="J53" s="7"/>
      <c r="K53" s="7"/>
    </row>
    <row r="54" spans="1:11" ht="22.35" customHeight="1" x14ac:dyDescent="0.25">
      <c r="A54" s="31" t="s">
        <v>364</v>
      </c>
      <c r="B54" s="32"/>
      <c r="C54" s="90" t="s">
        <v>370</v>
      </c>
      <c r="D54" s="64" t="s">
        <v>318</v>
      </c>
      <c r="E54" s="141">
        <v>1089</v>
      </c>
      <c r="F54" s="47">
        <v>2.78</v>
      </c>
      <c r="G54" s="34">
        <f t="shared" si="0"/>
        <v>3027.42</v>
      </c>
      <c r="H54" s="43"/>
      <c r="I54" s="7"/>
      <c r="J54" s="7"/>
      <c r="K54" s="7"/>
    </row>
    <row r="55" spans="1:11" ht="22.35" customHeight="1" x14ac:dyDescent="0.25">
      <c r="A55" s="31" t="s">
        <v>364</v>
      </c>
      <c r="B55" s="64" t="s">
        <v>51</v>
      </c>
      <c r="C55" s="90" t="s">
        <v>371</v>
      </c>
      <c r="D55" s="64"/>
      <c r="E55" s="141"/>
      <c r="F55" s="51">
        <v>0</v>
      </c>
      <c r="G55" s="34">
        <f t="shared" si="0"/>
        <v>0</v>
      </c>
      <c r="H55" s="43"/>
      <c r="I55" s="7"/>
      <c r="J55" s="7"/>
      <c r="K55" s="7"/>
    </row>
    <row r="56" spans="1:11" ht="22.35" customHeight="1" x14ac:dyDescent="0.25">
      <c r="A56" s="31" t="s">
        <v>364</v>
      </c>
      <c r="B56" s="64"/>
      <c r="C56" s="90" t="s">
        <v>372</v>
      </c>
      <c r="D56" s="64" t="s">
        <v>307</v>
      </c>
      <c r="E56" s="141">
        <v>2.86</v>
      </c>
      <c r="F56" s="51">
        <v>2467.63</v>
      </c>
      <c r="G56" s="34">
        <f t="shared" si="0"/>
        <v>7057.42</v>
      </c>
      <c r="H56" s="43"/>
      <c r="I56" s="7"/>
      <c r="J56" s="7"/>
      <c r="K56" s="7"/>
    </row>
    <row r="57" spans="1:11" ht="22.35" customHeight="1" x14ac:dyDescent="0.25">
      <c r="A57" s="31" t="s">
        <v>364</v>
      </c>
      <c r="B57" s="64" t="s">
        <v>168</v>
      </c>
      <c r="C57" s="90" t="s">
        <v>373</v>
      </c>
      <c r="D57" s="64"/>
      <c r="E57" s="141"/>
      <c r="F57" s="51">
        <v>0</v>
      </c>
      <c r="G57" s="34">
        <f t="shared" si="0"/>
        <v>0</v>
      </c>
      <c r="H57" s="43"/>
      <c r="I57" s="7"/>
      <c r="J57" s="7"/>
      <c r="K57" s="7"/>
    </row>
    <row r="58" spans="1:11" ht="22.35" customHeight="1" x14ac:dyDescent="0.25">
      <c r="A58" s="31" t="s">
        <v>364</v>
      </c>
      <c r="B58" s="64"/>
      <c r="C58" s="90" t="s">
        <v>372</v>
      </c>
      <c r="D58" s="64" t="s">
        <v>307</v>
      </c>
      <c r="E58" s="141">
        <v>1.3</v>
      </c>
      <c r="F58" s="51">
        <v>2596.2199999999998</v>
      </c>
      <c r="G58" s="34">
        <f t="shared" si="0"/>
        <v>3375.09</v>
      </c>
      <c r="H58" s="43"/>
      <c r="I58" s="7"/>
      <c r="J58" s="7"/>
      <c r="K58" s="7"/>
    </row>
    <row r="59" spans="1:11" ht="22.35" customHeight="1" x14ac:dyDescent="0.25">
      <c r="A59" s="31" t="s">
        <v>364</v>
      </c>
      <c r="B59" s="64"/>
      <c r="C59" s="90" t="s">
        <v>370</v>
      </c>
      <c r="D59" s="64" t="s">
        <v>318</v>
      </c>
      <c r="E59" s="141">
        <v>69.099999999999994</v>
      </c>
      <c r="F59" s="51">
        <v>12.66</v>
      </c>
      <c r="G59" s="34">
        <f t="shared" si="0"/>
        <v>874.81</v>
      </c>
      <c r="H59" s="43"/>
      <c r="I59" s="7"/>
      <c r="J59" s="7"/>
      <c r="K59" s="7"/>
    </row>
    <row r="60" spans="1:11" ht="22.35" customHeight="1" x14ac:dyDescent="0.25">
      <c r="A60" s="31" t="s">
        <v>364</v>
      </c>
      <c r="B60" s="64" t="s">
        <v>374</v>
      </c>
      <c r="C60" s="90" t="s">
        <v>375</v>
      </c>
      <c r="D60" s="64" t="s">
        <v>17</v>
      </c>
      <c r="E60" s="141">
        <v>33</v>
      </c>
      <c r="F60" s="51">
        <v>85.81</v>
      </c>
      <c r="G60" s="34">
        <f t="shared" si="0"/>
        <v>2831.73</v>
      </c>
      <c r="H60" s="43"/>
      <c r="I60" s="7"/>
      <c r="J60" s="7"/>
      <c r="K60" s="7"/>
    </row>
    <row r="61" spans="1:11" ht="22.35" customHeight="1" x14ac:dyDescent="0.25">
      <c r="A61" s="31" t="s">
        <v>364</v>
      </c>
      <c r="B61" s="64"/>
      <c r="C61" s="90" t="s">
        <v>376</v>
      </c>
      <c r="D61" s="64" t="s">
        <v>318</v>
      </c>
      <c r="E61" s="141">
        <v>2609</v>
      </c>
      <c r="F61" s="51">
        <v>4.4800000000000004</v>
      </c>
      <c r="G61" s="34">
        <f t="shared" si="0"/>
        <v>11688.32</v>
      </c>
      <c r="H61" s="43"/>
      <c r="I61" s="7"/>
      <c r="J61" s="7"/>
      <c r="K61" s="7"/>
    </row>
    <row r="62" spans="1:11" ht="22.35" customHeight="1" x14ac:dyDescent="0.25">
      <c r="A62" s="31" t="s">
        <v>364</v>
      </c>
      <c r="B62" s="64" t="s">
        <v>377</v>
      </c>
      <c r="C62" s="90" t="s">
        <v>378</v>
      </c>
      <c r="D62" s="64"/>
      <c r="E62" s="141"/>
      <c r="F62" s="51">
        <v>0</v>
      </c>
      <c r="G62" s="34">
        <f t="shared" si="0"/>
        <v>0</v>
      </c>
      <c r="H62" s="43"/>
      <c r="I62" s="7"/>
      <c r="J62" s="7"/>
      <c r="K62" s="7"/>
    </row>
    <row r="63" spans="1:11" ht="22.35" customHeight="1" x14ac:dyDescent="0.25">
      <c r="A63" s="31" t="s">
        <v>364</v>
      </c>
      <c r="B63" s="64"/>
      <c r="C63" s="91" t="s">
        <v>379</v>
      </c>
      <c r="D63" s="77" t="s">
        <v>307</v>
      </c>
      <c r="E63" s="142">
        <v>8.34</v>
      </c>
      <c r="F63" s="97">
        <v>2537.9499999999998</v>
      </c>
      <c r="G63" s="34">
        <f t="shared" si="0"/>
        <v>21166.5</v>
      </c>
      <c r="H63" s="43"/>
      <c r="I63" s="7"/>
      <c r="J63" s="7"/>
      <c r="K63" s="7"/>
    </row>
    <row r="64" spans="1:11" ht="22.35" customHeight="1" x14ac:dyDescent="0.25">
      <c r="A64" s="31" t="s">
        <v>364</v>
      </c>
      <c r="B64" s="64"/>
      <c r="C64" s="91" t="s">
        <v>380</v>
      </c>
      <c r="D64" s="77" t="s">
        <v>318</v>
      </c>
      <c r="E64" s="142">
        <v>49.85</v>
      </c>
      <c r="F64" s="97">
        <v>4.75</v>
      </c>
      <c r="G64" s="34">
        <f t="shared" si="0"/>
        <v>236.79</v>
      </c>
      <c r="H64" s="43"/>
      <c r="I64" s="7"/>
      <c r="J64" s="7"/>
      <c r="K64" s="7"/>
    </row>
    <row r="65" spans="1:11" ht="22.35" customHeight="1" x14ac:dyDescent="0.25">
      <c r="A65" s="31" t="s">
        <v>364</v>
      </c>
      <c r="B65" s="64" t="s">
        <v>381</v>
      </c>
      <c r="C65" s="91" t="s">
        <v>382</v>
      </c>
      <c r="D65" s="77" t="s">
        <v>305</v>
      </c>
      <c r="E65" s="142">
        <v>34.299999999999997</v>
      </c>
      <c r="F65" s="97">
        <v>125.41</v>
      </c>
      <c r="G65" s="34">
        <f t="shared" si="0"/>
        <v>4301.5600000000004</v>
      </c>
      <c r="H65" s="43"/>
      <c r="I65" s="7"/>
      <c r="J65" s="7"/>
      <c r="K65" s="7"/>
    </row>
    <row r="66" spans="1:11" ht="22.35" customHeight="1" x14ac:dyDescent="0.25">
      <c r="A66" s="31" t="s">
        <v>364</v>
      </c>
      <c r="B66" s="64" t="s">
        <v>383</v>
      </c>
      <c r="C66" s="91" t="s">
        <v>384</v>
      </c>
      <c r="D66" s="77" t="s">
        <v>307</v>
      </c>
      <c r="E66" s="142">
        <v>27</v>
      </c>
      <c r="F66" s="97">
        <v>50.51</v>
      </c>
      <c r="G66" s="34">
        <f t="shared" si="0"/>
        <v>1363.77</v>
      </c>
      <c r="H66" s="43"/>
      <c r="I66" s="7"/>
      <c r="J66" s="7"/>
      <c r="K66" s="7"/>
    </row>
    <row r="67" spans="1:11" ht="22.35" customHeight="1" x14ac:dyDescent="0.25">
      <c r="A67" s="31" t="s">
        <v>364</v>
      </c>
      <c r="B67" s="64" t="s">
        <v>385</v>
      </c>
      <c r="C67" s="91" t="s">
        <v>386</v>
      </c>
      <c r="D67" s="77" t="s">
        <v>305</v>
      </c>
      <c r="E67" s="142">
        <v>144</v>
      </c>
      <c r="F67" s="97">
        <v>2.34</v>
      </c>
      <c r="G67" s="34">
        <f t="shared" si="0"/>
        <v>336.96</v>
      </c>
      <c r="H67" s="43"/>
      <c r="I67" s="7"/>
      <c r="J67" s="7"/>
      <c r="K67" s="7"/>
    </row>
    <row r="68" spans="1:11" ht="22.35" customHeight="1" thickBot="1" x14ac:dyDescent="0.3">
      <c r="A68" s="31" t="s">
        <v>364</v>
      </c>
      <c r="B68" s="64" t="s">
        <v>387</v>
      </c>
      <c r="C68" s="91" t="s">
        <v>388</v>
      </c>
      <c r="D68" s="77" t="s">
        <v>305</v>
      </c>
      <c r="E68" s="142">
        <v>144</v>
      </c>
      <c r="F68" s="97">
        <v>2.4700000000000002</v>
      </c>
      <c r="G68" s="34">
        <f t="shared" ref="G68:G75" si="1">ROUND((E68*F68),2)</f>
        <v>355.68</v>
      </c>
      <c r="H68" s="43"/>
      <c r="I68" s="7"/>
      <c r="J68" s="7"/>
      <c r="K68" s="7"/>
    </row>
    <row r="69" spans="1:11" ht="41.1" customHeight="1" thickBot="1" x14ac:dyDescent="0.3">
      <c r="A69" s="76" t="s">
        <v>364</v>
      </c>
      <c r="B69" s="77" t="s">
        <v>389</v>
      </c>
      <c r="C69" s="91" t="s">
        <v>390</v>
      </c>
      <c r="D69" s="77" t="s">
        <v>307</v>
      </c>
      <c r="E69" s="142">
        <v>2.7</v>
      </c>
      <c r="F69" s="97">
        <v>12.66</v>
      </c>
      <c r="G69" s="69">
        <f t="shared" si="1"/>
        <v>34.18</v>
      </c>
      <c r="H69" s="98" t="s">
        <v>80</v>
      </c>
      <c r="I69" s="41">
        <f>ROUND(SUM(G49:G69),2)</f>
        <v>62315.5</v>
      </c>
      <c r="J69" s="7"/>
      <c r="K69" s="7"/>
    </row>
    <row r="70" spans="1:11" ht="29.45" customHeight="1" x14ac:dyDescent="0.25">
      <c r="A70" s="27" t="s">
        <v>391</v>
      </c>
      <c r="B70" s="63" t="s">
        <v>33</v>
      </c>
      <c r="C70" s="86" t="s">
        <v>392</v>
      </c>
      <c r="D70" s="63" t="s">
        <v>307</v>
      </c>
      <c r="E70" s="140">
        <v>12</v>
      </c>
      <c r="F70" s="46">
        <v>6.24</v>
      </c>
      <c r="G70" s="30">
        <f t="shared" si="1"/>
        <v>74.88</v>
      </c>
      <c r="H70" s="43"/>
      <c r="I70" s="7"/>
      <c r="J70" s="7"/>
      <c r="K70" s="7"/>
    </row>
    <row r="71" spans="1:11" ht="22.35" customHeight="1" x14ac:dyDescent="0.25">
      <c r="A71" s="31" t="s">
        <v>391</v>
      </c>
      <c r="B71" s="64" t="s">
        <v>34</v>
      </c>
      <c r="C71" s="90" t="s">
        <v>393</v>
      </c>
      <c r="D71" s="64" t="s">
        <v>305</v>
      </c>
      <c r="E71" s="141">
        <v>250</v>
      </c>
      <c r="F71" s="47">
        <v>5.61</v>
      </c>
      <c r="G71" s="34">
        <f t="shared" si="1"/>
        <v>1402.5</v>
      </c>
      <c r="H71" s="43"/>
      <c r="I71" s="7"/>
      <c r="J71" s="7"/>
      <c r="K71" s="7"/>
    </row>
    <row r="72" spans="1:11" ht="27" customHeight="1" x14ac:dyDescent="0.25">
      <c r="A72" s="31" t="s">
        <v>391</v>
      </c>
      <c r="B72" s="64" t="s">
        <v>35</v>
      </c>
      <c r="C72" s="99" t="s">
        <v>394</v>
      </c>
      <c r="D72" s="64" t="s">
        <v>305</v>
      </c>
      <c r="E72" s="141">
        <v>140</v>
      </c>
      <c r="F72" s="47">
        <v>11.85</v>
      </c>
      <c r="G72" s="34">
        <f t="shared" si="1"/>
        <v>1659</v>
      </c>
      <c r="H72" s="43"/>
      <c r="I72" s="7"/>
      <c r="J72" s="7"/>
      <c r="K72" s="7"/>
    </row>
    <row r="73" spans="1:11" ht="29.45" customHeight="1" x14ac:dyDescent="0.25">
      <c r="A73" s="31" t="s">
        <v>391</v>
      </c>
      <c r="B73" s="64" t="s">
        <v>36</v>
      </c>
      <c r="C73" s="90" t="s">
        <v>395</v>
      </c>
      <c r="D73" s="64" t="s">
        <v>305</v>
      </c>
      <c r="E73" s="141">
        <v>110</v>
      </c>
      <c r="F73" s="47">
        <v>19.579999999999998</v>
      </c>
      <c r="G73" s="34">
        <f t="shared" si="1"/>
        <v>2153.8000000000002</v>
      </c>
      <c r="H73" s="43"/>
      <c r="I73" s="7"/>
      <c r="J73" s="7"/>
      <c r="K73" s="7"/>
    </row>
    <row r="74" spans="1:11" ht="22.35" customHeight="1" thickBot="1" x14ac:dyDescent="0.3">
      <c r="A74" s="31" t="s">
        <v>391</v>
      </c>
      <c r="B74" s="64"/>
      <c r="C74" s="90" t="s">
        <v>396</v>
      </c>
      <c r="D74" s="64" t="s">
        <v>17</v>
      </c>
      <c r="E74" s="141">
        <v>440</v>
      </c>
      <c r="F74" s="47">
        <v>1.25</v>
      </c>
      <c r="G74" s="34">
        <f t="shared" si="1"/>
        <v>550</v>
      </c>
      <c r="H74" s="43"/>
      <c r="I74" s="7"/>
      <c r="J74" s="7"/>
      <c r="K74" s="7"/>
    </row>
    <row r="75" spans="1:11" ht="30.6" customHeight="1" thickBot="1" x14ac:dyDescent="0.3">
      <c r="A75" s="36" t="s">
        <v>391</v>
      </c>
      <c r="B75" s="65" t="s">
        <v>38</v>
      </c>
      <c r="C75" s="94" t="s">
        <v>397</v>
      </c>
      <c r="D75" s="65" t="s">
        <v>307</v>
      </c>
      <c r="E75" s="143">
        <v>29</v>
      </c>
      <c r="F75" s="48">
        <v>17.71</v>
      </c>
      <c r="G75" s="39">
        <f t="shared" si="1"/>
        <v>513.59</v>
      </c>
      <c r="H75" s="98" t="s">
        <v>81</v>
      </c>
      <c r="I75" s="41">
        <f>ROUND(SUM(G70:G75),2)</f>
        <v>6353.77</v>
      </c>
      <c r="J75" s="7"/>
      <c r="K75" s="7"/>
    </row>
    <row r="76" spans="1:11" ht="55.35" customHeight="1" thickBot="1" x14ac:dyDescent="0.3">
      <c r="A76" s="4"/>
      <c r="B76" s="1"/>
      <c r="C76" s="4"/>
      <c r="D76" s="1"/>
      <c r="E76" s="1"/>
      <c r="F76" s="71" t="s">
        <v>661</v>
      </c>
      <c r="G76" s="72">
        <f>SUM(G4:G75)</f>
        <v>167985.78999999992</v>
      </c>
      <c r="H76" s="35"/>
      <c r="I76" s="49"/>
      <c r="J76" s="6"/>
      <c r="K76" s="6"/>
    </row>
    <row r="77" spans="1:11" ht="21" customHeight="1" x14ac:dyDescent="0.25">
      <c r="A77" s="19"/>
      <c r="B77" s="18"/>
      <c r="C77" s="18"/>
      <c r="D77" s="18"/>
      <c r="E77" s="20"/>
      <c r="F77" s="18"/>
      <c r="G77" s="10"/>
      <c r="H77" s="16"/>
      <c r="I77" s="6"/>
      <c r="J77" s="6"/>
      <c r="K77" s="6"/>
    </row>
    <row r="78" spans="1:11" ht="21" customHeight="1" x14ac:dyDescent="0.25">
      <c r="A78" s="4"/>
      <c r="B78" s="1"/>
      <c r="C78" s="4"/>
      <c r="D78" s="1"/>
      <c r="E78" s="1"/>
      <c r="F78" s="11"/>
      <c r="G78" s="10"/>
      <c r="H78" s="16"/>
      <c r="I78" s="6"/>
      <c r="J78" s="6"/>
      <c r="K78" s="6"/>
    </row>
  </sheetData>
  <sheetProtection algorithmName="SHA-512" hashValue="s2XvI7X8bGRV9fNgrpS2vKUUn5+HOw4m0JcPqV32Qsvydg+93MBIJz6/+yK0RlQRqBPuofIC3Swp1SuMn+WifA==" saltValue="ZqGvZIv8AuyjEdAr7J+a5w==" spinCount="100000" sheet="1" objects="1" scenarios="1"/>
  <mergeCells count="2">
    <mergeCell ref="A2:G2"/>
    <mergeCell ref="A1:G1"/>
  </mergeCells>
  <pageMargins left="0.7" right="0.7" top="0.75" bottom="0.75" header="0.3" footer="0.3"/>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00CE7-1E17-464C-9E3D-D88C4C88C0D7}">
  <dimension ref="A1:J49"/>
  <sheetViews>
    <sheetView topLeftCell="C37" zoomScaleNormal="100" workbookViewId="0">
      <selection activeCell="F4" sqref="F4:F47"/>
    </sheetView>
  </sheetViews>
  <sheetFormatPr defaultRowHeight="15" x14ac:dyDescent="0.25"/>
  <cols>
    <col min="1" max="1" width="23.5703125" customWidth="1"/>
    <col min="2" max="2" width="11.42578125" customWidth="1"/>
    <col min="3" max="3" width="57.140625" customWidth="1"/>
    <col min="4" max="4" width="10.5703125" customWidth="1"/>
    <col min="5" max="5" width="12.5703125" customWidth="1"/>
    <col min="6" max="6" width="15.5703125" customWidth="1"/>
    <col min="7" max="7" width="12.85546875" customWidth="1"/>
    <col min="8" max="8" width="18.5703125" customWidth="1"/>
  </cols>
  <sheetData>
    <row r="1" spans="1:10" ht="24.6" customHeight="1" thickBot="1" x14ac:dyDescent="0.3">
      <c r="A1" s="217" t="s">
        <v>639</v>
      </c>
      <c r="B1" s="218"/>
      <c r="C1" s="218"/>
      <c r="D1" s="218"/>
      <c r="E1" s="218"/>
      <c r="F1" s="218"/>
      <c r="G1" s="219"/>
    </row>
    <row r="2" spans="1:10" ht="15.75" x14ac:dyDescent="0.25">
      <c r="A2" s="214" t="s">
        <v>642</v>
      </c>
      <c r="B2" s="215"/>
      <c r="C2" s="215"/>
      <c r="D2" s="215"/>
      <c r="E2" s="215"/>
      <c r="F2" s="215"/>
      <c r="G2" s="216"/>
      <c r="H2" s="16"/>
      <c r="I2" s="6"/>
      <c r="J2" s="6"/>
    </row>
    <row r="3" spans="1:10" ht="81.599999999999994" customHeight="1" thickBot="1" x14ac:dyDescent="0.3">
      <c r="A3" s="21" t="s">
        <v>71</v>
      </c>
      <c r="B3" s="22" t="s">
        <v>0</v>
      </c>
      <c r="C3" s="23" t="s">
        <v>1</v>
      </c>
      <c r="D3" s="23" t="s">
        <v>2</v>
      </c>
      <c r="E3" s="24" t="s">
        <v>3</v>
      </c>
      <c r="F3" s="25" t="s">
        <v>293</v>
      </c>
      <c r="G3" s="26" t="s">
        <v>4</v>
      </c>
      <c r="H3" s="16"/>
      <c r="I3" s="6"/>
      <c r="J3" s="6"/>
    </row>
    <row r="4" spans="1:10" ht="22.35" customHeight="1" x14ac:dyDescent="0.25">
      <c r="A4" s="27" t="s">
        <v>398</v>
      </c>
      <c r="B4" s="88" t="s">
        <v>8</v>
      </c>
      <c r="C4" s="86" t="s">
        <v>399</v>
      </c>
      <c r="D4" s="63" t="s">
        <v>400</v>
      </c>
      <c r="E4" s="140">
        <v>12</v>
      </c>
      <c r="F4" s="29">
        <v>227.14</v>
      </c>
      <c r="G4" s="30">
        <f t="shared" ref="G4:G47" si="0">ROUND((E4*F4),2)</f>
        <v>2725.68</v>
      </c>
      <c r="H4" s="16"/>
      <c r="I4" s="6"/>
      <c r="J4" s="6"/>
    </row>
    <row r="5" spans="1:10" ht="22.35" customHeight="1" thickBot="1" x14ac:dyDescent="0.3">
      <c r="A5" s="31" t="s">
        <v>398</v>
      </c>
      <c r="B5" s="89" t="s">
        <v>9</v>
      </c>
      <c r="C5" s="90" t="s">
        <v>401</v>
      </c>
      <c r="D5" s="64" t="s">
        <v>6</v>
      </c>
      <c r="E5" s="141">
        <v>34</v>
      </c>
      <c r="F5" s="33">
        <v>2.5499999999999998</v>
      </c>
      <c r="G5" s="34">
        <f t="shared" si="0"/>
        <v>86.7</v>
      </c>
      <c r="H5" s="16"/>
      <c r="I5" s="6"/>
      <c r="J5" s="6"/>
    </row>
    <row r="6" spans="1:10" ht="42.6" customHeight="1" thickBot="1" x14ac:dyDescent="0.3">
      <c r="A6" s="36" t="s">
        <v>398</v>
      </c>
      <c r="B6" s="100" t="s">
        <v>10</v>
      </c>
      <c r="C6" s="90" t="s">
        <v>657</v>
      </c>
      <c r="D6" s="64" t="s">
        <v>403</v>
      </c>
      <c r="E6" s="141">
        <v>1</v>
      </c>
      <c r="F6" s="38">
        <v>4123.4399999999996</v>
      </c>
      <c r="G6" s="39">
        <f t="shared" si="0"/>
        <v>4123.4399999999996</v>
      </c>
      <c r="H6" s="40" t="s">
        <v>77</v>
      </c>
      <c r="I6" s="41">
        <f>ROUND(SUM(G4:G6),2)</f>
        <v>6935.82</v>
      </c>
      <c r="J6" s="6"/>
    </row>
    <row r="7" spans="1:10" ht="30" customHeight="1" x14ac:dyDescent="0.25">
      <c r="A7" s="27" t="s">
        <v>404</v>
      </c>
      <c r="B7" s="88" t="s">
        <v>18</v>
      </c>
      <c r="C7" s="86" t="s">
        <v>658</v>
      </c>
      <c r="D7" s="63" t="s">
        <v>400</v>
      </c>
      <c r="E7" s="140">
        <v>5700</v>
      </c>
      <c r="F7" s="42">
        <v>4.03</v>
      </c>
      <c r="G7" s="30">
        <f t="shared" si="0"/>
        <v>22971</v>
      </c>
      <c r="H7" s="43"/>
      <c r="I7" s="7"/>
      <c r="J7" s="7"/>
    </row>
    <row r="8" spans="1:10" ht="22.35" customHeight="1" x14ac:dyDescent="0.25">
      <c r="A8" s="31" t="s">
        <v>404</v>
      </c>
      <c r="B8" s="89" t="s">
        <v>19</v>
      </c>
      <c r="C8" s="90" t="s">
        <v>659</v>
      </c>
      <c r="D8" s="64" t="s">
        <v>400</v>
      </c>
      <c r="E8" s="141">
        <v>1700</v>
      </c>
      <c r="F8" s="44">
        <v>8.07</v>
      </c>
      <c r="G8" s="34">
        <f t="shared" si="0"/>
        <v>13719</v>
      </c>
      <c r="H8" s="43"/>
      <c r="I8" s="7"/>
      <c r="J8" s="7"/>
    </row>
    <row r="9" spans="1:10" ht="22.35" customHeight="1" x14ac:dyDescent="0.25">
      <c r="A9" s="31" t="s">
        <v>404</v>
      </c>
      <c r="B9" s="89" t="s">
        <v>20</v>
      </c>
      <c r="C9" s="90" t="s">
        <v>406</v>
      </c>
      <c r="D9" s="64" t="s">
        <v>400</v>
      </c>
      <c r="E9" s="141">
        <v>1100</v>
      </c>
      <c r="F9" s="44">
        <v>1.0900000000000001</v>
      </c>
      <c r="G9" s="34">
        <f t="shared" si="0"/>
        <v>1199</v>
      </c>
      <c r="H9" s="43"/>
      <c r="I9" s="7"/>
      <c r="J9" s="7"/>
    </row>
    <row r="10" spans="1:10" ht="28.35" customHeight="1" x14ac:dyDescent="0.25">
      <c r="A10" s="31" t="s">
        <v>404</v>
      </c>
      <c r="B10" s="89" t="s">
        <v>21</v>
      </c>
      <c r="C10" s="90" t="s">
        <v>407</v>
      </c>
      <c r="D10" s="64" t="s">
        <v>400</v>
      </c>
      <c r="E10" s="141">
        <v>4.5</v>
      </c>
      <c r="F10" s="44">
        <v>28.88</v>
      </c>
      <c r="G10" s="34">
        <f t="shared" si="0"/>
        <v>129.96</v>
      </c>
      <c r="H10" s="43"/>
      <c r="I10" s="7"/>
      <c r="J10" s="7"/>
    </row>
    <row r="11" spans="1:10" ht="22.35" customHeight="1" x14ac:dyDescent="0.25">
      <c r="A11" s="31" t="s">
        <v>404</v>
      </c>
      <c r="B11" s="89" t="s">
        <v>22</v>
      </c>
      <c r="C11" s="90" t="s">
        <v>408</v>
      </c>
      <c r="D11" s="64" t="s">
        <v>400</v>
      </c>
      <c r="E11" s="141">
        <v>255</v>
      </c>
      <c r="F11" s="44">
        <v>28.86</v>
      </c>
      <c r="G11" s="34">
        <f t="shared" si="0"/>
        <v>7359.3</v>
      </c>
      <c r="H11" s="43"/>
      <c r="I11" s="7"/>
      <c r="J11" s="7"/>
    </row>
    <row r="12" spans="1:10" ht="22.35" customHeight="1" thickBot="1" x14ac:dyDescent="0.3">
      <c r="A12" s="31" t="s">
        <v>404</v>
      </c>
      <c r="B12" s="89" t="s">
        <v>23</v>
      </c>
      <c r="C12" s="90" t="s">
        <v>409</v>
      </c>
      <c r="D12" s="64" t="s">
        <v>400</v>
      </c>
      <c r="E12" s="141">
        <v>1500</v>
      </c>
      <c r="F12" s="44">
        <v>26.55</v>
      </c>
      <c r="G12" s="34">
        <f t="shared" si="0"/>
        <v>39825</v>
      </c>
      <c r="H12" s="43"/>
      <c r="I12" s="7"/>
      <c r="J12" s="7"/>
    </row>
    <row r="13" spans="1:10" ht="44.45" customHeight="1" thickBot="1" x14ac:dyDescent="0.3">
      <c r="A13" s="36" t="s">
        <v>404</v>
      </c>
      <c r="B13" s="100" t="s">
        <v>24</v>
      </c>
      <c r="C13" s="90" t="s">
        <v>410</v>
      </c>
      <c r="D13" s="64" t="s">
        <v>400</v>
      </c>
      <c r="E13" s="141">
        <v>5700</v>
      </c>
      <c r="F13" s="45">
        <v>4.05</v>
      </c>
      <c r="G13" s="39">
        <f t="shared" si="0"/>
        <v>23085</v>
      </c>
      <c r="H13" s="40" t="s">
        <v>78</v>
      </c>
      <c r="I13" s="41">
        <f>ROUND(SUM(G7:G13),2)</f>
        <v>108288.26</v>
      </c>
      <c r="J13" s="7"/>
    </row>
    <row r="14" spans="1:10" ht="26.1" customHeight="1" x14ac:dyDescent="0.25">
      <c r="A14" s="27" t="s">
        <v>411</v>
      </c>
      <c r="B14" s="88" t="s">
        <v>46</v>
      </c>
      <c r="C14" s="86" t="s">
        <v>412</v>
      </c>
      <c r="D14" s="63" t="s">
        <v>17</v>
      </c>
      <c r="E14" s="140">
        <v>3</v>
      </c>
      <c r="F14" s="46">
        <v>772.31</v>
      </c>
      <c r="G14" s="30">
        <f t="shared" si="0"/>
        <v>2316.9299999999998</v>
      </c>
      <c r="H14" s="43"/>
      <c r="I14" s="7"/>
      <c r="J14" s="7"/>
    </row>
    <row r="15" spans="1:10" ht="26.1" customHeight="1" x14ac:dyDescent="0.25">
      <c r="A15" s="31" t="s">
        <v>411</v>
      </c>
      <c r="B15" s="89" t="s">
        <v>47</v>
      </c>
      <c r="C15" s="90" t="s">
        <v>413</v>
      </c>
      <c r="D15" s="64" t="s">
        <v>17</v>
      </c>
      <c r="E15" s="141">
        <v>39</v>
      </c>
      <c r="F15" s="47">
        <v>1003.26</v>
      </c>
      <c r="G15" s="34">
        <f t="shared" si="0"/>
        <v>39127.14</v>
      </c>
      <c r="H15" s="43"/>
      <c r="I15" s="7"/>
      <c r="J15" s="7"/>
    </row>
    <row r="16" spans="1:10" ht="26.1" customHeight="1" x14ac:dyDescent="0.25">
      <c r="A16" s="31" t="s">
        <v>411</v>
      </c>
      <c r="B16" s="89" t="s">
        <v>48</v>
      </c>
      <c r="C16" s="90" t="s">
        <v>414</v>
      </c>
      <c r="D16" s="64" t="s">
        <v>17</v>
      </c>
      <c r="E16" s="141">
        <v>12</v>
      </c>
      <c r="F16" s="47">
        <v>1061</v>
      </c>
      <c r="G16" s="34">
        <f t="shared" si="0"/>
        <v>12732</v>
      </c>
      <c r="H16" s="43"/>
      <c r="I16" s="7"/>
      <c r="J16" s="7"/>
    </row>
    <row r="17" spans="1:10" ht="26.1" customHeight="1" x14ac:dyDescent="0.25">
      <c r="A17" s="31" t="s">
        <v>411</v>
      </c>
      <c r="B17" s="89" t="s">
        <v>49</v>
      </c>
      <c r="C17" s="90" t="s">
        <v>415</v>
      </c>
      <c r="D17" s="64" t="s">
        <v>17</v>
      </c>
      <c r="E17" s="141">
        <v>2</v>
      </c>
      <c r="F17" s="47">
        <v>2340.77</v>
      </c>
      <c r="G17" s="34">
        <f t="shared" si="0"/>
        <v>4681.54</v>
      </c>
      <c r="H17" s="43"/>
      <c r="I17" s="7"/>
      <c r="J17" s="7"/>
    </row>
    <row r="18" spans="1:10" ht="26.1" customHeight="1" x14ac:dyDescent="0.25">
      <c r="A18" s="31" t="s">
        <v>411</v>
      </c>
      <c r="B18" s="89" t="s">
        <v>335</v>
      </c>
      <c r="C18" s="90" t="s">
        <v>416</v>
      </c>
      <c r="D18" s="64" t="s">
        <v>17</v>
      </c>
      <c r="E18" s="141">
        <v>6</v>
      </c>
      <c r="F18" s="47">
        <v>2571.6999999999998</v>
      </c>
      <c r="G18" s="34">
        <f t="shared" si="0"/>
        <v>15430.2</v>
      </c>
      <c r="H18" s="43"/>
      <c r="I18" s="7"/>
      <c r="J18" s="7"/>
    </row>
    <row r="19" spans="1:10" ht="26.1" customHeight="1" x14ac:dyDescent="0.25">
      <c r="A19" s="31" t="s">
        <v>411</v>
      </c>
      <c r="B19" s="101" t="s">
        <v>337</v>
      </c>
      <c r="C19" s="90" t="s">
        <v>417</v>
      </c>
      <c r="D19" s="64" t="s">
        <v>17</v>
      </c>
      <c r="E19" s="141">
        <v>3</v>
      </c>
      <c r="F19" s="47">
        <v>183.6</v>
      </c>
      <c r="G19" s="34">
        <f t="shared" si="0"/>
        <v>550.79999999999995</v>
      </c>
      <c r="H19" s="43"/>
      <c r="I19" s="7"/>
      <c r="J19" s="7"/>
    </row>
    <row r="20" spans="1:10" ht="26.1" customHeight="1" x14ac:dyDescent="0.25">
      <c r="A20" s="31" t="s">
        <v>411</v>
      </c>
      <c r="B20" s="89" t="s">
        <v>339</v>
      </c>
      <c r="C20" s="90" t="s">
        <v>418</v>
      </c>
      <c r="D20" s="64" t="s">
        <v>403</v>
      </c>
      <c r="E20" s="141">
        <v>65</v>
      </c>
      <c r="F20" s="47">
        <v>139.18</v>
      </c>
      <c r="G20" s="34">
        <f t="shared" si="0"/>
        <v>9046.7000000000007</v>
      </c>
      <c r="H20" s="43"/>
      <c r="I20" s="7"/>
      <c r="J20" s="7"/>
    </row>
    <row r="21" spans="1:10" ht="26.1" customHeight="1" x14ac:dyDescent="0.25">
      <c r="A21" s="31" t="s">
        <v>411</v>
      </c>
      <c r="B21" s="89" t="s">
        <v>341</v>
      </c>
      <c r="C21" s="90" t="s">
        <v>419</v>
      </c>
      <c r="D21" s="64" t="s">
        <v>400</v>
      </c>
      <c r="E21" s="141">
        <v>19</v>
      </c>
      <c r="F21" s="47">
        <v>264.3</v>
      </c>
      <c r="G21" s="34">
        <f t="shared" si="0"/>
        <v>5021.7</v>
      </c>
      <c r="H21" s="43"/>
      <c r="I21" s="7"/>
      <c r="J21" s="7"/>
    </row>
    <row r="22" spans="1:10" ht="26.1" customHeight="1" x14ac:dyDescent="0.25">
      <c r="A22" s="31" t="s">
        <v>411</v>
      </c>
      <c r="B22" s="89" t="s">
        <v>343</v>
      </c>
      <c r="C22" s="90" t="s">
        <v>689</v>
      </c>
      <c r="D22" s="64" t="s">
        <v>403</v>
      </c>
      <c r="E22" s="141">
        <v>118</v>
      </c>
      <c r="F22" s="47">
        <v>122.37</v>
      </c>
      <c r="G22" s="34">
        <f t="shared" si="0"/>
        <v>14439.66</v>
      </c>
      <c r="H22" s="43"/>
      <c r="I22" s="7"/>
      <c r="J22" s="7"/>
    </row>
    <row r="23" spans="1:10" ht="26.1" customHeight="1" x14ac:dyDescent="0.25">
      <c r="A23" s="31" t="s">
        <v>411</v>
      </c>
      <c r="B23" s="89" t="s">
        <v>346</v>
      </c>
      <c r="C23" s="90" t="s">
        <v>418</v>
      </c>
      <c r="D23" s="64" t="s">
        <v>403</v>
      </c>
      <c r="E23" s="141">
        <v>118</v>
      </c>
      <c r="F23" s="47">
        <v>73.91</v>
      </c>
      <c r="G23" s="34">
        <f t="shared" si="0"/>
        <v>8721.3799999999992</v>
      </c>
      <c r="H23" s="43"/>
      <c r="I23" s="7"/>
      <c r="J23" s="7"/>
    </row>
    <row r="24" spans="1:10" ht="26.1" customHeight="1" x14ac:dyDescent="0.25">
      <c r="A24" s="31" t="s">
        <v>411</v>
      </c>
      <c r="B24" s="89" t="s">
        <v>350</v>
      </c>
      <c r="C24" s="90" t="s">
        <v>420</v>
      </c>
      <c r="D24" s="64" t="s">
        <v>403</v>
      </c>
      <c r="E24" s="141">
        <v>16</v>
      </c>
      <c r="F24" s="47">
        <v>126.5</v>
      </c>
      <c r="G24" s="34">
        <f t="shared" si="0"/>
        <v>2024</v>
      </c>
      <c r="H24" s="43"/>
      <c r="I24" s="7"/>
      <c r="J24" s="7"/>
    </row>
    <row r="25" spans="1:10" ht="26.1" customHeight="1" x14ac:dyDescent="0.25">
      <c r="A25" s="31" t="s">
        <v>411</v>
      </c>
      <c r="B25" s="89" t="s">
        <v>354</v>
      </c>
      <c r="C25" s="90" t="s">
        <v>421</v>
      </c>
      <c r="D25" s="64" t="s">
        <v>403</v>
      </c>
      <c r="E25" s="141">
        <v>1</v>
      </c>
      <c r="F25" s="47">
        <v>194.68</v>
      </c>
      <c r="G25" s="34">
        <f t="shared" si="0"/>
        <v>194.68</v>
      </c>
      <c r="H25" s="43"/>
      <c r="I25" s="7"/>
      <c r="J25" s="7"/>
    </row>
    <row r="26" spans="1:10" ht="26.1" customHeight="1" x14ac:dyDescent="0.25">
      <c r="A26" s="31" t="s">
        <v>411</v>
      </c>
      <c r="B26" s="89" t="s">
        <v>356</v>
      </c>
      <c r="C26" s="90" t="s">
        <v>422</v>
      </c>
      <c r="D26" s="64" t="s">
        <v>403</v>
      </c>
      <c r="E26" s="141">
        <v>1</v>
      </c>
      <c r="F26" s="47">
        <v>324.67</v>
      </c>
      <c r="G26" s="34">
        <f t="shared" si="0"/>
        <v>324.67</v>
      </c>
      <c r="H26" s="43"/>
      <c r="I26" s="7"/>
      <c r="J26" s="7"/>
    </row>
    <row r="27" spans="1:10" ht="26.1" customHeight="1" x14ac:dyDescent="0.25">
      <c r="A27" s="31" t="s">
        <v>411</v>
      </c>
      <c r="B27" s="89" t="s">
        <v>360</v>
      </c>
      <c r="C27" s="90" t="s">
        <v>423</v>
      </c>
      <c r="D27" s="64" t="s">
        <v>403</v>
      </c>
      <c r="E27" s="141">
        <v>1</v>
      </c>
      <c r="F27" s="47">
        <v>723.67</v>
      </c>
      <c r="G27" s="34">
        <f t="shared" si="0"/>
        <v>723.67</v>
      </c>
      <c r="H27" s="43"/>
      <c r="I27" s="7"/>
      <c r="J27" s="7"/>
    </row>
    <row r="28" spans="1:10" ht="32.450000000000003" customHeight="1" x14ac:dyDescent="0.25">
      <c r="A28" s="31" t="s">
        <v>411</v>
      </c>
      <c r="B28" s="89" t="s">
        <v>362</v>
      </c>
      <c r="C28" s="90" t="s">
        <v>678</v>
      </c>
      <c r="D28" s="64" t="s">
        <v>17</v>
      </c>
      <c r="E28" s="141">
        <v>109</v>
      </c>
      <c r="F28" s="47">
        <v>22.3</v>
      </c>
      <c r="G28" s="34">
        <f t="shared" si="0"/>
        <v>2430.6999999999998</v>
      </c>
      <c r="H28" s="43"/>
      <c r="I28" s="7"/>
      <c r="J28" s="7"/>
    </row>
    <row r="29" spans="1:10" ht="32.450000000000003" customHeight="1" x14ac:dyDescent="0.25">
      <c r="A29" s="31" t="s">
        <v>411</v>
      </c>
      <c r="B29" s="89" t="s">
        <v>424</v>
      </c>
      <c r="C29" s="90" t="s">
        <v>679</v>
      </c>
      <c r="D29" s="64" t="s">
        <v>17</v>
      </c>
      <c r="E29" s="141">
        <v>32</v>
      </c>
      <c r="F29" s="47">
        <v>33.630000000000003</v>
      </c>
      <c r="G29" s="34">
        <f t="shared" si="0"/>
        <v>1076.1600000000001</v>
      </c>
      <c r="H29" s="43"/>
      <c r="I29" s="7"/>
      <c r="J29" s="7"/>
    </row>
    <row r="30" spans="1:10" ht="26.1" customHeight="1" x14ac:dyDescent="0.25">
      <c r="A30" s="31" t="s">
        <v>411</v>
      </c>
      <c r="B30" s="89" t="s">
        <v>425</v>
      </c>
      <c r="C30" s="90" t="s">
        <v>680</v>
      </c>
      <c r="D30" s="64" t="s">
        <v>17</v>
      </c>
      <c r="E30" s="141">
        <v>22</v>
      </c>
      <c r="F30" s="47">
        <v>42.69</v>
      </c>
      <c r="G30" s="34">
        <f t="shared" si="0"/>
        <v>939.18</v>
      </c>
      <c r="H30" s="43"/>
      <c r="I30" s="7"/>
      <c r="J30" s="7"/>
    </row>
    <row r="31" spans="1:10" ht="34.35" customHeight="1" x14ac:dyDescent="0.25">
      <c r="A31" s="31" t="s">
        <v>411</v>
      </c>
      <c r="B31" s="89" t="s">
        <v>426</v>
      </c>
      <c r="C31" s="90" t="s">
        <v>681</v>
      </c>
      <c r="D31" s="64" t="s">
        <v>17</v>
      </c>
      <c r="E31" s="141">
        <v>47</v>
      </c>
      <c r="F31" s="47">
        <v>63.27</v>
      </c>
      <c r="G31" s="34">
        <f t="shared" si="0"/>
        <v>2973.69</v>
      </c>
      <c r="H31" s="43"/>
      <c r="I31" s="7"/>
      <c r="J31" s="7"/>
    </row>
    <row r="32" spans="1:10" ht="31.35" customHeight="1" x14ac:dyDescent="0.25">
      <c r="A32" s="31" t="s">
        <v>411</v>
      </c>
      <c r="B32" s="89" t="s">
        <v>427</v>
      </c>
      <c r="C32" s="90" t="s">
        <v>682</v>
      </c>
      <c r="D32" s="64" t="s">
        <v>17</v>
      </c>
      <c r="E32" s="141">
        <v>23</v>
      </c>
      <c r="F32" s="47">
        <v>96.09</v>
      </c>
      <c r="G32" s="34">
        <f t="shared" si="0"/>
        <v>2210.0700000000002</v>
      </c>
      <c r="H32" s="43"/>
      <c r="I32" s="7"/>
      <c r="J32" s="7"/>
    </row>
    <row r="33" spans="1:10" ht="26.1" customHeight="1" x14ac:dyDescent="0.25">
      <c r="A33" s="31" t="s">
        <v>411</v>
      </c>
      <c r="B33" s="89" t="s">
        <v>428</v>
      </c>
      <c r="C33" s="102" t="s">
        <v>683</v>
      </c>
      <c r="D33" s="64" t="s">
        <v>6</v>
      </c>
      <c r="E33" s="141">
        <v>6</v>
      </c>
      <c r="F33" s="47">
        <v>12.61</v>
      </c>
      <c r="G33" s="34">
        <f t="shared" si="0"/>
        <v>75.66</v>
      </c>
      <c r="H33" s="43"/>
      <c r="I33" s="7"/>
      <c r="J33" s="7"/>
    </row>
    <row r="34" spans="1:10" ht="26.1" customHeight="1" x14ac:dyDescent="0.25">
      <c r="A34" s="31" t="s">
        <v>411</v>
      </c>
      <c r="B34" s="89" t="s">
        <v>429</v>
      </c>
      <c r="C34" s="102" t="s">
        <v>684</v>
      </c>
      <c r="D34" s="64" t="s">
        <v>6</v>
      </c>
      <c r="E34" s="141">
        <v>759</v>
      </c>
      <c r="F34" s="47">
        <v>19.14</v>
      </c>
      <c r="G34" s="34">
        <f t="shared" si="0"/>
        <v>14527.26</v>
      </c>
      <c r="H34" s="43"/>
      <c r="I34" s="7"/>
      <c r="J34" s="7"/>
    </row>
    <row r="35" spans="1:10" ht="26.1" customHeight="1" x14ac:dyDescent="0.25">
      <c r="A35" s="31" t="s">
        <v>411</v>
      </c>
      <c r="B35" s="89" t="s">
        <v>430</v>
      </c>
      <c r="C35" s="102" t="s">
        <v>685</v>
      </c>
      <c r="D35" s="64" t="s">
        <v>6</v>
      </c>
      <c r="E35" s="141">
        <v>587</v>
      </c>
      <c r="F35" s="47">
        <v>22.42</v>
      </c>
      <c r="G35" s="34">
        <f t="shared" si="0"/>
        <v>13160.54</v>
      </c>
      <c r="H35" s="43"/>
      <c r="I35" s="7"/>
      <c r="J35" s="7"/>
    </row>
    <row r="36" spans="1:10" ht="26.1" customHeight="1" x14ac:dyDescent="0.25">
      <c r="A36" s="31" t="s">
        <v>411</v>
      </c>
      <c r="B36" s="89" t="s">
        <v>431</v>
      </c>
      <c r="C36" s="102" t="s">
        <v>686</v>
      </c>
      <c r="D36" s="64" t="s">
        <v>6</v>
      </c>
      <c r="E36" s="141">
        <v>387</v>
      </c>
      <c r="F36" s="47">
        <v>39.119999999999997</v>
      </c>
      <c r="G36" s="34">
        <f t="shared" si="0"/>
        <v>15139.44</v>
      </c>
      <c r="H36" s="43"/>
      <c r="I36" s="7"/>
      <c r="J36" s="7"/>
    </row>
    <row r="37" spans="1:10" ht="26.1" customHeight="1" x14ac:dyDescent="0.25">
      <c r="A37" s="31" t="s">
        <v>411</v>
      </c>
      <c r="B37" s="89" t="s">
        <v>432</v>
      </c>
      <c r="C37" s="102" t="s">
        <v>687</v>
      </c>
      <c r="D37" s="64" t="s">
        <v>6</v>
      </c>
      <c r="E37" s="141">
        <v>769</v>
      </c>
      <c r="F37" s="47">
        <v>67.89</v>
      </c>
      <c r="G37" s="34">
        <f t="shared" si="0"/>
        <v>52207.41</v>
      </c>
      <c r="H37" s="43"/>
      <c r="I37" s="7"/>
      <c r="J37" s="7"/>
    </row>
    <row r="38" spans="1:10" ht="26.1" customHeight="1" x14ac:dyDescent="0.25">
      <c r="A38" s="31" t="s">
        <v>411</v>
      </c>
      <c r="B38" s="89" t="s">
        <v>433</v>
      </c>
      <c r="C38" s="102" t="s">
        <v>434</v>
      </c>
      <c r="D38" s="64" t="s">
        <v>6</v>
      </c>
      <c r="E38" s="141">
        <v>29</v>
      </c>
      <c r="F38" s="47">
        <v>464.07</v>
      </c>
      <c r="G38" s="34">
        <f t="shared" si="0"/>
        <v>13458.03</v>
      </c>
      <c r="H38" s="43"/>
      <c r="I38" s="7"/>
      <c r="J38" s="7"/>
    </row>
    <row r="39" spans="1:10" ht="26.1" customHeight="1" x14ac:dyDescent="0.25">
      <c r="A39" s="31" t="s">
        <v>411</v>
      </c>
      <c r="B39" s="89" t="s">
        <v>435</v>
      </c>
      <c r="C39" s="102" t="s">
        <v>688</v>
      </c>
      <c r="D39" s="64" t="s">
        <v>6</v>
      </c>
      <c r="E39" s="141">
        <v>397</v>
      </c>
      <c r="F39" s="47">
        <v>58.49</v>
      </c>
      <c r="G39" s="34">
        <f t="shared" si="0"/>
        <v>23220.53</v>
      </c>
      <c r="H39" s="43"/>
      <c r="I39" s="7"/>
      <c r="J39" s="7"/>
    </row>
    <row r="40" spans="1:10" ht="26.1" customHeight="1" x14ac:dyDescent="0.25">
      <c r="A40" s="31" t="s">
        <v>411</v>
      </c>
      <c r="B40" s="89" t="s">
        <v>436</v>
      </c>
      <c r="C40" s="90" t="s">
        <v>437</v>
      </c>
      <c r="D40" s="64" t="s">
        <v>6</v>
      </c>
      <c r="E40" s="141">
        <v>41.5</v>
      </c>
      <c r="F40" s="47">
        <v>861.76</v>
      </c>
      <c r="G40" s="34">
        <f t="shared" si="0"/>
        <v>35763.040000000001</v>
      </c>
      <c r="H40" s="43"/>
      <c r="I40" s="7"/>
      <c r="J40" s="7"/>
    </row>
    <row r="41" spans="1:10" ht="26.1" customHeight="1" x14ac:dyDescent="0.25">
      <c r="A41" s="31" t="s">
        <v>411</v>
      </c>
      <c r="B41" s="89" t="s">
        <v>438</v>
      </c>
      <c r="C41" s="90" t="s">
        <v>439</v>
      </c>
      <c r="D41" s="64" t="s">
        <v>17</v>
      </c>
      <c r="E41" s="141">
        <v>65</v>
      </c>
      <c r="F41" s="47">
        <v>47.59</v>
      </c>
      <c r="G41" s="34">
        <f t="shared" si="0"/>
        <v>3093.35</v>
      </c>
      <c r="H41" s="43"/>
      <c r="I41" s="7"/>
      <c r="J41" s="7"/>
    </row>
    <row r="42" spans="1:10" ht="26.1" customHeight="1" x14ac:dyDescent="0.25">
      <c r="A42" s="31" t="s">
        <v>411</v>
      </c>
      <c r="B42" s="89" t="s">
        <v>440</v>
      </c>
      <c r="C42" s="90" t="s">
        <v>441</v>
      </c>
      <c r="D42" s="64" t="s">
        <v>6</v>
      </c>
      <c r="E42" s="141">
        <v>2169</v>
      </c>
      <c r="F42" s="47">
        <v>4.78</v>
      </c>
      <c r="G42" s="34">
        <f t="shared" si="0"/>
        <v>10367.82</v>
      </c>
      <c r="H42" s="43"/>
      <c r="I42" s="7"/>
      <c r="J42" s="7"/>
    </row>
    <row r="43" spans="1:10" ht="26.1" customHeight="1" x14ac:dyDescent="0.25">
      <c r="A43" s="31" t="s">
        <v>411</v>
      </c>
      <c r="B43" s="89" t="s">
        <v>442</v>
      </c>
      <c r="C43" s="200" t="s">
        <v>443</v>
      </c>
      <c r="D43" s="64" t="s">
        <v>6</v>
      </c>
      <c r="E43" s="201">
        <v>2934</v>
      </c>
      <c r="F43" s="47">
        <v>1.24</v>
      </c>
      <c r="G43" s="34">
        <f t="shared" si="0"/>
        <v>3638.16</v>
      </c>
      <c r="H43" s="43"/>
      <c r="I43" s="7"/>
      <c r="J43" s="7"/>
    </row>
    <row r="44" spans="1:10" ht="26.1" customHeight="1" x14ac:dyDescent="0.25">
      <c r="A44" s="31" t="s">
        <v>411</v>
      </c>
      <c r="B44" s="89" t="s">
        <v>444</v>
      </c>
      <c r="C44" s="90" t="s">
        <v>445</v>
      </c>
      <c r="D44" s="64" t="s">
        <v>403</v>
      </c>
      <c r="E44" s="141">
        <v>1</v>
      </c>
      <c r="F44" s="47">
        <v>463.29</v>
      </c>
      <c r="G44" s="34">
        <f t="shared" si="0"/>
        <v>463.29</v>
      </c>
      <c r="H44" s="43"/>
      <c r="I44" s="7"/>
      <c r="J44" s="7"/>
    </row>
    <row r="45" spans="1:10" ht="26.1" customHeight="1" x14ac:dyDescent="0.25">
      <c r="A45" s="31" t="s">
        <v>411</v>
      </c>
      <c r="B45" s="89" t="s">
        <v>446</v>
      </c>
      <c r="C45" s="90" t="s">
        <v>447</v>
      </c>
      <c r="D45" s="64" t="s">
        <v>403</v>
      </c>
      <c r="E45" s="141">
        <v>1</v>
      </c>
      <c r="F45" s="47">
        <v>890.94</v>
      </c>
      <c r="G45" s="34">
        <f t="shared" si="0"/>
        <v>890.94</v>
      </c>
      <c r="H45" s="43"/>
      <c r="I45" s="7"/>
      <c r="J45" s="7"/>
    </row>
    <row r="46" spans="1:10" ht="49.35" customHeight="1" thickBot="1" x14ac:dyDescent="0.3">
      <c r="A46" s="31" t="s">
        <v>411</v>
      </c>
      <c r="B46" s="89" t="s">
        <v>448</v>
      </c>
      <c r="C46" s="99" t="s">
        <v>449</v>
      </c>
      <c r="D46" s="64" t="s">
        <v>403</v>
      </c>
      <c r="E46" s="141">
        <v>1</v>
      </c>
      <c r="F46" s="47">
        <v>8923.4699999999993</v>
      </c>
      <c r="G46" s="34">
        <f t="shared" si="0"/>
        <v>8923.4699999999993</v>
      </c>
      <c r="H46" s="43"/>
      <c r="I46" s="7"/>
      <c r="J46" s="7"/>
    </row>
    <row r="47" spans="1:10" ht="53.1" customHeight="1" thickBot="1" x14ac:dyDescent="0.3">
      <c r="A47" s="36" t="s">
        <v>411</v>
      </c>
      <c r="B47" s="100" t="s">
        <v>450</v>
      </c>
      <c r="C47" s="94" t="s">
        <v>451</v>
      </c>
      <c r="D47" s="65" t="s">
        <v>403</v>
      </c>
      <c r="E47" s="143">
        <v>1</v>
      </c>
      <c r="F47" s="48">
        <v>10089.92</v>
      </c>
      <c r="G47" s="39">
        <f t="shared" si="0"/>
        <v>10089.92</v>
      </c>
      <c r="H47" s="40" t="s">
        <v>79</v>
      </c>
      <c r="I47" s="41">
        <f>ROUND(SUM(G14:G47),2)</f>
        <v>329983.73</v>
      </c>
      <c r="J47" s="7"/>
    </row>
    <row r="48" spans="1:10" ht="59.1" customHeight="1" thickBot="1" x14ac:dyDescent="0.3">
      <c r="A48" s="4"/>
      <c r="B48" s="1"/>
      <c r="C48" s="4"/>
      <c r="D48" s="1"/>
      <c r="E48" s="1"/>
      <c r="F48" s="71" t="s">
        <v>662</v>
      </c>
      <c r="G48" s="72">
        <f>SUM(G4:G47)</f>
        <v>445207.81000000006</v>
      </c>
      <c r="H48" s="35"/>
      <c r="I48" s="49"/>
      <c r="J48" s="6"/>
    </row>
    <row r="49" spans="1:10" x14ac:dyDescent="0.25">
      <c r="A49" s="19"/>
      <c r="B49" s="18"/>
      <c r="C49" s="18"/>
      <c r="D49" s="18"/>
      <c r="E49" s="20"/>
      <c r="F49" s="18"/>
      <c r="G49" s="10"/>
      <c r="H49" s="16"/>
      <c r="I49" s="6"/>
      <c r="J49" s="6"/>
    </row>
  </sheetData>
  <sheetProtection algorithmName="SHA-512" hashValue="sfjFX430zdWIn/pQduvrugBpLjJ3aU4gp1VhP0owpM2agFdRNQoreJjFp9P8IwgUaWZ+WgPzS7oPB9bsKk01EA==" saltValue="XXmg36GBVQH9SoqjlAWxFA==" spinCount="100000" sheet="1" objects="1" scenarios="1"/>
  <mergeCells count="2">
    <mergeCell ref="A2:G2"/>
    <mergeCell ref="A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93103-C58D-490F-9819-CA4AA92F8E9A}">
  <dimension ref="A1:J39"/>
  <sheetViews>
    <sheetView topLeftCell="C22" zoomScaleNormal="100" workbookViewId="0">
      <selection activeCell="F4" sqref="F4:F35"/>
    </sheetView>
  </sheetViews>
  <sheetFormatPr defaultRowHeight="15" x14ac:dyDescent="0.25"/>
  <cols>
    <col min="1" max="1" width="33.42578125" customWidth="1"/>
    <col min="3" max="3" width="60.5703125" customWidth="1"/>
    <col min="6" max="6" width="13.140625" customWidth="1"/>
    <col min="7" max="7" width="14.42578125" customWidth="1"/>
    <col min="8" max="8" width="17.42578125" customWidth="1"/>
  </cols>
  <sheetData>
    <row r="1" spans="1:10" ht="23.45" customHeight="1" thickBot="1" x14ac:dyDescent="0.3">
      <c r="A1" s="217" t="s">
        <v>639</v>
      </c>
      <c r="B1" s="218"/>
      <c r="C1" s="218"/>
      <c r="D1" s="218"/>
      <c r="E1" s="218"/>
      <c r="F1" s="218"/>
      <c r="G1" s="219"/>
    </row>
    <row r="2" spans="1:10" ht="15.75" x14ac:dyDescent="0.25">
      <c r="A2" s="214" t="s">
        <v>643</v>
      </c>
      <c r="B2" s="215"/>
      <c r="C2" s="215"/>
      <c r="D2" s="215"/>
      <c r="E2" s="215"/>
      <c r="F2" s="215"/>
      <c r="G2" s="216"/>
      <c r="H2" s="16"/>
      <c r="I2" s="6"/>
      <c r="J2" s="6"/>
    </row>
    <row r="3" spans="1:10" ht="63" customHeight="1" thickBot="1" x14ac:dyDescent="0.3">
      <c r="A3" s="21" t="s">
        <v>71</v>
      </c>
      <c r="B3" s="22" t="s">
        <v>0</v>
      </c>
      <c r="C3" s="23" t="s">
        <v>1</v>
      </c>
      <c r="D3" s="23" t="s">
        <v>2</v>
      </c>
      <c r="E3" s="24" t="s">
        <v>3</v>
      </c>
      <c r="F3" s="25" t="s">
        <v>293</v>
      </c>
      <c r="G3" s="26" t="s">
        <v>4</v>
      </c>
      <c r="H3" s="16"/>
      <c r="I3" s="6"/>
      <c r="J3" s="6"/>
    </row>
    <row r="4" spans="1:10" ht="26.1" customHeight="1" x14ac:dyDescent="0.25">
      <c r="A4" s="27" t="s">
        <v>398</v>
      </c>
      <c r="B4" s="88" t="s">
        <v>8</v>
      </c>
      <c r="C4" s="86" t="s">
        <v>452</v>
      </c>
      <c r="D4" s="63" t="s">
        <v>6</v>
      </c>
      <c r="E4" s="140">
        <v>24</v>
      </c>
      <c r="F4" s="29">
        <v>11.4</v>
      </c>
      <c r="G4" s="30">
        <f t="shared" ref="G4:G35" si="0">ROUND((E4*F4),2)</f>
        <v>273.60000000000002</v>
      </c>
      <c r="H4" s="16"/>
      <c r="I4" s="6"/>
      <c r="J4" s="6"/>
    </row>
    <row r="5" spans="1:10" ht="26.1" customHeight="1" x14ac:dyDescent="0.25">
      <c r="A5" s="31" t="s">
        <v>398</v>
      </c>
      <c r="B5" s="89" t="s">
        <v>9</v>
      </c>
      <c r="C5" s="90" t="s">
        <v>453</v>
      </c>
      <c r="D5" s="64" t="s">
        <v>6</v>
      </c>
      <c r="E5" s="141">
        <v>50</v>
      </c>
      <c r="F5" s="33">
        <v>7.13</v>
      </c>
      <c r="G5" s="34">
        <f t="shared" si="0"/>
        <v>356.5</v>
      </c>
      <c r="H5" s="16"/>
      <c r="I5" s="6"/>
      <c r="J5" s="6"/>
    </row>
    <row r="6" spans="1:10" ht="41.45" customHeight="1" x14ac:dyDescent="0.25">
      <c r="A6" s="31" t="s">
        <v>398</v>
      </c>
      <c r="B6" s="89" t="s">
        <v>10</v>
      </c>
      <c r="C6" s="90" t="s">
        <v>454</v>
      </c>
      <c r="D6" s="64" t="s">
        <v>17</v>
      </c>
      <c r="E6" s="141">
        <v>5</v>
      </c>
      <c r="F6" s="33">
        <v>52.74</v>
      </c>
      <c r="G6" s="34">
        <f t="shared" si="0"/>
        <v>263.7</v>
      </c>
      <c r="H6" s="16"/>
      <c r="I6" s="6"/>
      <c r="J6" s="6"/>
    </row>
    <row r="7" spans="1:10" ht="26.1" customHeight="1" x14ac:dyDescent="0.25">
      <c r="A7" s="31" t="s">
        <v>398</v>
      </c>
      <c r="B7" s="89" t="s">
        <v>11</v>
      </c>
      <c r="C7" s="90" t="s">
        <v>455</v>
      </c>
      <c r="D7" s="64" t="s">
        <v>400</v>
      </c>
      <c r="E7" s="141">
        <v>6</v>
      </c>
      <c r="F7" s="33">
        <v>80.66</v>
      </c>
      <c r="G7" s="34">
        <f t="shared" si="0"/>
        <v>483.96</v>
      </c>
      <c r="H7" s="16"/>
      <c r="I7" s="6"/>
      <c r="J7" s="6"/>
    </row>
    <row r="8" spans="1:10" ht="36.6" customHeight="1" x14ac:dyDescent="0.25">
      <c r="A8" s="31" t="s">
        <v>398</v>
      </c>
      <c r="B8" s="89" t="s">
        <v>12</v>
      </c>
      <c r="C8" s="90" t="s">
        <v>456</v>
      </c>
      <c r="D8" s="64" t="s">
        <v>151</v>
      </c>
      <c r="E8" s="141">
        <v>0.3</v>
      </c>
      <c r="F8" s="33">
        <v>36.9</v>
      </c>
      <c r="G8" s="34">
        <f t="shared" si="0"/>
        <v>11.07</v>
      </c>
      <c r="H8" s="16"/>
      <c r="I8" s="6"/>
      <c r="J8" s="6"/>
    </row>
    <row r="9" spans="1:10" ht="26.1" customHeight="1" thickBot="1" x14ac:dyDescent="0.3">
      <c r="A9" s="31" t="s">
        <v>398</v>
      </c>
      <c r="B9" s="89" t="s">
        <v>13</v>
      </c>
      <c r="C9" s="90" t="s">
        <v>402</v>
      </c>
      <c r="D9" s="64" t="s">
        <v>151</v>
      </c>
      <c r="E9" s="141">
        <v>16.5</v>
      </c>
      <c r="F9" s="33">
        <v>141.46</v>
      </c>
      <c r="G9" s="34">
        <f t="shared" si="0"/>
        <v>2334.09</v>
      </c>
      <c r="H9" s="16"/>
      <c r="I9" s="6"/>
      <c r="J9" s="6"/>
    </row>
    <row r="10" spans="1:10" ht="47.1" customHeight="1" thickBot="1" x14ac:dyDescent="0.3">
      <c r="A10" s="36" t="s">
        <v>398</v>
      </c>
      <c r="B10" s="100" t="s">
        <v>16</v>
      </c>
      <c r="C10" s="90" t="s">
        <v>457</v>
      </c>
      <c r="D10" s="64" t="s">
        <v>403</v>
      </c>
      <c r="E10" s="141">
        <v>1</v>
      </c>
      <c r="F10" s="38">
        <v>442.47</v>
      </c>
      <c r="G10" s="39">
        <f t="shared" si="0"/>
        <v>442.47</v>
      </c>
      <c r="H10" s="40" t="s">
        <v>77</v>
      </c>
      <c r="I10" s="41">
        <f>ROUND(SUM(G4:G10),2)</f>
        <v>4165.3900000000003</v>
      </c>
      <c r="J10" s="6"/>
    </row>
    <row r="11" spans="1:10" ht="41.1" customHeight="1" x14ac:dyDescent="0.25">
      <c r="A11" s="27" t="s">
        <v>404</v>
      </c>
      <c r="B11" s="88" t="s">
        <v>18</v>
      </c>
      <c r="C11" s="86" t="s">
        <v>405</v>
      </c>
      <c r="D11" s="63" t="s">
        <v>400</v>
      </c>
      <c r="E11" s="140">
        <v>170</v>
      </c>
      <c r="F11" s="42">
        <v>5.61</v>
      </c>
      <c r="G11" s="30">
        <f t="shared" si="0"/>
        <v>953.7</v>
      </c>
      <c r="H11" s="43"/>
      <c r="I11" s="7"/>
      <c r="J11" s="7"/>
    </row>
    <row r="12" spans="1:10" ht="26.1" customHeight="1" x14ac:dyDescent="0.25">
      <c r="A12" s="31" t="s">
        <v>404</v>
      </c>
      <c r="B12" s="89" t="s">
        <v>19</v>
      </c>
      <c r="C12" s="90" t="s">
        <v>458</v>
      </c>
      <c r="D12" s="64" t="s">
        <v>400</v>
      </c>
      <c r="E12" s="141">
        <v>5</v>
      </c>
      <c r="F12" s="44">
        <v>62</v>
      </c>
      <c r="G12" s="34">
        <f t="shared" si="0"/>
        <v>310</v>
      </c>
      <c r="H12" s="43"/>
      <c r="I12" s="7"/>
      <c r="J12" s="7"/>
    </row>
    <row r="13" spans="1:10" ht="26.1" customHeight="1" x14ac:dyDescent="0.25">
      <c r="A13" s="31" t="s">
        <v>404</v>
      </c>
      <c r="B13" s="89" t="s">
        <v>20</v>
      </c>
      <c r="C13" s="90" t="s">
        <v>459</v>
      </c>
      <c r="D13" s="64" t="s">
        <v>400</v>
      </c>
      <c r="E13" s="141">
        <v>18</v>
      </c>
      <c r="F13" s="44">
        <v>43.37</v>
      </c>
      <c r="G13" s="34">
        <f t="shared" si="0"/>
        <v>780.66</v>
      </c>
      <c r="H13" s="43"/>
      <c r="I13" s="7"/>
      <c r="J13" s="7"/>
    </row>
    <row r="14" spans="1:10" ht="26.1" customHeight="1" x14ac:dyDescent="0.25">
      <c r="A14" s="31" t="s">
        <v>404</v>
      </c>
      <c r="B14" s="89" t="s">
        <v>21</v>
      </c>
      <c r="C14" s="90" t="s">
        <v>410</v>
      </c>
      <c r="D14" s="64" t="s">
        <v>400</v>
      </c>
      <c r="E14" s="141">
        <v>147</v>
      </c>
      <c r="F14" s="44">
        <v>6.17</v>
      </c>
      <c r="G14" s="34">
        <f t="shared" si="0"/>
        <v>906.99</v>
      </c>
      <c r="H14" s="43"/>
      <c r="I14" s="7"/>
      <c r="J14" s="7"/>
    </row>
    <row r="15" spans="1:10" ht="26.1" customHeight="1" thickBot="1" x14ac:dyDescent="0.3">
      <c r="A15" s="31" t="s">
        <v>404</v>
      </c>
      <c r="B15" s="89" t="s">
        <v>22</v>
      </c>
      <c r="C15" s="90" t="s">
        <v>460</v>
      </c>
      <c r="D15" s="64" t="s">
        <v>461</v>
      </c>
      <c r="E15" s="141">
        <v>6.5</v>
      </c>
      <c r="F15" s="44">
        <v>87.98</v>
      </c>
      <c r="G15" s="34">
        <f t="shared" si="0"/>
        <v>571.87</v>
      </c>
      <c r="H15" s="43"/>
      <c r="I15" s="7"/>
      <c r="J15" s="7"/>
    </row>
    <row r="16" spans="1:10" ht="32.1" customHeight="1" thickBot="1" x14ac:dyDescent="0.3">
      <c r="A16" s="36" t="s">
        <v>404</v>
      </c>
      <c r="B16" s="100" t="s">
        <v>23</v>
      </c>
      <c r="C16" s="90" t="s">
        <v>462</v>
      </c>
      <c r="D16" s="64" t="s">
        <v>461</v>
      </c>
      <c r="E16" s="141">
        <v>3.5</v>
      </c>
      <c r="F16" s="45">
        <v>40.729999999999997</v>
      </c>
      <c r="G16" s="39">
        <f t="shared" si="0"/>
        <v>142.56</v>
      </c>
      <c r="H16" s="40" t="s">
        <v>78</v>
      </c>
      <c r="I16" s="41">
        <f>ROUND(SUM(G11:G16),2)</f>
        <v>3665.78</v>
      </c>
      <c r="J16" s="7"/>
    </row>
    <row r="17" spans="1:10" ht="26.1" customHeight="1" x14ac:dyDescent="0.25">
      <c r="A17" s="27" t="s">
        <v>463</v>
      </c>
      <c r="B17" s="88" t="s">
        <v>46</v>
      </c>
      <c r="C17" s="86" t="s">
        <v>464</v>
      </c>
      <c r="D17" s="63" t="s">
        <v>6</v>
      </c>
      <c r="E17" s="140">
        <v>66</v>
      </c>
      <c r="F17" s="46">
        <v>33.700000000000003</v>
      </c>
      <c r="G17" s="30">
        <f t="shared" si="0"/>
        <v>2224.1999999999998</v>
      </c>
      <c r="H17" s="43"/>
      <c r="I17" s="7"/>
      <c r="J17" s="7"/>
    </row>
    <row r="18" spans="1:10" ht="26.1" customHeight="1" x14ac:dyDescent="0.25">
      <c r="A18" s="31" t="s">
        <v>463</v>
      </c>
      <c r="B18" s="89" t="s">
        <v>47</v>
      </c>
      <c r="C18" s="90" t="s">
        <v>465</v>
      </c>
      <c r="D18" s="64" t="s">
        <v>6</v>
      </c>
      <c r="E18" s="141">
        <v>2</v>
      </c>
      <c r="F18" s="47">
        <v>31.99</v>
      </c>
      <c r="G18" s="34">
        <f t="shared" si="0"/>
        <v>63.98</v>
      </c>
      <c r="H18" s="43"/>
      <c r="I18" s="7"/>
      <c r="J18" s="7"/>
    </row>
    <row r="19" spans="1:10" ht="26.1" customHeight="1" x14ac:dyDescent="0.25">
      <c r="A19" s="31" t="s">
        <v>463</v>
      </c>
      <c r="B19" s="89" t="s">
        <v>48</v>
      </c>
      <c r="C19" s="90" t="s">
        <v>466</v>
      </c>
      <c r="D19" s="64" t="s">
        <v>6</v>
      </c>
      <c r="E19" s="141">
        <v>42</v>
      </c>
      <c r="F19" s="47">
        <v>109.38</v>
      </c>
      <c r="G19" s="34">
        <f t="shared" si="0"/>
        <v>4593.96</v>
      </c>
      <c r="H19" s="43"/>
      <c r="I19" s="7"/>
      <c r="J19" s="7"/>
    </row>
    <row r="20" spans="1:10" ht="26.1" customHeight="1" x14ac:dyDescent="0.25">
      <c r="A20" s="31" t="s">
        <v>463</v>
      </c>
      <c r="B20" s="89" t="s">
        <v>49</v>
      </c>
      <c r="C20" s="90" t="s">
        <v>467</v>
      </c>
      <c r="D20" s="64" t="s">
        <v>17</v>
      </c>
      <c r="E20" s="141">
        <v>4</v>
      </c>
      <c r="F20" s="47">
        <v>255.54</v>
      </c>
      <c r="G20" s="34">
        <f t="shared" si="0"/>
        <v>1022.16</v>
      </c>
      <c r="H20" s="43"/>
      <c r="I20" s="7"/>
      <c r="J20" s="7"/>
    </row>
    <row r="21" spans="1:10" ht="38.1" customHeight="1" x14ac:dyDescent="0.25">
      <c r="A21" s="31" t="s">
        <v>463</v>
      </c>
      <c r="B21" s="89" t="s">
        <v>335</v>
      </c>
      <c r="C21" s="90" t="s">
        <v>468</v>
      </c>
      <c r="D21" s="64" t="s">
        <v>17</v>
      </c>
      <c r="E21" s="141">
        <v>4</v>
      </c>
      <c r="F21" s="47">
        <v>589.57000000000005</v>
      </c>
      <c r="G21" s="34">
        <f t="shared" si="0"/>
        <v>2358.2800000000002</v>
      </c>
      <c r="H21" s="43"/>
      <c r="I21" s="7"/>
      <c r="J21" s="7"/>
    </row>
    <row r="22" spans="1:10" ht="35.1" customHeight="1" x14ac:dyDescent="0.25">
      <c r="A22" s="31" t="s">
        <v>463</v>
      </c>
      <c r="B22" s="89" t="s">
        <v>337</v>
      </c>
      <c r="C22" s="90" t="s">
        <v>469</v>
      </c>
      <c r="D22" s="64" t="s">
        <v>17</v>
      </c>
      <c r="E22" s="141">
        <v>2</v>
      </c>
      <c r="F22" s="47">
        <v>473.32</v>
      </c>
      <c r="G22" s="34">
        <f t="shared" si="0"/>
        <v>946.64</v>
      </c>
      <c r="H22" s="43"/>
      <c r="I22" s="7"/>
      <c r="J22" s="7"/>
    </row>
    <row r="23" spans="1:10" ht="26.1" customHeight="1" x14ac:dyDescent="0.25">
      <c r="A23" s="31" t="s">
        <v>463</v>
      </c>
      <c r="B23" s="89" t="s">
        <v>339</v>
      </c>
      <c r="C23" s="90" t="s">
        <v>470</v>
      </c>
      <c r="D23" s="64" t="s">
        <v>17</v>
      </c>
      <c r="E23" s="141">
        <v>2</v>
      </c>
      <c r="F23" s="47">
        <v>21.99</v>
      </c>
      <c r="G23" s="34">
        <f t="shared" si="0"/>
        <v>43.98</v>
      </c>
      <c r="H23" s="43"/>
      <c r="I23" s="7"/>
      <c r="J23" s="7"/>
    </row>
    <row r="24" spans="1:10" ht="26.1" customHeight="1" x14ac:dyDescent="0.25">
      <c r="A24" s="31" t="s">
        <v>463</v>
      </c>
      <c r="B24" s="89" t="s">
        <v>341</v>
      </c>
      <c r="C24" s="90" t="s">
        <v>471</v>
      </c>
      <c r="D24" s="64" t="s">
        <v>17</v>
      </c>
      <c r="E24" s="141">
        <v>4</v>
      </c>
      <c r="F24" s="47">
        <v>32.99</v>
      </c>
      <c r="G24" s="34">
        <f t="shared" si="0"/>
        <v>131.96</v>
      </c>
      <c r="H24" s="43"/>
      <c r="I24" s="7"/>
      <c r="J24" s="7"/>
    </row>
    <row r="25" spans="1:10" ht="26.1" customHeight="1" x14ac:dyDescent="0.25">
      <c r="A25" s="31" t="s">
        <v>463</v>
      </c>
      <c r="B25" s="89" t="s">
        <v>343</v>
      </c>
      <c r="C25" s="90" t="s">
        <v>472</v>
      </c>
      <c r="D25" s="64" t="s">
        <v>17</v>
      </c>
      <c r="E25" s="141">
        <v>4</v>
      </c>
      <c r="F25" s="47">
        <v>20.61</v>
      </c>
      <c r="G25" s="34">
        <f t="shared" si="0"/>
        <v>82.44</v>
      </c>
      <c r="H25" s="43"/>
      <c r="I25" s="7"/>
      <c r="J25" s="7"/>
    </row>
    <row r="26" spans="1:10" ht="26.1" customHeight="1" x14ac:dyDescent="0.25">
      <c r="A26" s="31" t="s">
        <v>463</v>
      </c>
      <c r="B26" s="89" t="s">
        <v>346</v>
      </c>
      <c r="C26" s="90" t="s">
        <v>473</v>
      </c>
      <c r="D26" s="64" t="s">
        <v>17</v>
      </c>
      <c r="E26" s="141">
        <v>2</v>
      </c>
      <c r="F26" s="47">
        <v>13.75</v>
      </c>
      <c r="G26" s="34">
        <f t="shared" si="0"/>
        <v>27.5</v>
      </c>
      <c r="H26" s="43"/>
      <c r="I26" s="7"/>
      <c r="J26" s="7"/>
    </row>
    <row r="27" spans="1:10" ht="26.1" customHeight="1" x14ac:dyDescent="0.25">
      <c r="A27" s="31" t="s">
        <v>463</v>
      </c>
      <c r="B27" s="89" t="s">
        <v>350</v>
      </c>
      <c r="C27" s="90" t="s">
        <v>474</v>
      </c>
      <c r="D27" s="64" t="s">
        <v>17</v>
      </c>
      <c r="E27" s="141">
        <v>2</v>
      </c>
      <c r="F27" s="47">
        <v>34.35</v>
      </c>
      <c r="G27" s="34">
        <f t="shared" si="0"/>
        <v>68.7</v>
      </c>
      <c r="H27" s="43"/>
      <c r="I27" s="7"/>
      <c r="J27" s="7"/>
    </row>
    <row r="28" spans="1:10" ht="26.1" customHeight="1" x14ac:dyDescent="0.25">
      <c r="A28" s="31" t="s">
        <v>463</v>
      </c>
      <c r="B28" s="89" t="s">
        <v>354</v>
      </c>
      <c r="C28" s="90" t="s">
        <v>475</v>
      </c>
      <c r="D28" s="64" t="s">
        <v>17</v>
      </c>
      <c r="E28" s="141">
        <v>4</v>
      </c>
      <c r="F28" s="47">
        <v>52.22</v>
      </c>
      <c r="G28" s="34">
        <f t="shared" si="0"/>
        <v>208.88</v>
      </c>
      <c r="H28" s="43"/>
      <c r="I28" s="7"/>
      <c r="J28" s="7"/>
    </row>
    <row r="29" spans="1:10" ht="26.1" customHeight="1" x14ac:dyDescent="0.25">
      <c r="A29" s="31" t="s">
        <v>463</v>
      </c>
      <c r="B29" s="89" t="s">
        <v>356</v>
      </c>
      <c r="C29" s="90" t="s">
        <v>476</v>
      </c>
      <c r="D29" s="64" t="s">
        <v>17</v>
      </c>
      <c r="E29" s="141">
        <v>1</v>
      </c>
      <c r="F29" s="47">
        <v>668.11</v>
      </c>
      <c r="G29" s="34">
        <f t="shared" si="0"/>
        <v>668.11</v>
      </c>
      <c r="H29" s="43"/>
      <c r="I29" s="7"/>
      <c r="J29" s="7"/>
    </row>
    <row r="30" spans="1:10" ht="26.1" customHeight="1" x14ac:dyDescent="0.25">
      <c r="A30" s="31" t="s">
        <v>463</v>
      </c>
      <c r="B30" s="89" t="s">
        <v>360</v>
      </c>
      <c r="C30" s="90" t="s">
        <v>477</v>
      </c>
      <c r="D30" s="64" t="s">
        <v>17</v>
      </c>
      <c r="E30" s="141">
        <v>1</v>
      </c>
      <c r="F30" s="47">
        <v>544.44000000000005</v>
      </c>
      <c r="G30" s="34">
        <f t="shared" si="0"/>
        <v>544.44000000000005</v>
      </c>
      <c r="H30" s="43"/>
      <c r="I30" s="7"/>
      <c r="J30" s="7"/>
    </row>
    <row r="31" spans="1:10" ht="26.1" customHeight="1" x14ac:dyDescent="0.25">
      <c r="A31" s="31" t="s">
        <v>463</v>
      </c>
      <c r="B31" s="89" t="s">
        <v>362</v>
      </c>
      <c r="C31" s="90" t="s">
        <v>478</v>
      </c>
      <c r="D31" s="64" t="s">
        <v>17</v>
      </c>
      <c r="E31" s="141">
        <v>1</v>
      </c>
      <c r="F31" s="47">
        <v>164.9</v>
      </c>
      <c r="G31" s="34">
        <f t="shared" si="0"/>
        <v>164.9</v>
      </c>
      <c r="H31" s="43"/>
      <c r="I31" s="7"/>
      <c r="J31" s="7"/>
    </row>
    <row r="32" spans="1:10" ht="41.45" customHeight="1" x14ac:dyDescent="0.25">
      <c r="A32" s="31" t="s">
        <v>463</v>
      </c>
      <c r="B32" s="89" t="s">
        <v>424</v>
      </c>
      <c r="C32" s="90" t="s">
        <v>479</v>
      </c>
      <c r="D32" s="64" t="s">
        <v>403</v>
      </c>
      <c r="E32" s="141">
        <v>1</v>
      </c>
      <c r="F32" s="47">
        <v>2444.59</v>
      </c>
      <c r="G32" s="34">
        <f t="shared" si="0"/>
        <v>2444.59</v>
      </c>
      <c r="H32" s="43"/>
      <c r="I32" s="7"/>
      <c r="J32" s="7"/>
    </row>
    <row r="33" spans="1:10" ht="26.1" customHeight="1" x14ac:dyDescent="0.25">
      <c r="A33" s="31" t="s">
        <v>463</v>
      </c>
      <c r="B33" s="89" t="s">
        <v>425</v>
      </c>
      <c r="C33" s="90" t="s">
        <v>480</v>
      </c>
      <c r="D33" s="64" t="s">
        <v>6</v>
      </c>
      <c r="E33" s="141">
        <v>110</v>
      </c>
      <c r="F33" s="47">
        <v>1.35</v>
      </c>
      <c r="G33" s="34">
        <f t="shared" si="0"/>
        <v>148.5</v>
      </c>
      <c r="H33" s="43"/>
      <c r="I33" s="7"/>
      <c r="J33" s="7"/>
    </row>
    <row r="34" spans="1:10" ht="26.1" customHeight="1" thickBot="1" x14ac:dyDescent="0.3">
      <c r="A34" s="31" t="s">
        <v>463</v>
      </c>
      <c r="B34" s="89" t="s">
        <v>426</v>
      </c>
      <c r="C34" s="90" t="s">
        <v>481</v>
      </c>
      <c r="D34" s="64" t="s">
        <v>6</v>
      </c>
      <c r="E34" s="141">
        <v>110</v>
      </c>
      <c r="F34" s="47">
        <v>3.24</v>
      </c>
      <c r="G34" s="34">
        <f t="shared" si="0"/>
        <v>356.4</v>
      </c>
      <c r="H34" s="43"/>
      <c r="I34" s="7"/>
      <c r="J34" s="7"/>
    </row>
    <row r="35" spans="1:10" ht="38.1" customHeight="1" thickBot="1" x14ac:dyDescent="0.3">
      <c r="A35" s="36" t="s">
        <v>463</v>
      </c>
      <c r="B35" s="100" t="s">
        <v>427</v>
      </c>
      <c r="C35" s="94" t="s">
        <v>482</v>
      </c>
      <c r="D35" s="65" t="s">
        <v>17</v>
      </c>
      <c r="E35" s="143">
        <v>1</v>
      </c>
      <c r="F35" s="48">
        <v>54.67</v>
      </c>
      <c r="G35" s="39">
        <f t="shared" si="0"/>
        <v>54.67</v>
      </c>
      <c r="H35" s="40" t="s">
        <v>79</v>
      </c>
      <c r="I35" s="41">
        <f>ROUND(SUM(G17:G35),2)</f>
        <v>16154.29</v>
      </c>
      <c r="J35" s="7"/>
    </row>
    <row r="36" spans="1:10" ht="70.349999999999994" customHeight="1" thickBot="1" x14ac:dyDescent="0.3">
      <c r="A36" s="4"/>
      <c r="B36" s="1"/>
      <c r="C36" s="4"/>
      <c r="D36" s="1"/>
      <c r="E36" s="1"/>
      <c r="F36" s="71" t="s">
        <v>662</v>
      </c>
      <c r="G36" s="72">
        <f>SUM(G4:G35)</f>
        <v>23985.459999999995</v>
      </c>
      <c r="H36" s="35"/>
      <c r="I36" s="49"/>
      <c r="J36" s="6"/>
    </row>
    <row r="37" spans="1:10" x14ac:dyDescent="0.25">
      <c r="A37" s="19"/>
      <c r="B37" s="18"/>
      <c r="C37" s="18"/>
      <c r="D37" s="18"/>
      <c r="E37" s="20"/>
      <c r="F37" s="18"/>
      <c r="G37" s="10"/>
      <c r="H37" s="16"/>
      <c r="I37" s="6"/>
      <c r="J37" s="6"/>
    </row>
    <row r="38" spans="1:10" x14ac:dyDescent="0.25">
      <c r="A38" s="4"/>
      <c r="B38" s="1"/>
      <c r="C38" s="4"/>
      <c r="D38" s="1"/>
      <c r="E38" s="1"/>
      <c r="F38" s="11"/>
      <c r="G38" s="10"/>
      <c r="H38" s="16"/>
      <c r="I38" s="6"/>
      <c r="J38" s="6"/>
    </row>
    <row r="39" spans="1:10" x14ac:dyDescent="0.25">
      <c r="A39" s="4"/>
      <c r="B39" s="1"/>
      <c r="C39" s="4"/>
      <c r="D39" s="1"/>
      <c r="E39" s="1"/>
      <c r="F39" s="11"/>
      <c r="G39" s="10"/>
      <c r="H39" s="16"/>
      <c r="I39" s="6"/>
      <c r="J39" s="6"/>
    </row>
  </sheetData>
  <sheetProtection algorithmName="SHA-512" hashValue="UPHnUzKj+GYBuUWoVTt92GfYanploSkECaXTL1cl/m6xXFqkDkKxtKLPEwPbkkUcOuob7JjbbUc4DIQ4O5p5gw==" saltValue="Ky8Ene7Zau+zEFv0xLAolA==" spinCount="100000" sheet="1" objects="1" scenarios="1"/>
  <mergeCells count="2">
    <mergeCell ref="A2:G2"/>
    <mergeCell ref="A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35150-310C-459E-BE9D-4A22CED9141A}">
  <dimension ref="A1:J79"/>
  <sheetViews>
    <sheetView topLeftCell="B61" zoomScale="87" zoomScaleNormal="87" workbookViewId="0">
      <selection activeCell="F75" sqref="F75:F77"/>
    </sheetView>
  </sheetViews>
  <sheetFormatPr defaultColWidth="8.85546875" defaultRowHeight="15" x14ac:dyDescent="0.25"/>
  <cols>
    <col min="1" max="1" width="36.5703125" style="8" customWidth="1"/>
    <col min="2" max="2" width="10.5703125" style="8" customWidth="1"/>
    <col min="3" max="3" width="62.5703125" style="8" customWidth="1"/>
    <col min="4" max="4" width="10" style="8" customWidth="1"/>
    <col min="5" max="5" width="10.5703125" style="8" customWidth="1"/>
    <col min="6" max="6" width="13.5703125" style="8" customWidth="1"/>
    <col min="7" max="7" width="11.42578125" style="8" customWidth="1"/>
    <col min="8" max="8" width="16.85546875" style="8" customWidth="1"/>
    <col min="9" max="16384" width="8.85546875" style="8"/>
  </cols>
  <sheetData>
    <row r="1" spans="1:10" ht="19.350000000000001" customHeight="1" thickBot="1" x14ac:dyDescent="0.3">
      <c r="A1" s="222" t="s">
        <v>639</v>
      </c>
      <c r="B1" s="223"/>
      <c r="C1" s="223"/>
      <c r="D1" s="223"/>
      <c r="E1" s="223"/>
      <c r="F1" s="223"/>
      <c r="G1" s="224"/>
    </row>
    <row r="2" spans="1:10" x14ac:dyDescent="0.25">
      <c r="A2" s="211" t="s">
        <v>644</v>
      </c>
      <c r="B2" s="212"/>
      <c r="C2" s="212"/>
      <c r="D2" s="212"/>
      <c r="E2" s="212"/>
      <c r="F2" s="212"/>
      <c r="G2" s="213"/>
      <c r="H2" s="16"/>
      <c r="I2" s="6"/>
      <c r="J2" s="6"/>
    </row>
    <row r="3" spans="1:10" ht="60" customHeight="1" thickBot="1" x14ac:dyDescent="0.3">
      <c r="A3" s="21" t="s">
        <v>71</v>
      </c>
      <c r="B3" s="22" t="s">
        <v>0</v>
      </c>
      <c r="C3" s="23" t="s">
        <v>1</v>
      </c>
      <c r="D3" s="23" t="s">
        <v>2</v>
      </c>
      <c r="E3" s="24" t="s">
        <v>3</v>
      </c>
      <c r="F3" s="25" t="s">
        <v>293</v>
      </c>
      <c r="G3" s="26" t="s">
        <v>4</v>
      </c>
      <c r="H3" s="16"/>
      <c r="I3" s="6"/>
      <c r="J3" s="6"/>
    </row>
    <row r="4" spans="1:10" ht="22.35" customHeight="1" x14ac:dyDescent="0.25">
      <c r="A4" s="27" t="s">
        <v>483</v>
      </c>
      <c r="B4" s="103" t="s">
        <v>8</v>
      </c>
      <c r="C4" s="154" t="s">
        <v>484</v>
      </c>
      <c r="D4" s="79" t="s">
        <v>403</v>
      </c>
      <c r="E4" s="138">
        <v>1</v>
      </c>
      <c r="F4" s="104">
        <v>748.27</v>
      </c>
      <c r="G4" s="30">
        <f t="shared" ref="G4:G25" si="0">ROUND((E4*F4),2)</f>
        <v>748.27</v>
      </c>
      <c r="H4" s="16"/>
      <c r="I4" s="6"/>
      <c r="J4" s="6"/>
    </row>
    <row r="5" spans="1:10" ht="22.35" customHeight="1" x14ac:dyDescent="0.25">
      <c r="A5" s="31" t="s">
        <v>483</v>
      </c>
      <c r="B5" s="105" t="s">
        <v>9</v>
      </c>
      <c r="C5" s="80" t="s">
        <v>485</v>
      </c>
      <c r="D5" s="81" t="s">
        <v>150</v>
      </c>
      <c r="E5" s="136">
        <v>2</v>
      </c>
      <c r="F5" s="106">
        <v>11149.24</v>
      </c>
      <c r="G5" s="34">
        <f t="shared" si="0"/>
        <v>22298.48</v>
      </c>
      <c r="H5" s="16"/>
      <c r="I5" s="6"/>
      <c r="J5" s="6"/>
    </row>
    <row r="6" spans="1:10" ht="22.35" customHeight="1" x14ac:dyDescent="0.25">
      <c r="A6" s="31" t="s">
        <v>483</v>
      </c>
      <c r="B6" s="105" t="s">
        <v>10</v>
      </c>
      <c r="C6" s="80" t="s">
        <v>486</v>
      </c>
      <c r="D6" s="81" t="s">
        <v>150</v>
      </c>
      <c r="E6" s="136">
        <v>2</v>
      </c>
      <c r="F6" s="106">
        <v>3279.93</v>
      </c>
      <c r="G6" s="34">
        <f t="shared" si="0"/>
        <v>6559.86</v>
      </c>
      <c r="H6" s="16"/>
      <c r="I6" s="6"/>
      <c r="J6" s="6"/>
    </row>
    <row r="7" spans="1:10" ht="22.35" customHeight="1" x14ac:dyDescent="0.25">
      <c r="A7" s="31" t="s">
        <v>483</v>
      </c>
      <c r="B7" s="105" t="s">
        <v>11</v>
      </c>
      <c r="C7" s="80" t="s">
        <v>487</v>
      </c>
      <c r="D7" s="81" t="s">
        <v>150</v>
      </c>
      <c r="E7" s="197">
        <v>2.7810000000000001</v>
      </c>
      <c r="F7" s="106">
        <v>7345.52</v>
      </c>
      <c r="G7" s="34">
        <f t="shared" si="0"/>
        <v>20427.89</v>
      </c>
      <c r="H7" s="16"/>
      <c r="I7" s="6"/>
      <c r="J7" s="6"/>
    </row>
    <row r="8" spans="1:10" ht="22.35" customHeight="1" x14ac:dyDescent="0.25">
      <c r="A8" s="31" t="s">
        <v>483</v>
      </c>
      <c r="B8" s="105" t="s">
        <v>12</v>
      </c>
      <c r="C8" s="80" t="s">
        <v>488</v>
      </c>
      <c r="D8" s="81" t="s">
        <v>150</v>
      </c>
      <c r="E8" s="197">
        <v>2.7810000000000001</v>
      </c>
      <c r="F8" s="106">
        <v>3279.92</v>
      </c>
      <c r="G8" s="34">
        <f t="shared" si="0"/>
        <v>9121.4599999999991</v>
      </c>
      <c r="H8" s="16"/>
      <c r="I8" s="6"/>
      <c r="J8" s="6"/>
    </row>
    <row r="9" spans="1:10" ht="22.35" customHeight="1" x14ac:dyDescent="0.25">
      <c r="A9" s="31" t="s">
        <v>483</v>
      </c>
      <c r="B9" s="105" t="s">
        <v>13</v>
      </c>
      <c r="C9" s="80" t="s">
        <v>489</v>
      </c>
      <c r="D9" s="81" t="s">
        <v>6</v>
      </c>
      <c r="E9" s="136">
        <v>750</v>
      </c>
      <c r="F9" s="106">
        <v>1.56</v>
      </c>
      <c r="G9" s="34">
        <f t="shared" si="0"/>
        <v>1170</v>
      </c>
      <c r="H9" s="16"/>
      <c r="I9" s="6"/>
      <c r="J9" s="6"/>
    </row>
    <row r="10" spans="1:10" ht="22.35" customHeight="1" x14ac:dyDescent="0.25">
      <c r="A10" s="31" t="s">
        <v>483</v>
      </c>
      <c r="B10" s="105" t="s">
        <v>14</v>
      </c>
      <c r="C10" s="80" t="s">
        <v>490</v>
      </c>
      <c r="D10" s="81" t="s">
        <v>6</v>
      </c>
      <c r="E10" s="136">
        <v>1602</v>
      </c>
      <c r="F10" s="106">
        <v>0.94</v>
      </c>
      <c r="G10" s="34">
        <f t="shared" si="0"/>
        <v>1505.88</v>
      </c>
      <c r="H10" s="16"/>
      <c r="I10" s="6"/>
      <c r="J10" s="6"/>
    </row>
    <row r="11" spans="1:10" ht="22.35" customHeight="1" x14ac:dyDescent="0.25">
      <c r="A11" s="31" t="s">
        <v>483</v>
      </c>
      <c r="B11" s="105" t="s">
        <v>15</v>
      </c>
      <c r="C11" s="80" t="s">
        <v>491</v>
      </c>
      <c r="D11" s="81" t="s">
        <v>6</v>
      </c>
      <c r="E11" s="136">
        <v>4781</v>
      </c>
      <c r="F11" s="106">
        <v>1.56</v>
      </c>
      <c r="G11" s="34">
        <f t="shared" si="0"/>
        <v>7458.36</v>
      </c>
      <c r="H11" s="16"/>
      <c r="I11" s="6"/>
      <c r="J11" s="6"/>
    </row>
    <row r="12" spans="1:10" ht="22.35" customHeight="1" x14ac:dyDescent="0.25">
      <c r="A12" s="31" t="s">
        <v>483</v>
      </c>
      <c r="B12" s="32" t="s">
        <v>16</v>
      </c>
      <c r="C12" s="80" t="s">
        <v>492</v>
      </c>
      <c r="D12" s="81" t="s">
        <v>6</v>
      </c>
      <c r="E12" s="136">
        <v>4781</v>
      </c>
      <c r="F12" s="106">
        <v>1.35</v>
      </c>
      <c r="G12" s="34">
        <f t="shared" si="0"/>
        <v>6454.35</v>
      </c>
      <c r="H12" s="16"/>
      <c r="I12" s="6"/>
      <c r="J12" s="6"/>
    </row>
    <row r="13" spans="1:10" ht="22.35" customHeight="1" x14ac:dyDescent="0.25">
      <c r="A13" s="31" t="s">
        <v>483</v>
      </c>
      <c r="B13" s="105" t="s">
        <v>91</v>
      </c>
      <c r="C13" s="80" t="s">
        <v>493</v>
      </c>
      <c r="D13" s="81" t="s">
        <v>294</v>
      </c>
      <c r="E13" s="136">
        <v>6000</v>
      </c>
      <c r="F13" s="106">
        <v>0.32</v>
      </c>
      <c r="G13" s="34">
        <f t="shared" si="0"/>
        <v>1920</v>
      </c>
      <c r="H13" s="16"/>
      <c r="I13" s="6"/>
      <c r="J13" s="6"/>
    </row>
    <row r="14" spans="1:10" ht="22.35" customHeight="1" x14ac:dyDescent="0.25">
      <c r="A14" s="31" t="s">
        <v>483</v>
      </c>
      <c r="B14" s="105" t="s">
        <v>92</v>
      </c>
      <c r="C14" s="80" t="s">
        <v>494</v>
      </c>
      <c r="D14" s="81" t="s">
        <v>150</v>
      </c>
      <c r="E14" s="197">
        <v>4.7809999999999997</v>
      </c>
      <c r="F14" s="106">
        <v>685.91</v>
      </c>
      <c r="G14" s="34">
        <f t="shared" si="0"/>
        <v>3279.34</v>
      </c>
      <c r="H14" s="16"/>
      <c r="I14" s="6"/>
      <c r="J14" s="6"/>
    </row>
    <row r="15" spans="1:10" ht="22.35" customHeight="1" x14ac:dyDescent="0.25">
      <c r="A15" s="31" t="s">
        <v>483</v>
      </c>
      <c r="B15" s="105" t="s">
        <v>93</v>
      </c>
      <c r="C15" s="80" t="s">
        <v>667</v>
      </c>
      <c r="D15" s="81" t="s">
        <v>17</v>
      </c>
      <c r="E15" s="136">
        <v>250</v>
      </c>
      <c r="F15" s="106">
        <v>26.36</v>
      </c>
      <c r="G15" s="34">
        <f t="shared" si="0"/>
        <v>6590</v>
      </c>
      <c r="H15" s="16"/>
      <c r="I15" s="6"/>
      <c r="J15" s="6"/>
    </row>
    <row r="16" spans="1:10" ht="28.35" customHeight="1" x14ac:dyDescent="0.25">
      <c r="A16" s="31" t="s">
        <v>483</v>
      </c>
      <c r="B16" s="105" t="s">
        <v>94</v>
      </c>
      <c r="C16" s="80" t="s">
        <v>495</v>
      </c>
      <c r="D16" s="81" t="s">
        <v>403</v>
      </c>
      <c r="E16" s="136">
        <v>120</v>
      </c>
      <c r="F16" s="106">
        <v>96.03</v>
      </c>
      <c r="G16" s="34">
        <f t="shared" si="0"/>
        <v>11523.6</v>
      </c>
      <c r="H16" s="16"/>
      <c r="I16" s="6"/>
      <c r="J16" s="6"/>
    </row>
    <row r="17" spans="1:10" ht="22.35" customHeight="1" x14ac:dyDescent="0.25">
      <c r="A17" s="31" t="s">
        <v>483</v>
      </c>
      <c r="B17" s="105" t="s">
        <v>95</v>
      </c>
      <c r="C17" s="80" t="s">
        <v>663</v>
      </c>
      <c r="D17" s="81" t="s">
        <v>403</v>
      </c>
      <c r="E17" s="136">
        <v>120</v>
      </c>
      <c r="F17" s="106">
        <v>48.64</v>
      </c>
      <c r="G17" s="34">
        <f t="shared" si="0"/>
        <v>5836.8</v>
      </c>
      <c r="H17" s="16"/>
      <c r="I17" s="6"/>
      <c r="J17" s="6"/>
    </row>
    <row r="18" spans="1:10" ht="22.35" customHeight="1" x14ac:dyDescent="0.25">
      <c r="A18" s="31" t="s">
        <v>483</v>
      </c>
      <c r="B18" s="105" t="s">
        <v>96</v>
      </c>
      <c r="C18" s="80" t="s">
        <v>664</v>
      </c>
      <c r="D18" s="81" t="s">
        <v>403</v>
      </c>
      <c r="E18" s="136">
        <v>1</v>
      </c>
      <c r="F18" s="106">
        <v>63.61</v>
      </c>
      <c r="G18" s="34">
        <f t="shared" si="0"/>
        <v>63.61</v>
      </c>
      <c r="H18" s="16"/>
      <c r="I18" s="6"/>
      <c r="J18" s="6"/>
    </row>
    <row r="19" spans="1:10" ht="22.35" customHeight="1" x14ac:dyDescent="0.25">
      <c r="A19" s="31" t="s">
        <v>483</v>
      </c>
      <c r="B19" s="105" t="s">
        <v>97</v>
      </c>
      <c r="C19" s="80" t="s">
        <v>496</v>
      </c>
      <c r="D19" s="81" t="s">
        <v>17</v>
      </c>
      <c r="E19" s="136">
        <v>121</v>
      </c>
      <c r="F19" s="106">
        <v>7.02</v>
      </c>
      <c r="G19" s="34">
        <f t="shared" si="0"/>
        <v>849.42</v>
      </c>
      <c r="H19" s="16"/>
      <c r="I19" s="6"/>
      <c r="J19" s="6"/>
    </row>
    <row r="20" spans="1:10" ht="22.35" customHeight="1" x14ac:dyDescent="0.25">
      <c r="A20" s="31" t="s">
        <v>483</v>
      </c>
      <c r="B20" s="105" t="s">
        <v>98</v>
      </c>
      <c r="C20" s="80" t="s">
        <v>497</v>
      </c>
      <c r="D20" s="81" t="s">
        <v>17</v>
      </c>
      <c r="E20" s="136">
        <v>144</v>
      </c>
      <c r="F20" s="106">
        <v>20.41</v>
      </c>
      <c r="G20" s="34">
        <f t="shared" si="0"/>
        <v>2939.04</v>
      </c>
      <c r="H20" s="16"/>
      <c r="I20" s="6"/>
      <c r="J20" s="6"/>
    </row>
    <row r="21" spans="1:10" ht="22.35" customHeight="1" x14ac:dyDescent="0.25">
      <c r="A21" s="31" t="s">
        <v>483</v>
      </c>
      <c r="B21" s="105" t="s">
        <v>99</v>
      </c>
      <c r="C21" s="80" t="s">
        <v>498</v>
      </c>
      <c r="D21" s="81" t="s">
        <v>17</v>
      </c>
      <c r="E21" s="136">
        <v>125</v>
      </c>
      <c r="F21" s="106">
        <v>1.44</v>
      </c>
      <c r="G21" s="34">
        <f t="shared" si="0"/>
        <v>180</v>
      </c>
      <c r="H21" s="16"/>
      <c r="I21" s="6"/>
      <c r="J21" s="6"/>
    </row>
    <row r="22" spans="1:10" ht="22.35" customHeight="1" x14ac:dyDescent="0.25">
      <c r="A22" s="31" t="s">
        <v>483</v>
      </c>
      <c r="B22" s="194" t="s">
        <v>100</v>
      </c>
      <c r="C22" s="80" t="s">
        <v>499</v>
      </c>
      <c r="D22" s="81" t="s">
        <v>17</v>
      </c>
      <c r="E22" s="136">
        <v>125</v>
      </c>
      <c r="F22" s="106">
        <v>1.57</v>
      </c>
      <c r="G22" s="34">
        <f t="shared" si="0"/>
        <v>196.25</v>
      </c>
      <c r="H22" s="16"/>
      <c r="I22" s="6"/>
      <c r="J22" s="6"/>
    </row>
    <row r="23" spans="1:10" ht="22.35" customHeight="1" x14ac:dyDescent="0.25">
      <c r="A23" s="31" t="s">
        <v>483</v>
      </c>
      <c r="B23" s="194" t="s">
        <v>101</v>
      </c>
      <c r="C23" s="80" t="s">
        <v>500</v>
      </c>
      <c r="D23" s="81" t="s">
        <v>403</v>
      </c>
      <c r="E23" s="136">
        <v>1</v>
      </c>
      <c r="F23" s="106">
        <v>1197.23</v>
      </c>
      <c r="G23" s="34">
        <f t="shared" si="0"/>
        <v>1197.23</v>
      </c>
      <c r="H23" s="16"/>
      <c r="I23" s="6"/>
      <c r="J23" s="6"/>
    </row>
    <row r="24" spans="1:10" ht="22.35" customHeight="1" thickBot="1" x14ac:dyDescent="0.3">
      <c r="A24" s="31" t="s">
        <v>483</v>
      </c>
      <c r="B24" s="195" t="s">
        <v>102</v>
      </c>
      <c r="C24" s="196" t="s">
        <v>501</v>
      </c>
      <c r="D24" s="81" t="s">
        <v>403</v>
      </c>
      <c r="E24" s="136">
        <v>1</v>
      </c>
      <c r="F24" s="106">
        <v>249.42</v>
      </c>
      <c r="G24" s="34">
        <f t="shared" ref="G24" si="1">ROUND((E24*F24),2)</f>
        <v>249.42</v>
      </c>
      <c r="H24" s="16"/>
      <c r="I24" s="6"/>
      <c r="J24" s="6"/>
    </row>
    <row r="25" spans="1:10" ht="39.6" customHeight="1" thickBot="1" x14ac:dyDescent="0.3">
      <c r="A25" s="36" t="s">
        <v>483</v>
      </c>
      <c r="B25" s="193" t="s">
        <v>103</v>
      </c>
      <c r="C25" s="155" t="s">
        <v>690</v>
      </c>
      <c r="D25" s="83" t="s">
        <v>403</v>
      </c>
      <c r="E25" s="137">
        <v>1</v>
      </c>
      <c r="F25" s="108">
        <v>1060.05</v>
      </c>
      <c r="G25" s="39">
        <f t="shared" si="0"/>
        <v>1060.05</v>
      </c>
      <c r="H25" s="40" t="s">
        <v>77</v>
      </c>
      <c r="I25" s="41">
        <f>ROUND(SUM(G4:G25),2)</f>
        <v>111629.31</v>
      </c>
      <c r="J25" s="6"/>
    </row>
    <row r="26" spans="1:10" ht="22.35" customHeight="1" thickBot="1" x14ac:dyDescent="0.3">
      <c r="A26" s="220" t="s">
        <v>502</v>
      </c>
      <c r="B26" s="221"/>
      <c r="C26" s="221"/>
      <c r="D26" s="221"/>
      <c r="E26" s="221"/>
      <c r="F26" s="221"/>
      <c r="G26" s="109"/>
      <c r="H26" s="67"/>
      <c r="I26" s="49"/>
      <c r="J26" s="6"/>
    </row>
    <row r="27" spans="1:10" ht="22.35" customHeight="1" x14ac:dyDescent="0.25">
      <c r="A27" s="27" t="s">
        <v>503</v>
      </c>
      <c r="B27" s="28" t="s">
        <v>18</v>
      </c>
      <c r="C27" s="156" t="s">
        <v>668</v>
      </c>
      <c r="D27" s="157" t="s">
        <v>6</v>
      </c>
      <c r="E27" s="158">
        <v>5531</v>
      </c>
      <c r="F27" s="110">
        <v>3.06</v>
      </c>
      <c r="G27" s="30">
        <f t="shared" ref="G27:G44" si="2">ROUND((E27*F27),2)</f>
        <v>16924.86</v>
      </c>
      <c r="H27" s="43"/>
      <c r="I27" s="7"/>
      <c r="J27" s="7"/>
    </row>
    <row r="28" spans="1:10" ht="22.35" customHeight="1" x14ac:dyDescent="0.25">
      <c r="A28" s="31" t="s">
        <v>503</v>
      </c>
      <c r="B28" s="105" t="s">
        <v>19</v>
      </c>
      <c r="C28" s="80" t="s">
        <v>669</v>
      </c>
      <c r="D28" s="81" t="s">
        <v>6</v>
      </c>
      <c r="E28" s="136">
        <v>1602</v>
      </c>
      <c r="F28" s="111">
        <v>0.65</v>
      </c>
      <c r="G28" s="34">
        <f t="shared" si="2"/>
        <v>1041.3</v>
      </c>
      <c r="H28" s="43"/>
      <c r="I28" s="7"/>
      <c r="J28" s="7"/>
    </row>
    <row r="29" spans="1:10" ht="22.35" customHeight="1" x14ac:dyDescent="0.25">
      <c r="A29" s="31" t="s">
        <v>503</v>
      </c>
      <c r="B29" s="105" t="s">
        <v>20</v>
      </c>
      <c r="C29" s="80" t="s">
        <v>504</v>
      </c>
      <c r="D29" s="81" t="s">
        <v>6</v>
      </c>
      <c r="E29" s="136">
        <v>4781</v>
      </c>
      <c r="F29" s="111">
        <v>1.69</v>
      </c>
      <c r="G29" s="34">
        <f t="shared" si="2"/>
        <v>8079.89</v>
      </c>
      <c r="H29" s="43"/>
      <c r="I29" s="7"/>
      <c r="J29" s="7"/>
    </row>
    <row r="30" spans="1:10" ht="22.35" customHeight="1" x14ac:dyDescent="0.25">
      <c r="A30" s="31" t="s">
        <v>503</v>
      </c>
      <c r="B30" s="105" t="s">
        <v>21</v>
      </c>
      <c r="C30" s="80" t="s">
        <v>670</v>
      </c>
      <c r="D30" s="81" t="s">
        <v>17</v>
      </c>
      <c r="E30" s="136">
        <v>250</v>
      </c>
      <c r="F30" s="111">
        <v>6.23</v>
      </c>
      <c r="G30" s="34">
        <f t="shared" si="2"/>
        <v>1557.5</v>
      </c>
      <c r="H30" s="43"/>
      <c r="I30" s="7"/>
      <c r="J30" s="7"/>
    </row>
    <row r="31" spans="1:10" ht="22.35" customHeight="1" x14ac:dyDescent="0.25">
      <c r="A31" s="31" t="s">
        <v>503</v>
      </c>
      <c r="B31" s="105" t="s">
        <v>22</v>
      </c>
      <c r="C31" s="80" t="s">
        <v>505</v>
      </c>
      <c r="D31" s="81" t="s">
        <v>17</v>
      </c>
      <c r="E31" s="136">
        <v>120</v>
      </c>
      <c r="F31" s="111">
        <v>106.01</v>
      </c>
      <c r="G31" s="34">
        <f t="shared" si="2"/>
        <v>12721.2</v>
      </c>
      <c r="H31" s="43"/>
      <c r="I31" s="7"/>
      <c r="J31" s="7"/>
    </row>
    <row r="32" spans="1:10" ht="33" customHeight="1" x14ac:dyDescent="0.25">
      <c r="A32" s="31" t="s">
        <v>503</v>
      </c>
      <c r="B32" s="105" t="s">
        <v>23</v>
      </c>
      <c r="C32" s="199" t="s">
        <v>695</v>
      </c>
      <c r="D32" s="81" t="s">
        <v>17</v>
      </c>
      <c r="E32" s="136">
        <v>102</v>
      </c>
      <c r="F32" s="111">
        <v>65.599999999999994</v>
      </c>
      <c r="G32" s="34">
        <f t="shared" si="2"/>
        <v>6691.2</v>
      </c>
      <c r="H32" s="43"/>
      <c r="I32" s="7"/>
      <c r="J32" s="7"/>
    </row>
    <row r="33" spans="1:10" ht="22.35" customHeight="1" x14ac:dyDescent="0.25">
      <c r="A33" s="31" t="s">
        <v>503</v>
      </c>
      <c r="B33" s="105" t="s">
        <v>24</v>
      </c>
      <c r="C33" s="199" t="s">
        <v>696</v>
      </c>
      <c r="D33" s="81" t="s">
        <v>17</v>
      </c>
      <c r="E33" s="136">
        <v>11</v>
      </c>
      <c r="F33" s="111">
        <v>128.44999999999999</v>
      </c>
      <c r="G33" s="34">
        <f t="shared" si="2"/>
        <v>1412.95</v>
      </c>
      <c r="H33" s="43"/>
      <c r="I33" s="7"/>
      <c r="J33" s="7"/>
    </row>
    <row r="34" spans="1:10" ht="22.35" customHeight="1" x14ac:dyDescent="0.25">
      <c r="A34" s="31" t="s">
        <v>503</v>
      </c>
      <c r="B34" s="105" t="s">
        <v>25</v>
      </c>
      <c r="C34" s="80" t="s">
        <v>506</v>
      </c>
      <c r="D34" s="81" t="s">
        <v>17</v>
      </c>
      <c r="E34" s="136">
        <v>13</v>
      </c>
      <c r="F34" s="111">
        <v>82.06</v>
      </c>
      <c r="G34" s="34">
        <f t="shared" si="2"/>
        <v>1066.78</v>
      </c>
      <c r="H34" s="43"/>
      <c r="I34" s="7"/>
      <c r="J34" s="7"/>
    </row>
    <row r="35" spans="1:10" ht="22.35" customHeight="1" x14ac:dyDescent="0.25">
      <c r="A35" s="31" t="s">
        <v>503</v>
      </c>
      <c r="B35" s="105" t="s">
        <v>26</v>
      </c>
      <c r="C35" s="80" t="s">
        <v>691</v>
      </c>
      <c r="D35" s="81" t="s">
        <v>17</v>
      </c>
      <c r="E35" s="136">
        <v>7</v>
      </c>
      <c r="F35" s="111">
        <v>771.97</v>
      </c>
      <c r="G35" s="34">
        <f t="shared" si="2"/>
        <v>5403.79</v>
      </c>
      <c r="H35" s="43"/>
      <c r="I35" s="7"/>
      <c r="J35" s="7"/>
    </row>
    <row r="36" spans="1:10" ht="22.35" customHeight="1" x14ac:dyDescent="0.25">
      <c r="A36" s="31" t="s">
        <v>503</v>
      </c>
      <c r="B36" s="105" t="s">
        <v>27</v>
      </c>
      <c r="C36" s="80" t="s">
        <v>692</v>
      </c>
      <c r="D36" s="81" t="s">
        <v>17</v>
      </c>
      <c r="E36" s="136">
        <v>113</v>
      </c>
      <c r="F36" s="111">
        <v>794.41</v>
      </c>
      <c r="G36" s="34">
        <f t="shared" si="2"/>
        <v>89768.33</v>
      </c>
      <c r="H36" s="43"/>
      <c r="I36" s="7"/>
      <c r="J36" s="7"/>
    </row>
    <row r="37" spans="1:10" ht="22.35" customHeight="1" x14ac:dyDescent="0.25">
      <c r="A37" s="31" t="s">
        <v>503</v>
      </c>
      <c r="B37" s="112" t="s">
        <v>28</v>
      </c>
      <c r="C37" s="80" t="s">
        <v>507</v>
      </c>
      <c r="D37" s="81" t="s">
        <v>17</v>
      </c>
      <c r="E37" s="136">
        <v>124</v>
      </c>
      <c r="F37" s="111">
        <v>290.58</v>
      </c>
      <c r="G37" s="34">
        <f t="shared" si="2"/>
        <v>36031.919999999998</v>
      </c>
      <c r="H37" s="43"/>
      <c r="I37" s="7"/>
      <c r="J37" s="7"/>
    </row>
    <row r="38" spans="1:10" ht="22.35" customHeight="1" x14ac:dyDescent="0.25">
      <c r="A38" s="31" t="s">
        <v>503</v>
      </c>
      <c r="B38" s="112" t="s">
        <v>116</v>
      </c>
      <c r="C38" s="80" t="s">
        <v>508</v>
      </c>
      <c r="D38" s="81" t="s">
        <v>17</v>
      </c>
      <c r="E38" s="136">
        <v>20</v>
      </c>
      <c r="F38" s="111">
        <v>305.54000000000002</v>
      </c>
      <c r="G38" s="34">
        <f t="shared" si="2"/>
        <v>6110.8</v>
      </c>
      <c r="H38" s="43"/>
      <c r="I38" s="7"/>
      <c r="J38" s="7"/>
    </row>
    <row r="39" spans="1:10" ht="22.35" customHeight="1" x14ac:dyDescent="0.25">
      <c r="A39" s="31" t="s">
        <v>503</v>
      </c>
      <c r="B39" s="112" t="s">
        <v>117</v>
      </c>
      <c r="C39" s="80" t="s">
        <v>509</v>
      </c>
      <c r="D39" s="81" t="s">
        <v>510</v>
      </c>
      <c r="E39" s="136">
        <v>144</v>
      </c>
      <c r="F39" s="111">
        <v>34.42</v>
      </c>
      <c r="G39" s="34">
        <f t="shared" si="2"/>
        <v>4956.4799999999996</v>
      </c>
      <c r="H39" s="43"/>
      <c r="I39" s="7"/>
      <c r="J39" s="7"/>
    </row>
    <row r="40" spans="1:10" ht="22.35" customHeight="1" x14ac:dyDescent="0.25">
      <c r="A40" s="31" t="s">
        <v>503</v>
      </c>
      <c r="B40" s="112" t="s">
        <v>511</v>
      </c>
      <c r="C40" s="80" t="s">
        <v>665</v>
      </c>
      <c r="D40" s="81" t="s">
        <v>403</v>
      </c>
      <c r="E40" s="136">
        <v>120</v>
      </c>
      <c r="F40" s="111">
        <v>48.64</v>
      </c>
      <c r="G40" s="34">
        <f t="shared" si="2"/>
        <v>5836.8</v>
      </c>
      <c r="H40" s="43"/>
      <c r="I40" s="7"/>
      <c r="J40" s="7"/>
    </row>
    <row r="41" spans="1:10" ht="22.35" customHeight="1" x14ac:dyDescent="0.25">
      <c r="A41" s="31" t="s">
        <v>503</v>
      </c>
      <c r="B41" s="112" t="s">
        <v>512</v>
      </c>
      <c r="C41" s="80" t="s">
        <v>666</v>
      </c>
      <c r="D41" s="81" t="s">
        <v>403</v>
      </c>
      <c r="E41" s="136">
        <v>1</v>
      </c>
      <c r="F41" s="111">
        <v>61.1</v>
      </c>
      <c r="G41" s="34">
        <f t="shared" si="2"/>
        <v>61.1</v>
      </c>
      <c r="H41" s="43"/>
      <c r="I41" s="7"/>
      <c r="J41" s="7"/>
    </row>
    <row r="42" spans="1:10" ht="22.35" customHeight="1" x14ac:dyDescent="0.25">
      <c r="A42" s="31" t="s">
        <v>503</v>
      </c>
      <c r="B42" s="112" t="s">
        <v>513</v>
      </c>
      <c r="C42" s="80" t="s">
        <v>514</v>
      </c>
      <c r="D42" s="81" t="s">
        <v>6</v>
      </c>
      <c r="E42" s="136">
        <v>4781</v>
      </c>
      <c r="F42" s="111">
        <v>0.19</v>
      </c>
      <c r="G42" s="34">
        <f t="shared" si="2"/>
        <v>908.39</v>
      </c>
      <c r="H42" s="43"/>
      <c r="I42" s="7"/>
      <c r="J42" s="7"/>
    </row>
    <row r="43" spans="1:10" ht="22.35" customHeight="1" thickBot="1" x14ac:dyDescent="0.3">
      <c r="A43" s="31" t="s">
        <v>503</v>
      </c>
      <c r="B43" s="112" t="s">
        <v>515</v>
      </c>
      <c r="C43" s="80" t="s">
        <v>516</v>
      </c>
      <c r="D43" s="81" t="s">
        <v>17</v>
      </c>
      <c r="E43" s="136">
        <v>1</v>
      </c>
      <c r="F43" s="111">
        <v>1870.68</v>
      </c>
      <c r="G43" s="34">
        <f t="shared" si="2"/>
        <v>1870.68</v>
      </c>
      <c r="H43" s="35"/>
      <c r="I43" s="7"/>
      <c r="J43" s="7"/>
    </row>
    <row r="44" spans="1:10" ht="38.450000000000003" customHeight="1" thickBot="1" x14ac:dyDescent="0.3">
      <c r="A44" s="76" t="s">
        <v>503</v>
      </c>
      <c r="B44" s="93" t="s">
        <v>517</v>
      </c>
      <c r="C44" s="84" t="s">
        <v>518</v>
      </c>
      <c r="D44" s="85" t="s">
        <v>519</v>
      </c>
      <c r="E44" s="139">
        <v>90</v>
      </c>
      <c r="F44" s="145">
        <v>7.49</v>
      </c>
      <c r="G44" s="69">
        <f t="shared" si="2"/>
        <v>674.1</v>
      </c>
      <c r="H44" s="40" t="s">
        <v>78</v>
      </c>
      <c r="I44" s="41">
        <f>ROUND(SUM(G27:G44),2)</f>
        <v>201118.07</v>
      </c>
      <c r="J44" s="7"/>
    </row>
    <row r="45" spans="1:10" ht="22.35" customHeight="1" thickBot="1" x14ac:dyDescent="0.3">
      <c r="A45" s="220" t="s">
        <v>520</v>
      </c>
      <c r="B45" s="221"/>
      <c r="C45" s="221"/>
      <c r="D45" s="221"/>
      <c r="E45" s="221"/>
      <c r="F45" s="221"/>
      <c r="G45" s="147"/>
      <c r="H45" s="67"/>
      <c r="I45" s="49"/>
      <c r="J45" s="7"/>
    </row>
    <row r="46" spans="1:10" ht="22.35" customHeight="1" x14ac:dyDescent="0.25">
      <c r="A46" s="27" t="s">
        <v>521</v>
      </c>
      <c r="B46" s="28" t="s">
        <v>46</v>
      </c>
      <c r="C46" s="156" t="s">
        <v>484</v>
      </c>
      <c r="D46" s="157" t="s">
        <v>403</v>
      </c>
      <c r="E46" s="158">
        <v>1</v>
      </c>
      <c r="F46" s="114">
        <v>68.59</v>
      </c>
      <c r="G46" s="34">
        <f t="shared" ref="G46:G63" si="3">ROUND((E46*F46),2)</f>
        <v>68.59</v>
      </c>
      <c r="H46" s="43"/>
      <c r="I46" s="7"/>
      <c r="J46" s="7"/>
    </row>
    <row r="47" spans="1:10" ht="22.35" customHeight="1" x14ac:dyDescent="0.25">
      <c r="A47" s="31" t="s">
        <v>521</v>
      </c>
      <c r="B47" s="105" t="s">
        <v>47</v>
      </c>
      <c r="C47" s="80" t="s">
        <v>485</v>
      </c>
      <c r="D47" s="81" t="s">
        <v>150</v>
      </c>
      <c r="E47" s="197">
        <v>0.125</v>
      </c>
      <c r="F47" s="115">
        <v>11149.2</v>
      </c>
      <c r="G47" s="34">
        <f t="shared" si="3"/>
        <v>1393.65</v>
      </c>
      <c r="H47" s="43"/>
      <c r="I47" s="7"/>
      <c r="J47" s="7"/>
    </row>
    <row r="48" spans="1:10" ht="22.35" customHeight="1" x14ac:dyDescent="0.25">
      <c r="A48" s="31" t="s">
        <v>521</v>
      </c>
      <c r="B48" s="105" t="s">
        <v>48</v>
      </c>
      <c r="C48" s="80" t="s">
        <v>486</v>
      </c>
      <c r="D48" s="81" t="s">
        <v>150</v>
      </c>
      <c r="E48" s="197">
        <v>0.125</v>
      </c>
      <c r="F48" s="115">
        <v>3279.92</v>
      </c>
      <c r="G48" s="34">
        <f t="shared" si="3"/>
        <v>409.99</v>
      </c>
      <c r="H48" s="43"/>
      <c r="I48" s="7"/>
      <c r="J48" s="7"/>
    </row>
    <row r="49" spans="1:10" ht="22.35" customHeight="1" x14ac:dyDescent="0.25">
      <c r="A49" s="31" t="s">
        <v>521</v>
      </c>
      <c r="B49" s="105" t="s">
        <v>49</v>
      </c>
      <c r="C49" s="80" t="s">
        <v>487</v>
      </c>
      <c r="D49" s="81" t="s">
        <v>150</v>
      </c>
      <c r="E49" s="136">
        <v>0.15</v>
      </c>
      <c r="F49" s="115">
        <v>7345.53</v>
      </c>
      <c r="G49" s="34">
        <f t="shared" si="3"/>
        <v>1101.83</v>
      </c>
      <c r="H49" s="43"/>
      <c r="I49" s="7"/>
      <c r="J49" s="7"/>
    </row>
    <row r="50" spans="1:10" ht="22.35" customHeight="1" x14ac:dyDescent="0.25">
      <c r="A50" s="31" t="s">
        <v>521</v>
      </c>
      <c r="B50" s="105" t="s">
        <v>335</v>
      </c>
      <c r="C50" s="80" t="s">
        <v>488</v>
      </c>
      <c r="D50" s="81" t="s">
        <v>150</v>
      </c>
      <c r="E50" s="136">
        <v>0.15</v>
      </c>
      <c r="F50" s="115">
        <v>3279.93</v>
      </c>
      <c r="G50" s="34">
        <f t="shared" si="3"/>
        <v>491.99</v>
      </c>
      <c r="H50" s="43"/>
      <c r="I50" s="7"/>
      <c r="J50" s="7"/>
    </row>
    <row r="51" spans="1:10" ht="22.35" customHeight="1" x14ac:dyDescent="0.25">
      <c r="A51" s="31" t="s">
        <v>521</v>
      </c>
      <c r="B51" s="105" t="s">
        <v>337</v>
      </c>
      <c r="C51" s="80" t="s">
        <v>489</v>
      </c>
      <c r="D51" s="81" t="s">
        <v>6</v>
      </c>
      <c r="E51" s="136">
        <v>10</v>
      </c>
      <c r="F51" s="115">
        <v>1.56</v>
      </c>
      <c r="G51" s="34">
        <f t="shared" si="3"/>
        <v>15.6</v>
      </c>
      <c r="H51" s="43"/>
      <c r="I51" s="7"/>
      <c r="J51" s="7"/>
    </row>
    <row r="52" spans="1:10" ht="22.35" customHeight="1" x14ac:dyDescent="0.25">
      <c r="A52" s="31" t="s">
        <v>521</v>
      </c>
      <c r="B52" s="107" t="s">
        <v>339</v>
      </c>
      <c r="C52" s="80" t="s">
        <v>491</v>
      </c>
      <c r="D52" s="81" t="s">
        <v>6</v>
      </c>
      <c r="E52" s="136">
        <v>255</v>
      </c>
      <c r="F52" s="115">
        <v>1.56</v>
      </c>
      <c r="G52" s="34">
        <f t="shared" si="3"/>
        <v>397.8</v>
      </c>
      <c r="H52" s="43"/>
      <c r="I52" s="7"/>
      <c r="J52" s="7"/>
    </row>
    <row r="53" spans="1:10" ht="22.35" customHeight="1" x14ac:dyDescent="0.25">
      <c r="A53" s="31" t="s">
        <v>521</v>
      </c>
      <c r="B53" s="107" t="s">
        <v>341</v>
      </c>
      <c r="C53" s="80" t="s">
        <v>492</v>
      </c>
      <c r="D53" s="81" t="s">
        <v>6</v>
      </c>
      <c r="E53" s="136">
        <v>255</v>
      </c>
      <c r="F53" s="115">
        <v>1.35</v>
      </c>
      <c r="G53" s="34">
        <f t="shared" si="3"/>
        <v>344.25</v>
      </c>
      <c r="H53" s="43"/>
      <c r="I53" s="7"/>
      <c r="J53" s="7"/>
    </row>
    <row r="54" spans="1:10" ht="22.35" customHeight="1" x14ac:dyDescent="0.25">
      <c r="A54" s="31" t="s">
        <v>521</v>
      </c>
      <c r="B54" s="107" t="s">
        <v>343</v>
      </c>
      <c r="C54" s="80" t="s">
        <v>493</v>
      </c>
      <c r="D54" s="81" t="s">
        <v>294</v>
      </c>
      <c r="E54" s="136">
        <v>350</v>
      </c>
      <c r="F54" s="115">
        <v>0.32</v>
      </c>
      <c r="G54" s="34">
        <f t="shared" si="3"/>
        <v>112</v>
      </c>
      <c r="H54" s="43"/>
      <c r="I54" s="7"/>
      <c r="J54" s="7"/>
    </row>
    <row r="55" spans="1:10" ht="22.35" customHeight="1" x14ac:dyDescent="0.25">
      <c r="A55" s="31" t="s">
        <v>521</v>
      </c>
      <c r="B55" s="107" t="s">
        <v>346</v>
      </c>
      <c r="C55" s="80" t="s">
        <v>494</v>
      </c>
      <c r="D55" s="81" t="s">
        <v>150</v>
      </c>
      <c r="E55" s="198">
        <v>0.255</v>
      </c>
      <c r="F55" s="115">
        <v>685.92</v>
      </c>
      <c r="G55" s="34">
        <f t="shared" si="3"/>
        <v>174.91</v>
      </c>
      <c r="H55" s="43"/>
      <c r="I55" s="7"/>
      <c r="J55" s="7"/>
    </row>
    <row r="56" spans="1:10" ht="22.35" customHeight="1" x14ac:dyDescent="0.25">
      <c r="A56" s="31" t="s">
        <v>521</v>
      </c>
      <c r="B56" s="107" t="s">
        <v>350</v>
      </c>
      <c r="C56" s="80" t="s">
        <v>522</v>
      </c>
      <c r="D56" s="81" t="s">
        <v>403</v>
      </c>
      <c r="E56" s="136">
        <v>1</v>
      </c>
      <c r="F56" s="115">
        <v>748.27</v>
      </c>
      <c r="G56" s="34">
        <f t="shared" si="3"/>
        <v>748.27</v>
      </c>
      <c r="H56" s="43"/>
      <c r="I56" s="7"/>
      <c r="J56" s="7"/>
    </row>
    <row r="57" spans="1:10" ht="22.35" customHeight="1" x14ac:dyDescent="0.25">
      <c r="A57" s="31" t="s">
        <v>521</v>
      </c>
      <c r="B57" s="107" t="s">
        <v>354</v>
      </c>
      <c r="C57" s="80" t="s">
        <v>667</v>
      </c>
      <c r="D57" s="81" t="s">
        <v>17</v>
      </c>
      <c r="E57" s="136">
        <v>1</v>
      </c>
      <c r="F57" s="115">
        <v>16.829999999999998</v>
      </c>
      <c r="G57" s="122">
        <f t="shared" si="3"/>
        <v>16.829999999999998</v>
      </c>
      <c r="H57" s="43"/>
      <c r="I57" s="7"/>
      <c r="J57" s="7"/>
    </row>
    <row r="58" spans="1:10" ht="22.35" customHeight="1" x14ac:dyDescent="0.25">
      <c r="A58" s="31" t="s">
        <v>521</v>
      </c>
      <c r="B58" s="116" t="s">
        <v>356</v>
      </c>
      <c r="C58" s="80" t="s">
        <v>671</v>
      </c>
      <c r="D58" s="81" t="s">
        <v>17</v>
      </c>
      <c r="E58" s="136">
        <v>9</v>
      </c>
      <c r="F58" s="117">
        <v>34.92</v>
      </c>
      <c r="G58" s="34">
        <f t="shared" si="3"/>
        <v>314.27999999999997</v>
      </c>
      <c r="H58" s="43"/>
      <c r="I58" s="7"/>
      <c r="J58" s="7"/>
    </row>
    <row r="59" spans="1:10" ht="22.35" customHeight="1" x14ac:dyDescent="0.25">
      <c r="A59" s="31" t="s">
        <v>521</v>
      </c>
      <c r="B59" s="116" t="s">
        <v>360</v>
      </c>
      <c r="C59" s="80" t="s">
        <v>663</v>
      </c>
      <c r="D59" s="81" t="s">
        <v>403</v>
      </c>
      <c r="E59" s="136">
        <v>1</v>
      </c>
      <c r="F59" s="117">
        <v>48.63</v>
      </c>
      <c r="G59" s="34">
        <f t="shared" si="3"/>
        <v>48.63</v>
      </c>
      <c r="H59" s="43"/>
      <c r="I59" s="7"/>
      <c r="J59" s="7"/>
    </row>
    <row r="60" spans="1:10" ht="22.35" customHeight="1" x14ac:dyDescent="0.25">
      <c r="A60" s="31" t="s">
        <v>521</v>
      </c>
      <c r="B60" s="116" t="s">
        <v>362</v>
      </c>
      <c r="C60" s="80" t="s">
        <v>496</v>
      </c>
      <c r="D60" s="81" t="s">
        <v>17</v>
      </c>
      <c r="E60" s="136">
        <v>1</v>
      </c>
      <c r="F60" s="117">
        <v>9.98</v>
      </c>
      <c r="G60" s="34">
        <f t="shared" si="3"/>
        <v>9.98</v>
      </c>
      <c r="H60" s="43"/>
      <c r="I60" s="7"/>
      <c r="J60" s="7"/>
    </row>
    <row r="61" spans="1:10" ht="22.35" customHeight="1" x14ac:dyDescent="0.25">
      <c r="A61" s="31" t="s">
        <v>521</v>
      </c>
      <c r="B61" s="116" t="s">
        <v>424</v>
      </c>
      <c r="C61" s="80" t="s">
        <v>498</v>
      </c>
      <c r="D61" s="81" t="s">
        <v>17</v>
      </c>
      <c r="E61" s="136">
        <v>1</v>
      </c>
      <c r="F61" s="117">
        <v>5.37</v>
      </c>
      <c r="G61" s="34">
        <f t="shared" si="3"/>
        <v>5.37</v>
      </c>
      <c r="H61" s="43"/>
      <c r="I61" s="7"/>
      <c r="J61" s="7"/>
    </row>
    <row r="62" spans="1:10" ht="22.35" customHeight="1" thickBot="1" x14ac:dyDescent="0.3">
      <c r="A62" s="31" t="s">
        <v>521</v>
      </c>
      <c r="B62" s="116" t="s">
        <v>425</v>
      </c>
      <c r="C62" s="80" t="s">
        <v>499</v>
      </c>
      <c r="D62" s="81" t="s">
        <v>17</v>
      </c>
      <c r="E62" s="136">
        <v>1</v>
      </c>
      <c r="F62" s="117">
        <v>4.59</v>
      </c>
      <c r="G62" s="34">
        <f t="shared" si="3"/>
        <v>4.59</v>
      </c>
      <c r="H62" s="35"/>
      <c r="I62" s="7"/>
      <c r="J62" s="7"/>
    </row>
    <row r="63" spans="1:10" ht="44.45" customHeight="1" thickBot="1" x14ac:dyDescent="0.3">
      <c r="A63" s="76" t="s">
        <v>521</v>
      </c>
      <c r="B63" s="93" t="s">
        <v>426</v>
      </c>
      <c r="C63" s="84" t="s">
        <v>500</v>
      </c>
      <c r="D63" s="85" t="s">
        <v>403</v>
      </c>
      <c r="E63" s="139">
        <v>1</v>
      </c>
      <c r="F63" s="150">
        <v>311.77999999999997</v>
      </c>
      <c r="G63" s="69">
        <f t="shared" si="3"/>
        <v>311.77999999999997</v>
      </c>
      <c r="H63" s="153" t="s">
        <v>79</v>
      </c>
      <c r="I63" s="152">
        <f>ROUND(SUM(G46:G63),2)</f>
        <v>5970.34</v>
      </c>
      <c r="J63" s="7"/>
    </row>
    <row r="64" spans="1:10" ht="22.35" customHeight="1" thickBot="1" x14ac:dyDescent="0.3">
      <c r="A64" s="225" t="s">
        <v>523</v>
      </c>
      <c r="B64" s="226"/>
      <c r="C64" s="226"/>
      <c r="D64" s="226"/>
      <c r="E64" s="226"/>
      <c r="F64" s="226"/>
      <c r="G64" s="151"/>
      <c r="H64" s="67"/>
      <c r="I64" s="49"/>
      <c r="J64" s="7"/>
    </row>
    <row r="65" spans="1:10" ht="22.35" customHeight="1" x14ac:dyDescent="0.25">
      <c r="A65" s="134" t="s">
        <v>503</v>
      </c>
      <c r="B65" s="146" t="s">
        <v>29</v>
      </c>
      <c r="C65" s="159" t="s">
        <v>668</v>
      </c>
      <c r="D65" s="160" t="s">
        <v>6</v>
      </c>
      <c r="E65" s="161">
        <v>265</v>
      </c>
      <c r="F65" s="115">
        <v>3.06</v>
      </c>
      <c r="G65" s="122">
        <f t="shared" ref="G65:G73" si="4">ROUND((E65*F65),2)</f>
        <v>810.9</v>
      </c>
      <c r="H65" s="148"/>
      <c r="I65" s="7"/>
      <c r="J65" s="7"/>
    </row>
    <row r="66" spans="1:10" ht="22.35" customHeight="1" x14ac:dyDescent="0.25">
      <c r="A66" s="31" t="s">
        <v>503</v>
      </c>
      <c r="B66" s="105" t="s">
        <v>30</v>
      </c>
      <c r="C66" s="80" t="s">
        <v>504</v>
      </c>
      <c r="D66" s="81" t="s">
        <v>6</v>
      </c>
      <c r="E66" s="136">
        <v>255</v>
      </c>
      <c r="F66" s="117">
        <v>1.69</v>
      </c>
      <c r="G66" s="34">
        <f t="shared" si="4"/>
        <v>430.95</v>
      </c>
      <c r="H66" s="148"/>
      <c r="I66" s="7"/>
      <c r="J66" s="7"/>
    </row>
    <row r="67" spans="1:10" ht="22.35" customHeight="1" x14ac:dyDescent="0.25">
      <c r="A67" s="31" t="s">
        <v>503</v>
      </c>
      <c r="B67" s="105" t="s">
        <v>31</v>
      </c>
      <c r="C67" s="80" t="s">
        <v>672</v>
      </c>
      <c r="D67" s="81" t="s">
        <v>17</v>
      </c>
      <c r="E67" s="136">
        <v>1</v>
      </c>
      <c r="F67" s="117">
        <v>6.23</v>
      </c>
      <c r="G67" s="34">
        <f t="shared" si="4"/>
        <v>6.23</v>
      </c>
      <c r="H67" s="148"/>
      <c r="I67" s="7"/>
      <c r="J67" s="7"/>
    </row>
    <row r="68" spans="1:10" ht="22.35" customHeight="1" x14ac:dyDescent="0.25">
      <c r="A68" s="31" t="s">
        <v>503</v>
      </c>
      <c r="B68" s="105" t="s">
        <v>32</v>
      </c>
      <c r="C68" s="80" t="s">
        <v>673</v>
      </c>
      <c r="D68" s="81" t="s">
        <v>17</v>
      </c>
      <c r="E68" s="136">
        <v>9</v>
      </c>
      <c r="F68" s="117">
        <v>42.4</v>
      </c>
      <c r="G68" s="34">
        <f t="shared" si="4"/>
        <v>381.6</v>
      </c>
      <c r="H68" s="148"/>
      <c r="I68" s="7"/>
      <c r="J68" s="7"/>
    </row>
    <row r="69" spans="1:10" ht="22.35" customHeight="1" x14ac:dyDescent="0.25">
      <c r="A69" s="31" t="s">
        <v>503</v>
      </c>
      <c r="B69" s="119" t="s">
        <v>51</v>
      </c>
      <c r="C69" s="80" t="s">
        <v>665</v>
      </c>
      <c r="D69" s="81" t="s">
        <v>403</v>
      </c>
      <c r="E69" s="136">
        <v>1</v>
      </c>
      <c r="F69" s="117">
        <v>48.63</v>
      </c>
      <c r="G69" s="34">
        <f t="shared" si="4"/>
        <v>48.63</v>
      </c>
      <c r="H69" s="148"/>
      <c r="I69" s="49"/>
      <c r="J69" s="7"/>
    </row>
    <row r="70" spans="1:10" ht="22.35" customHeight="1" x14ac:dyDescent="0.25">
      <c r="A70" s="31" t="s">
        <v>503</v>
      </c>
      <c r="B70" s="120" t="s">
        <v>168</v>
      </c>
      <c r="C70" s="80" t="s">
        <v>514</v>
      </c>
      <c r="D70" s="81" t="s">
        <v>6</v>
      </c>
      <c r="E70" s="136">
        <v>255</v>
      </c>
      <c r="F70" s="121">
        <v>0.19</v>
      </c>
      <c r="G70" s="122">
        <f t="shared" si="4"/>
        <v>48.45</v>
      </c>
      <c r="H70" s="148"/>
      <c r="I70" s="7"/>
      <c r="J70" s="7"/>
    </row>
    <row r="71" spans="1:10" ht="22.35" customHeight="1" x14ac:dyDescent="0.25">
      <c r="A71" s="31" t="s">
        <v>503</v>
      </c>
      <c r="B71" s="123" t="s">
        <v>374</v>
      </c>
      <c r="C71" s="80" t="s">
        <v>524</v>
      </c>
      <c r="D71" s="81" t="s">
        <v>403</v>
      </c>
      <c r="E71" s="136">
        <v>1</v>
      </c>
      <c r="F71" s="124">
        <v>36.17</v>
      </c>
      <c r="G71" s="34">
        <f t="shared" si="4"/>
        <v>36.17</v>
      </c>
      <c r="H71" s="148"/>
      <c r="I71" s="7"/>
      <c r="J71" s="7"/>
    </row>
    <row r="72" spans="1:10" ht="22.35" customHeight="1" thickBot="1" x14ac:dyDescent="0.3">
      <c r="A72" s="31" t="s">
        <v>503</v>
      </c>
      <c r="B72" s="123" t="s">
        <v>377</v>
      </c>
      <c r="C72" s="80" t="s">
        <v>525</v>
      </c>
      <c r="D72" s="81" t="s">
        <v>403</v>
      </c>
      <c r="E72" s="136">
        <v>1</v>
      </c>
      <c r="F72" s="124">
        <v>107.24</v>
      </c>
      <c r="G72" s="34">
        <f t="shared" si="4"/>
        <v>107.24</v>
      </c>
      <c r="H72" s="149"/>
      <c r="I72" s="7"/>
      <c r="J72" s="7"/>
    </row>
    <row r="73" spans="1:10" ht="36" customHeight="1" thickBot="1" x14ac:dyDescent="0.3">
      <c r="A73" s="36" t="s">
        <v>503</v>
      </c>
      <c r="B73" s="65" t="s">
        <v>381</v>
      </c>
      <c r="C73" s="82" t="s">
        <v>518</v>
      </c>
      <c r="D73" s="83" t="s">
        <v>519</v>
      </c>
      <c r="E73" s="137">
        <v>3</v>
      </c>
      <c r="F73" s="125">
        <v>7.48</v>
      </c>
      <c r="G73" s="39">
        <f t="shared" si="4"/>
        <v>22.44</v>
      </c>
      <c r="H73" s="98" t="s">
        <v>80</v>
      </c>
      <c r="I73" s="41">
        <f>ROUND(SUM(G65:G73),2)</f>
        <v>1892.61</v>
      </c>
      <c r="J73" s="7"/>
    </row>
    <row r="74" spans="1:10" ht="22.35" customHeight="1" thickBot="1" x14ac:dyDescent="0.3">
      <c r="A74" s="220" t="s">
        <v>526</v>
      </c>
      <c r="B74" s="221"/>
      <c r="C74" s="221"/>
      <c r="D74" s="221"/>
      <c r="E74" s="221"/>
      <c r="F74" s="221"/>
      <c r="G74" s="113"/>
      <c r="H74" s="67"/>
      <c r="I74" s="49"/>
      <c r="J74" s="7"/>
    </row>
    <row r="75" spans="1:10" ht="22.35" customHeight="1" x14ac:dyDescent="0.25">
      <c r="A75" s="27" t="s">
        <v>527</v>
      </c>
      <c r="B75" s="63" t="s">
        <v>33</v>
      </c>
      <c r="C75" s="156" t="s">
        <v>528</v>
      </c>
      <c r="D75" s="157" t="s">
        <v>17</v>
      </c>
      <c r="E75" s="158">
        <v>19</v>
      </c>
      <c r="F75" s="114">
        <v>68.59</v>
      </c>
      <c r="G75" s="30">
        <f t="shared" ref="G75:G77" si="5">ROUND((E75*F75),2)</f>
        <v>1303.21</v>
      </c>
      <c r="H75" s="43"/>
      <c r="I75" s="7"/>
      <c r="J75" s="7"/>
    </row>
    <row r="76" spans="1:10" ht="22.35" customHeight="1" thickBot="1" x14ac:dyDescent="0.3">
      <c r="A76" s="31" t="s">
        <v>527</v>
      </c>
      <c r="B76" s="123" t="s">
        <v>34</v>
      </c>
      <c r="C76" s="80" t="s">
        <v>529</v>
      </c>
      <c r="D76" s="81" t="s">
        <v>17</v>
      </c>
      <c r="E76" s="136">
        <v>1</v>
      </c>
      <c r="F76" s="117">
        <v>83.56</v>
      </c>
      <c r="G76" s="34">
        <f t="shared" si="5"/>
        <v>83.56</v>
      </c>
      <c r="H76" s="43"/>
      <c r="I76" s="7"/>
      <c r="J76" s="7"/>
    </row>
    <row r="77" spans="1:10" ht="37.35" customHeight="1" thickBot="1" x14ac:dyDescent="0.3">
      <c r="A77" s="36" t="s">
        <v>527</v>
      </c>
      <c r="B77" s="65" t="s">
        <v>35</v>
      </c>
      <c r="C77" s="82" t="s">
        <v>530</v>
      </c>
      <c r="D77" s="83" t="s">
        <v>6</v>
      </c>
      <c r="E77" s="137">
        <v>220</v>
      </c>
      <c r="F77" s="118">
        <v>1.47</v>
      </c>
      <c r="G77" s="39">
        <f t="shared" si="5"/>
        <v>323.39999999999998</v>
      </c>
      <c r="H77" s="40" t="s">
        <v>81</v>
      </c>
      <c r="I77" s="41">
        <f>ROUND(SUM(G75:G77),2)</f>
        <v>1710.17</v>
      </c>
      <c r="J77" s="7"/>
    </row>
    <row r="78" spans="1:10" ht="57.6" customHeight="1" thickBot="1" x14ac:dyDescent="0.3">
      <c r="A78" s="4"/>
      <c r="B78" s="1"/>
      <c r="C78" s="4"/>
      <c r="D78" s="1"/>
      <c r="E78" s="1"/>
      <c r="F78" s="126" t="s">
        <v>662</v>
      </c>
      <c r="G78" s="127">
        <f>SUM(G4:G77)</f>
        <v>322320.50000000006</v>
      </c>
      <c r="H78" s="35"/>
      <c r="I78" s="49"/>
      <c r="J78" s="6"/>
    </row>
    <row r="79" spans="1:10" x14ac:dyDescent="0.25">
      <c r="A79" s="19"/>
      <c r="B79" s="18"/>
      <c r="C79" s="18"/>
      <c r="D79" s="18"/>
      <c r="E79" s="20"/>
      <c r="F79" s="18"/>
      <c r="G79" s="10"/>
      <c r="H79" s="16"/>
      <c r="I79" s="6"/>
      <c r="J79" s="6"/>
    </row>
  </sheetData>
  <sheetProtection algorithmName="SHA-512" hashValue="clvh7QJdUF2YpG27dCH2/oUPt+cbEhsAVa6TvdxUQZzpNdR38LzU4lMAB00fzAUCu+DU1rbbl5SnzQzhqvk0vg==" saltValue="Sw0U0bFI4evach4JnC0rDA==" spinCount="100000" sheet="1" objects="1" scenarios="1"/>
  <mergeCells count="6">
    <mergeCell ref="A74:F74"/>
    <mergeCell ref="A1:G1"/>
    <mergeCell ref="A2:G2"/>
    <mergeCell ref="A26:F26"/>
    <mergeCell ref="A45:F45"/>
    <mergeCell ref="A64:F64"/>
  </mergeCells>
  <pageMargins left="0.7" right="0.7" top="0.75" bottom="0.75" header="0.3" footer="0.3"/>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1ACB7-A051-4438-A406-5E4616907B2E}">
  <dimension ref="A1:J79"/>
  <sheetViews>
    <sheetView topLeftCell="B64" zoomScale="82" zoomScaleNormal="82" workbookViewId="0">
      <selection activeCell="F4" sqref="F4:F75"/>
    </sheetView>
  </sheetViews>
  <sheetFormatPr defaultColWidth="8.85546875" defaultRowHeight="15" x14ac:dyDescent="0.25"/>
  <cols>
    <col min="1" max="1" width="28.5703125" style="8" customWidth="1"/>
    <col min="2" max="2" width="8.85546875" style="8"/>
    <col min="3" max="3" width="64" style="8" customWidth="1"/>
    <col min="4" max="4" width="8.85546875" style="8"/>
    <col min="5" max="6" width="11.5703125" style="8" customWidth="1"/>
    <col min="7" max="7" width="16.5703125" style="8" customWidth="1"/>
    <col min="8" max="8" width="13.85546875" style="8" customWidth="1"/>
    <col min="9" max="16384" width="8.85546875" style="8"/>
  </cols>
  <sheetData>
    <row r="1" spans="1:10" ht="15.75" thickBot="1" x14ac:dyDescent="0.3">
      <c r="A1" s="228" t="s">
        <v>639</v>
      </c>
      <c r="B1" s="229"/>
      <c r="C1" s="229"/>
      <c r="D1" s="229"/>
      <c r="E1" s="229"/>
      <c r="F1" s="229"/>
      <c r="G1" s="230"/>
    </row>
    <row r="2" spans="1:10" ht="15.75" thickBot="1" x14ac:dyDescent="0.3">
      <c r="A2" s="220" t="s">
        <v>645</v>
      </c>
      <c r="B2" s="221"/>
      <c r="C2" s="221"/>
      <c r="D2" s="221"/>
      <c r="E2" s="221"/>
      <c r="F2" s="221"/>
      <c r="G2" s="227"/>
      <c r="H2" s="16"/>
      <c r="I2" s="6"/>
      <c r="J2" s="6"/>
    </row>
    <row r="3" spans="1:10" ht="82.35" customHeight="1" thickBot="1" x14ac:dyDescent="0.3">
      <c r="A3" s="128" t="s">
        <v>71</v>
      </c>
      <c r="B3" s="129" t="s">
        <v>0</v>
      </c>
      <c r="C3" s="130" t="s">
        <v>1</v>
      </c>
      <c r="D3" s="130" t="s">
        <v>2</v>
      </c>
      <c r="E3" s="131" t="s">
        <v>3</v>
      </c>
      <c r="F3" s="132" t="s">
        <v>293</v>
      </c>
      <c r="G3" s="133" t="s">
        <v>4</v>
      </c>
      <c r="H3" s="16"/>
      <c r="I3" s="6"/>
      <c r="J3" s="6"/>
    </row>
    <row r="4" spans="1:10" ht="36.6" customHeight="1" x14ac:dyDescent="0.25">
      <c r="A4" s="27" t="s">
        <v>531</v>
      </c>
      <c r="B4" s="28" t="s">
        <v>8</v>
      </c>
      <c r="C4" s="86" t="s">
        <v>532</v>
      </c>
      <c r="D4" s="63" t="s">
        <v>307</v>
      </c>
      <c r="E4" s="140">
        <v>208</v>
      </c>
      <c r="F4" s="29">
        <v>18.47</v>
      </c>
      <c r="G4" s="30">
        <f t="shared" ref="G4:G67" si="0">ROUND((E4*F4),2)</f>
        <v>3841.76</v>
      </c>
      <c r="H4" s="16"/>
      <c r="I4" s="6"/>
      <c r="J4" s="6"/>
    </row>
    <row r="5" spans="1:10" ht="38.450000000000003" customHeight="1" x14ac:dyDescent="0.25">
      <c r="A5" s="31" t="s">
        <v>531</v>
      </c>
      <c r="B5" s="32" t="s">
        <v>9</v>
      </c>
      <c r="C5" s="90" t="s">
        <v>533</v>
      </c>
      <c r="D5" s="64" t="s">
        <v>307</v>
      </c>
      <c r="E5" s="141">
        <v>208</v>
      </c>
      <c r="F5" s="33">
        <v>13.86</v>
      </c>
      <c r="G5" s="34">
        <f t="shared" si="0"/>
        <v>2882.88</v>
      </c>
      <c r="H5" s="16"/>
      <c r="I5" s="6"/>
      <c r="J5" s="6"/>
    </row>
    <row r="6" spans="1:10" ht="36" customHeight="1" x14ac:dyDescent="0.25">
      <c r="A6" s="31" t="s">
        <v>531</v>
      </c>
      <c r="B6" s="32" t="s">
        <v>10</v>
      </c>
      <c r="C6" s="90" t="s">
        <v>534</v>
      </c>
      <c r="D6" s="64" t="s">
        <v>307</v>
      </c>
      <c r="E6" s="141">
        <v>832</v>
      </c>
      <c r="F6" s="33">
        <v>16.170000000000002</v>
      </c>
      <c r="G6" s="34">
        <f t="shared" si="0"/>
        <v>13453.44</v>
      </c>
      <c r="H6" s="16"/>
      <c r="I6" s="6"/>
      <c r="J6" s="6"/>
    </row>
    <row r="7" spans="1:10" ht="36" customHeight="1" x14ac:dyDescent="0.25">
      <c r="A7" s="31" t="s">
        <v>531</v>
      </c>
      <c r="B7" s="32" t="s">
        <v>11</v>
      </c>
      <c r="C7" s="90" t="s">
        <v>535</v>
      </c>
      <c r="D7" s="64" t="s">
        <v>307</v>
      </c>
      <c r="E7" s="141">
        <v>832</v>
      </c>
      <c r="F7" s="33">
        <v>16.170000000000002</v>
      </c>
      <c r="G7" s="34">
        <f t="shared" si="0"/>
        <v>13453.44</v>
      </c>
      <c r="H7" s="16"/>
      <c r="I7" s="6"/>
      <c r="J7" s="6"/>
    </row>
    <row r="8" spans="1:10" ht="22.35" customHeight="1" x14ac:dyDescent="0.25">
      <c r="A8" s="31" t="s">
        <v>531</v>
      </c>
      <c r="B8" s="32" t="s">
        <v>12</v>
      </c>
      <c r="C8" s="90" t="s">
        <v>536</v>
      </c>
      <c r="D8" s="64" t="s">
        <v>307</v>
      </c>
      <c r="E8" s="141">
        <v>34.07</v>
      </c>
      <c r="F8" s="33">
        <v>60.05</v>
      </c>
      <c r="G8" s="34">
        <f t="shared" si="0"/>
        <v>2045.9</v>
      </c>
      <c r="H8" s="16"/>
      <c r="I8" s="6"/>
      <c r="J8" s="6"/>
    </row>
    <row r="9" spans="1:10" ht="39" customHeight="1" x14ac:dyDescent="0.25">
      <c r="A9" s="31" t="s">
        <v>531</v>
      </c>
      <c r="B9" s="32" t="s">
        <v>13</v>
      </c>
      <c r="C9" s="90" t="s">
        <v>537</v>
      </c>
      <c r="D9" s="64" t="s">
        <v>6</v>
      </c>
      <c r="E9" s="141">
        <v>380</v>
      </c>
      <c r="F9" s="33">
        <v>6.35</v>
      </c>
      <c r="G9" s="34">
        <f t="shared" si="0"/>
        <v>2413</v>
      </c>
      <c r="H9" s="16"/>
      <c r="I9" s="6"/>
      <c r="J9" s="6"/>
    </row>
    <row r="10" spans="1:10" ht="22.35" customHeight="1" x14ac:dyDescent="0.25">
      <c r="A10" s="31" t="s">
        <v>531</v>
      </c>
      <c r="B10" s="32" t="s">
        <v>14</v>
      </c>
      <c r="C10" s="90" t="s">
        <v>538</v>
      </c>
      <c r="D10" s="64" t="s">
        <v>17</v>
      </c>
      <c r="E10" s="141">
        <v>1</v>
      </c>
      <c r="F10" s="33">
        <v>1443.42</v>
      </c>
      <c r="G10" s="34">
        <f t="shared" si="0"/>
        <v>1443.42</v>
      </c>
      <c r="H10" s="16"/>
      <c r="I10" s="6"/>
      <c r="J10" s="6"/>
    </row>
    <row r="11" spans="1:10" ht="22.35" customHeight="1" x14ac:dyDescent="0.25">
      <c r="A11" s="31" t="s">
        <v>531</v>
      </c>
      <c r="B11" s="32" t="s">
        <v>15</v>
      </c>
      <c r="C11" s="90" t="s">
        <v>539</v>
      </c>
      <c r="D11" s="64" t="s">
        <v>17</v>
      </c>
      <c r="E11" s="141">
        <v>2</v>
      </c>
      <c r="F11" s="33">
        <v>519.64</v>
      </c>
      <c r="G11" s="34">
        <f t="shared" si="0"/>
        <v>1039.28</v>
      </c>
      <c r="H11" s="35"/>
      <c r="I11" s="6"/>
      <c r="J11" s="6"/>
    </row>
    <row r="12" spans="1:10" ht="22.35" customHeight="1" x14ac:dyDescent="0.25">
      <c r="A12" s="31" t="s">
        <v>531</v>
      </c>
      <c r="B12" s="32" t="s">
        <v>16</v>
      </c>
      <c r="C12" s="90" t="s">
        <v>540</v>
      </c>
      <c r="D12" s="64" t="s">
        <v>17</v>
      </c>
      <c r="E12" s="141">
        <v>16</v>
      </c>
      <c r="F12" s="33">
        <v>30.02</v>
      </c>
      <c r="G12" s="34">
        <f t="shared" si="0"/>
        <v>480.32</v>
      </c>
      <c r="H12" s="6"/>
      <c r="I12" s="6"/>
      <c r="J12" s="6"/>
    </row>
    <row r="13" spans="1:10" ht="22.35" customHeight="1" x14ac:dyDescent="0.25">
      <c r="A13" s="31" t="s">
        <v>531</v>
      </c>
      <c r="B13" s="32" t="s">
        <v>90</v>
      </c>
      <c r="C13" s="90" t="s">
        <v>541</v>
      </c>
      <c r="D13" s="64" t="s">
        <v>17</v>
      </c>
      <c r="E13" s="141">
        <v>1</v>
      </c>
      <c r="F13" s="33">
        <v>600.47</v>
      </c>
      <c r="G13" s="34">
        <f t="shared" si="0"/>
        <v>600.47</v>
      </c>
      <c r="H13" s="67"/>
      <c r="I13" s="49"/>
      <c r="J13" s="6"/>
    </row>
    <row r="14" spans="1:10" ht="22.35" customHeight="1" x14ac:dyDescent="0.25">
      <c r="A14" s="31" t="s">
        <v>531</v>
      </c>
      <c r="B14" s="32" t="s">
        <v>91</v>
      </c>
      <c r="C14" s="90" t="s">
        <v>542</v>
      </c>
      <c r="D14" s="64" t="s">
        <v>17</v>
      </c>
      <c r="E14" s="141">
        <v>2</v>
      </c>
      <c r="F14" s="33">
        <v>519.64</v>
      </c>
      <c r="G14" s="34">
        <f t="shared" si="0"/>
        <v>1039.28</v>
      </c>
      <c r="H14" s="67"/>
      <c r="I14" s="49"/>
      <c r="J14" s="6"/>
    </row>
    <row r="15" spans="1:10" ht="22.35" customHeight="1" x14ac:dyDescent="0.25">
      <c r="A15" s="31" t="s">
        <v>531</v>
      </c>
      <c r="B15" s="32" t="s">
        <v>92</v>
      </c>
      <c r="C15" s="90" t="s">
        <v>543</v>
      </c>
      <c r="D15" s="64" t="s">
        <v>17</v>
      </c>
      <c r="E15" s="141">
        <v>3</v>
      </c>
      <c r="F15" s="33">
        <v>60.05</v>
      </c>
      <c r="G15" s="34">
        <f t="shared" si="0"/>
        <v>180.15</v>
      </c>
      <c r="H15" s="67"/>
      <c r="I15" s="49"/>
      <c r="J15" s="6"/>
    </row>
    <row r="16" spans="1:10" ht="22.35" customHeight="1" x14ac:dyDescent="0.25">
      <c r="A16" s="31" t="s">
        <v>531</v>
      </c>
      <c r="B16" s="32" t="s">
        <v>93</v>
      </c>
      <c r="C16" s="90" t="s">
        <v>544</v>
      </c>
      <c r="D16" s="64" t="s">
        <v>17</v>
      </c>
      <c r="E16" s="141">
        <v>53</v>
      </c>
      <c r="F16" s="33">
        <v>16.170000000000002</v>
      </c>
      <c r="G16" s="34">
        <f t="shared" si="0"/>
        <v>857.01</v>
      </c>
      <c r="H16" s="67"/>
      <c r="I16" s="49"/>
      <c r="J16" s="6"/>
    </row>
    <row r="17" spans="1:10" ht="22.35" customHeight="1" x14ac:dyDescent="0.25">
      <c r="A17" s="31" t="s">
        <v>531</v>
      </c>
      <c r="B17" s="32" t="s">
        <v>94</v>
      </c>
      <c r="C17" s="90" t="s">
        <v>545</v>
      </c>
      <c r="D17" s="64" t="s">
        <v>546</v>
      </c>
      <c r="E17" s="141">
        <v>1577</v>
      </c>
      <c r="F17" s="33">
        <v>1.39</v>
      </c>
      <c r="G17" s="34">
        <f t="shared" si="0"/>
        <v>2192.0300000000002</v>
      </c>
      <c r="H17" s="67"/>
      <c r="I17" s="49"/>
      <c r="J17" s="6"/>
    </row>
    <row r="18" spans="1:10" ht="22.35" customHeight="1" x14ac:dyDescent="0.25">
      <c r="A18" s="31" t="s">
        <v>531</v>
      </c>
      <c r="B18" s="32" t="s">
        <v>95</v>
      </c>
      <c r="C18" s="90" t="s">
        <v>547</v>
      </c>
      <c r="D18" s="64" t="s">
        <v>546</v>
      </c>
      <c r="E18" s="141">
        <v>18</v>
      </c>
      <c r="F18" s="33">
        <v>40.42</v>
      </c>
      <c r="G18" s="34">
        <f t="shared" si="0"/>
        <v>727.56</v>
      </c>
      <c r="H18" s="67"/>
      <c r="I18" s="49"/>
      <c r="J18" s="6"/>
    </row>
    <row r="19" spans="1:10" ht="22.35" customHeight="1" x14ac:dyDescent="0.25">
      <c r="A19" s="31" t="s">
        <v>531</v>
      </c>
      <c r="B19" s="32" t="s">
        <v>96</v>
      </c>
      <c r="C19" s="90" t="s">
        <v>548</v>
      </c>
      <c r="D19" s="64" t="s">
        <v>546</v>
      </c>
      <c r="E19" s="141">
        <v>3520</v>
      </c>
      <c r="F19" s="33">
        <v>1.33</v>
      </c>
      <c r="G19" s="34">
        <f t="shared" si="0"/>
        <v>4681.6000000000004</v>
      </c>
      <c r="H19" s="67"/>
      <c r="I19" s="49"/>
      <c r="J19" s="6"/>
    </row>
    <row r="20" spans="1:10" ht="22.35" customHeight="1" x14ac:dyDescent="0.25">
      <c r="A20" s="31" t="s">
        <v>531</v>
      </c>
      <c r="B20" s="32" t="s">
        <v>97</v>
      </c>
      <c r="C20" s="90" t="s">
        <v>549</v>
      </c>
      <c r="D20" s="64" t="s">
        <v>546</v>
      </c>
      <c r="E20" s="141">
        <v>2135</v>
      </c>
      <c r="F20" s="33">
        <v>1.22</v>
      </c>
      <c r="G20" s="34">
        <f t="shared" si="0"/>
        <v>2604.6999999999998</v>
      </c>
      <c r="H20" s="67"/>
      <c r="I20" s="49"/>
      <c r="J20" s="6"/>
    </row>
    <row r="21" spans="1:10" ht="22.35" customHeight="1" x14ac:dyDescent="0.25">
      <c r="A21" s="31" t="s">
        <v>531</v>
      </c>
      <c r="B21" s="32" t="s">
        <v>98</v>
      </c>
      <c r="C21" s="90" t="s">
        <v>550</v>
      </c>
      <c r="D21" s="64" t="s">
        <v>17</v>
      </c>
      <c r="E21" s="141">
        <v>56</v>
      </c>
      <c r="F21" s="33">
        <v>0.23</v>
      </c>
      <c r="G21" s="34">
        <f t="shared" si="0"/>
        <v>12.88</v>
      </c>
      <c r="H21" s="67"/>
      <c r="I21" s="49"/>
      <c r="J21" s="6"/>
    </row>
    <row r="22" spans="1:10" ht="22.35" customHeight="1" x14ac:dyDescent="0.25">
      <c r="A22" s="31" t="s">
        <v>531</v>
      </c>
      <c r="B22" s="32" t="s">
        <v>99</v>
      </c>
      <c r="C22" s="90" t="s">
        <v>551</v>
      </c>
      <c r="D22" s="64" t="s">
        <v>17</v>
      </c>
      <c r="E22" s="141">
        <v>2</v>
      </c>
      <c r="F22" s="33">
        <v>565.83000000000004</v>
      </c>
      <c r="G22" s="34">
        <f>ROUND((E22*F22),2)</f>
        <v>1131.6600000000001</v>
      </c>
      <c r="H22" s="6"/>
      <c r="I22" s="6"/>
      <c r="J22" s="6"/>
    </row>
    <row r="23" spans="1:10" ht="22.35" customHeight="1" x14ac:dyDescent="0.25">
      <c r="A23" s="31" t="s">
        <v>531</v>
      </c>
      <c r="B23" s="32" t="s">
        <v>100</v>
      </c>
      <c r="C23" s="90" t="s">
        <v>552</v>
      </c>
      <c r="D23" s="64" t="s">
        <v>17</v>
      </c>
      <c r="E23" s="141">
        <v>8</v>
      </c>
      <c r="F23" s="33">
        <v>242.5</v>
      </c>
      <c r="G23" s="34">
        <f t="shared" si="0"/>
        <v>1940</v>
      </c>
      <c r="H23" s="67"/>
      <c r="I23" s="49"/>
      <c r="J23" s="6"/>
    </row>
    <row r="24" spans="1:10" ht="22.35" customHeight="1" x14ac:dyDescent="0.25">
      <c r="A24" s="31" t="s">
        <v>531</v>
      </c>
      <c r="B24" s="32" t="s">
        <v>101</v>
      </c>
      <c r="C24" s="90" t="s">
        <v>553</v>
      </c>
      <c r="D24" s="64" t="s">
        <v>17</v>
      </c>
      <c r="E24" s="141">
        <v>12</v>
      </c>
      <c r="F24" s="33">
        <v>196.31</v>
      </c>
      <c r="G24" s="34">
        <f t="shared" si="0"/>
        <v>2355.7199999999998</v>
      </c>
      <c r="H24" s="67"/>
      <c r="I24" s="49"/>
      <c r="J24" s="6"/>
    </row>
    <row r="25" spans="1:10" ht="22.35" customHeight="1" x14ac:dyDescent="0.25">
      <c r="A25" s="31" t="s">
        <v>531</v>
      </c>
      <c r="B25" s="32" t="s">
        <v>102</v>
      </c>
      <c r="C25" s="90" t="s">
        <v>554</v>
      </c>
      <c r="D25" s="64" t="s">
        <v>17</v>
      </c>
      <c r="E25" s="141">
        <v>4</v>
      </c>
      <c r="F25" s="33">
        <v>80.83</v>
      </c>
      <c r="G25" s="34">
        <f t="shared" si="0"/>
        <v>323.32</v>
      </c>
      <c r="H25" s="67"/>
      <c r="I25" s="49"/>
      <c r="J25" s="6"/>
    </row>
    <row r="26" spans="1:10" ht="22.35" customHeight="1" x14ac:dyDescent="0.25">
      <c r="A26" s="31" t="s">
        <v>531</v>
      </c>
      <c r="B26" s="32" t="s">
        <v>103</v>
      </c>
      <c r="C26" s="90" t="s">
        <v>555</v>
      </c>
      <c r="D26" s="64" t="s">
        <v>17</v>
      </c>
      <c r="E26" s="141">
        <v>2</v>
      </c>
      <c r="F26" s="33">
        <v>80.83</v>
      </c>
      <c r="G26" s="34">
        <f t="shared" si="0"/>
        <v>161.66</v>
      </c>
      <c r="H26" s="67"/>
      <c r="I26" s="49"/>
      <c r="J26" s="6"/>
    </row>
    <row r="27" spans="1:10" ht="22.35" customHeight="1" x14ac:dyDescent="0.25">
      <c r="A27" s="31" t="s">
        <v>531</v>
      </c>
      <c r="B27" s="32" t="s">
        <v>104</v>
      </c>
      <c r="C27" s="90" t="s">
        <v>556</v>
      </c>
      <c r="D27" s="64" t="s">
        <v>17</v>
      </c>
      <c r="E27" s="141">
        <v>1</v>
      </c>
      <c r="F27" s="33">
        <v>600.47</v>
      </c>
      <c r="G27" s="34">
        <f t="shared" si="0"/>
        <v>600.47</v>
      </c>
      <c r="H27" s="67"/>
      <c r="I27" s="49"/>
      <c r="J27" s="6"/>
    </row>
    <row r="28" spans="1:10" ht="22.35" customHeight="1" x14ac:dyDescent="0.25">
      <c r="A28" s="31" t="s">
        <v>531</v>
      </c>
      <c r="B28" s="32" t="s">
        <v>105</v>
      </c>
      <c r="C28" s="90" t="s">
        <v>557</v>
      </c>
      <c r="D28" s="64" t="s">
        <v>17</v>
      </c>
      <c r="E28" s="141">
        <v>1</v>
      </c>
      <c r="F28" s="33">
        <v>484.99</v>
      </c>
      <c r="G28" s="34">
        <f t="shared" si="0"/>
        <v>484.99</v>
      </c>
      <c r="H28" s="67"/>
      <c r="I28" s="49"/>
      <c r="J28" s="6"/>
    </row>
    <row r="29" spans="1:10" ht="22.35" customHeight="1" x14ac:dyDescent="0.25">
      <c r="A29" s="31" t="s">
        <v>531</v>
      </c>
      <c r="B29" s="32" t="s">
        <v>106</v>
      </c>
      <c r="C29" s="90" t="s">
        <v>558</v>
      </c>
      <c r="D29" s="64" t="s">
        <v>17</v>
      </c>
      <c r="E29" s="141">
        <v>1</v>
      </c>
      <c r="F29" s="33">
        <v>565.82000000000005</v>
      </c>
      <c r="G29" s="34">
        <f t="shared" si="0"/>
        <v>565.82000000000005</v>
      </c>
      <c r="H29" s="67"/>
      <c r="I29" s="49"/>
      <c r="J29" s="6"/>
    </row>
    <row r="30" spans="1:10" ht="22.35" customHeight="1" x14ac:dyDescent="0.25">
      <c r="A30" s="31" t="s">
        <v>531</v>
      </c>
      <c r="B30" s="32" t="s">
        <v>107</v>
      </c>
      <c r="C30" s="90" t="s">
        <v>559</v>
      </c>
      <c r="D30" s="64" t="s">
        <v>17</v>
      </c>
      <c r="E30" s="141">
        <v>11</v>
      </c>
      <c r="F30" s="33">
        <v>392.61</v>
      </c>
      <c r="G30" s="34">
        <f t="shared" si="0"/>
        <v>4318.71</v>
      </c>
      <c r="H30" s="67"/>
      <c r="I30" s="49"/>
      <c r="J30" s="6"/>
    </row>
    <row r="31" spans="1:10" ht="22.35" customHeight="1" x14ac:dyDescent="0.25">
      <c r="A31" s="31" t="s">
        <v>531</v>
      </c>
      <c r="B31" s="32" t="s">
        <v>108</v>
      </c>
      <c r="C31" s="90" t="s">
        <v>560</v>
      </c>
      <c r="D31" s="64" t="s">
        <v>17</v>
      </c>
      <c r="E31" s="141">
        <v>2</v>
      </c>
      <c r="F31" s="33">
        <v>369.52</v>
      </c>
      <c r="G31" s="34">
        <f t="shared" si="0"/>
        <v>739.04</v>
      </c>
      <c r="H31" s="67"/>
      <c r="I31" s="49"/>
      <c r="J31" s="6"/>
    </row>
    <row r="32" spans="1:10" ht="22.35" customHeight="1" x14ac:dyDescent="0.25">
      <c r="A32" s="31" t="s">
        <v>531</v>
      </c>
      <c r="B32" s="32" t="s">
        <v>109</v>
      </c>
      <c r="C32" s="90" t="s">
        <v>561</v>
      </c>
      <c r="D32" s="64" t="s">
        <v>17</v>
      </c>
      <c r="E32" s="141">
        <v>2</v>
      </c>
      <c r="F32" s="33">
        <v>219.4</v>
      </c>
      <c r="G32" s="34">
        <f t="shared" si="0"/>
        <v>438.8</v>
      </c>
      <c r="H32" s="67"/>
      <c r="I32" s="49"/>
      <c r="J32" s="6"/>
    </row>
    <row r="33" spans="1:10" ht="22.35" customHeight="1" x14ac:dyDescent="0.25">
      <c r="A33" s="31" t="s">
        <v>531</v>
      </c>
      <c r="B33" s="32" t="s">
        <v>110</v>
      </c>
      <c r="C33" s="90" t="s">
        <v>562</v>
      </c>
      <c r="D33" s="64" t="s">
        <v>17</v>
      </c>
      <c r="E33" s="141">
        <v>1</v>
      </c>
      <c r="F33" s="33">
        <v>288.69</v>
      </c>
      <c r="G33" s="34">
        <f t="shared" si="0"/>
        <v>288.69</v>
      </c>
      <c r="H33" s="67"/>
      <c r="I33" s="49"/>
      <c r="J33" s="6"/>
    </row>
    <row r="34" spans="1:10" ht="31.35" customHeight="1" x14ac:dyDescent="0.25">
      <c r="A34" s="31" t="s">
        <v>531</v>
      </c>
      <c r="B34" s="32" t="s">
        <v>111</v>
      </c>
      <c r="C34" s="90" t="s">
        <v>563</v>
      </c>
      <c r="D34" s="64" t="s">
        <v>564</v>
      </c>
      <c r="E34" s="141">
        <v>12</v>
      </c>
      <c r="F34" s="33">
        <v>103.93</v>
      </c>
      <c r="G34" s="34">
        <f t="shared" si="0"/>
        <v>1247.1600000000001</v>
      </c>
      <c r="H34" s="67"/>
      <c r="I34" s="49"/>
      <c r="J34" s="6"/>
    </row>
    <row r="35" spans="1:10" ht="22.35" customHeight="1" x14ac:dyDescent="0.25">
      <c r="A35" s="31" t="s">
        <v>531</v>
      </c>
      <c r="B35" s="32" t="s">
        <v>112</v>
      </c>
      <c r="C35" s="90" t="s">
        <v>565</v>
      </c>
      <c r="D35" s="64" t="s">
        <v>566</v>
      </c>
      <c r="E35" s="141">
        <v>1.4</v>
      </c>
      <c r="F35" s="33">
        <v>127.02</v>
      </c>
      <c r="G35" s="34">
        <f t="shared" si="0"/>
        <v>177.83</v>
      </c>
      <c r="H35" s="67"/>
      <c r="I35" s="49"/>
      <c r="J35" s="6"/>
    </row>
    <row r="36" spans="1:10" ht="22.35" customHeight="1" x14ac:dyDescent="0.25">
      <c r="A36" s="31" t="s">
        <v>531</v>
      </c>
      <c r="B36" s="32" t="s">
        <v>113</v>
      </c>
      <c r="C36" s="90" t="s">
        <v>567</v>
      </c>
      <c r="D36" s="64" t="s">
        <v>568</v>
      </c>
      <c r="E36" s="141">
        <v>9</v>
      </c>
      <c r="F36" s="33">
        <v>127.02</v>
      </c>
      <c r="G36" s="34">
        <f t="shared" si="0"/>
        <v>1143.18</v>
      </c>
      <c r="H36" s="67"/>
      <c r="I36" s="49"/>
      <c r="J36" s="6"/>
    </row>
    <row r="37" spans="1:10" ht="22.35" customHeight="1" x14ac:dyDescent="0.25">
      <c r="A37" s="31" t="s">
        <v>531</v>
      </c>
      <c r="B37" s="32" t="s">
        <v>114</v>
      </c>
      <c r="C37" s="90" t="s">
        <v>569</v>
      </c>
      <c r="D37" s="64" t="s">
        <v>163</v>
      </c>
      <c r="E37" s="141">
        <v>5</v>
      </c>
      <c r="F37" s="33">
        <v>750.58</v>
      </c>
      <c r="G37" s="34">
        <f t="shared" si="0"/>
        <v>3752.9</v>
      </c>
      <c r="H37" s="67"/>
      <c r="I37" s="49"/>
      <c r="J37" s="6"/>
    </row>
    <row r="38" spans="1:10" ht="22.35" customHeight="1" x14ac:dyDescent="0.25">
      <c r="A38" s="31" t="s">
        <v>531</v>
      </c>
      <c r="B38" s="32" t="s">
        <v>115</v>
      </c>
      <c r="C38" s="90" t="s">
        <v>570</v>
      </c>
      <c r="D38" s="64" t="s">
        <v>163</v>
      </c>
      <c r="E38" s="141">
        <v>1</v>
      </c>
      <c r="F38" s="33">
        <v>138.57</v>
      </c>
      <c r="G38" s="34">
        <f t="shared" si="0"/>
        <v>138.57</v>
      </c>
      <c r="H38" s="67"/>
      <c r="I38" s="49"/>
      <c r="J38" s="6"/>
    </row>
    <row r="39" spans="1:10" ht="22.35" customHeight="1" x14ac:dyDescent="0.25">
      <c r="A39" s="31" t="s">
        <v>531</v>
      </c>
      <c r="B39" s="32" t="s">
        <v>571</v>
      </c>
      <c r="C39" s="90" t="s">
        <v>572</v>
      </c>
      <c r="D39" s="64" t="s">
        <v>546</v>
      </c>
      <c r="E39" s="141">
        <v>290</v>
      </c>
      <c r="F39" s="33">
        <v>8.5399999999999991</v>
      </c>
      <c r="G39" s="34">
        <f t="shared" si="0"/>
        <v>2476.6</v>
      </c>
      <c r="H39" s="67"/>
      <c r="I39" s="49"/>
      <c r="J39" s="6"/>
    </row>
    <row r="40" spans="1:10" ht="22.35" customHeight="1" thickBot="1" x14ac:dyDescent="0.3">
      <c r="A40" s="31" t="s">
        <v>531</v>
      </c>
      <c r="B40" s="32" t="s">
        <v>573</v>
      </c>
      <c r="C40" s="90" t="s">
        <v>574</v>
      </c>
      <c r="D40" s="64" t="s">
        <v>575</v>
      </c>
      <c r="E40" s="141">
        <v>53</v>
      </c>
      <c r="F40" s="33">
        <v>60.05</v>
      </c>
      <c r="G40" s="34">
        <f t="shared" si="0"/>
        <v>3182.65</v>
      </c>
      <c r="H40" s="67"/>
      <c r="I40" s="49"/>
      <c r="J40" s="6"/>
    </row>
    <row r="41" spans="1:10" ht="48.6" customHeight="1" thickBot="1" x14ac:dyDescent="0.3">
      <c r="A41" s="36" t="s">
        <v>531</v>
      </c>
      <c r="B41" s="37" t="s">
        <v>576</v>
      </c>
      <c r="C41" s="94" t="s">
        <v>577</v>
      </c>
      <c r="D41" s="65" t="s">
        <v>17</v>
      </c>
      <c r="E41" s="143">
        <v>1</v>
      </c>
      <c r="F41" s="38">
        <v>1616.64</v>
      </c>
      <c r="G41" s="39">
        <f t="shared" si="0"/>
        <v>1616.64</v>
      </c>
      <c r="H41" s="98" t="s">
        <v>77</v>
      </c>
      <c r="I41" s="41">
        <f>ROUND(SUM(G4:G41),2)</f>
        <v>81033.53</v>
      </c>
      <c r="J41" s="6"/>
    </row>
    <row r="42" spans="1:10" ht="22.35" customHeight="1" x14ac:dyDescent="0.25">
      <c r="A42" s="27" t="s">
        <v>578</v>
      </c>
      <c r="B42" s="28" t="s">
        <v>18</v>
      </c>
      <c r="C42" s="86" t="s">
        <v>579</v>
      </c>
      <c r="D42" s="63" t="s">
        <v>546</v>
      </c>
      <c r="E42" s="140">
        <v>1575</v>
      </c>
      <c r="F42" s="42">
        <v>5.43</v>
      </c>
      <c r="G42" s="30">
        <f t="shared" si="0"/>
        <v>8552.25</v>
      </c>
      <c r="H42" s="43"/>
      <c r="I42" s="7"/>
      <c r="J42" s="7"/>
    </row>
    <row r="43" spans="1:10" ht="22.35" customHeight="1" x14ac:dyDescent="0.25">
      <c r="A43" s="134" t="s">
        <v>578</v>
      </c>
      <c r="B43" s="32" t="s">
        <v>19</v>
      </c>
      <c r="C43" s="90" t="s">
        <v>580</v>
      </c>
      <c r="D43" s="64" t="s">
        <v>546</v>
      </c>
      <c r="E43" s="141">
        <v>20</v>
      </c>
      <c r="F43" s="44">
        <v>10.39</v>
      </c>
      <c r="G43" s="34">
        <f t="shared" si="0"/>
        <v>207.8</v>
      </c>
      <c r="H43" s="43"/>
      <c r="I43" s="7"/>
      <c r="J43" s="7"/>
    </row>
    <row r="44" spans="1:10" ht="22.35" customHeight="1" x14ac:dyDescent="0.25">
      <c r="A44" s="134" t="s">
        <v>578</v>
      </c>
      <c r="B44" s="32" t="s">
        <v>20</v>
      </c>
      <c r="C44" s="90" t="s">
        <v>581</v>
      </c>
      <c r="D44" s="64" t="s">
        <v>546</v>
      </c>
      <c r="E44" s="141">
        <v>380</v>
      </c>
      <c r="F44" s="44">
        <v>20.78</v>
      </c>
      <c r="G44" s="34">
        <f t="shared" si="0"/>
        <v>7896.4</v>
      </c>
      <c r="H44" s="43"/>
      <c r="I44" s="7"/>
      <c r="J44" s="7"/>
    </row>
    <row r="45" spans="1:10" ht="22.35" customHeight="1" x14ac:dyDescent="0.25">
      <c r="A45" s="134" t="s">
        <v>578</v>
      </c>
      <c r="B45" s="32" t="s">
        <v>21</v>
      </c>
      <c r="C45" s="90" t="s">
        <v>582</v>
      </c>
      <c r="D45" s="64" t="s">
        <v>403</v>
      </c>
      <c r="E45" s="141">
        <v>1</v>
      </c>
      <c r="F45" s="44">
        <v>1616.64</v>
      </c>
      <c r="G45" s="34">
        <f t="shared" si="0"/>
        <v>1616.64</v>
      </c>
      <c r="H45" s="43"/>
      <c r="I45" s="7"/>
      <c r="J45" s="7"/>
    </row>
    <row r="46" spans="1:10" ht="22.35" customHeight="1" x14ac:dyDescent="0.25">
      <c r="A46" s="134" t="s">
        <v>578</v>
      </c>
      <c r="B46" s="32" t="s">
        <v>22</v>
      </c>
      <c r="C46" s="90" t="s">
        <v>583</v>
      </c>
      <c r="D46" s="64" t="s">
        <v>403</v>
      </c>
      <c r="E46" s="141">
        <v>1</v>
      </c>
      <c r="F46" s="44">
        <v>577.37</v>
      </c>
      <c r="G46" s="34">
        <f t="shared" si="0"/>
        <v>577.37</v>
      </c>
      <c r="H46" s="43"/>
      <c r="I46" s="7"/>
      <c r="J46" s="7"/>
    </row>
    <row r="47" spans="1:10" ht="22.35" customHeight="1" x14ac:dyDescent="0.25">
      <c r="A47" s="134" t="s">
        <v>578</v>
      </c>
      <c r="B47" s="32" t="s">
        <v>23</v>
      </c>
      <c r="C47" s="90" t="s">
        <v>584</v>
      </c>
      <c r="D47" s="64" t="s">
        <v>403</v>
      </c>
      <c r="E47" s="141">
        <v>1</v>
      </c>
      <c r="F47" s="44">
        <v>404.16</v>
      </c>
      <c r="G47" s="34">
        <f t="shared" si="0"/>
        <v>404.16</v>
      </c>
      <c r="H47" s="43"/>
      <c r="I47" s="7"/>
      <c r="J47" s="7"/>
    </row>
    <row r="48" spans="1:10" ht="22.35" customHeight="1" x14ac:dyDescent="0.25">
      <c r="A48" s="134" t="s">
        <v>578</v>
      </c>
      <c r="B48" s="32" t="s">
        <v>24</v>
      </c>
      <c r="C48" s="90" t="s">
        <v>585</v>
      </c>
      <c r="D48" s="64" t="s">
        <v>17</v>
      </c>
      <c r="E48" s="141">
        <v>2</v>
      </c>
      <c r="F48" s="44">
        <v>254.05</v>
      </c>
      <c r="G48" s="34">
        <f t="shared" si="0"/>
        <v>508.1</v>
      </c>
      <c r="H48" s="7"/>
      <c r="I48" s="7"/>
      <c r="J48" s="7"/>
    </row>
    <row r="49" spans="1:10" ht="22.35" customHeight="1" x14ac:dyDescent="0.25">
      <c r="A49" s="134" t="s">
        <v>578</v>
      </c>
      <c r="B49" s="32" t="s">
        <v>25</v>
      </c>
      <c r="C49" s="90" t="s">
        <v>586</v>
      </c>
      <c r="D49" s="64" t="s">
        <v>17</v>
      </c>
      <c r="E49" s="141">
        <v>1</v>
      </c>
      <c r="F49" s="44">
        <v>357.96</v>
      </c>
      <c r="G49" s="34">
        <f t="shared" si="0"/>
        <v>357.96</v>
      </c>
      <c r="H49" s="35"/>
      <c r="I49" s="49"/>
      <c r="J49" s="6"/>
    </row>
    <row r="50" spans="1:10" ht="22.35" customHeight="1" x14ac:dyDescent="0.25">
      <c r="A50" s="134" t="s">
        <v>578</v>
      </c>
      <c r="B50" s="32" t="s">
        <v>26</v>
      </c>
      <c r="C50" s="90" t="s">
        <v>587</v>
      </c>
      <c r="D50" s="64" t="s">
        <v>17</v>
      </c>
      <c r="E50" s="141">
        <v>3</v>
      </c>
      <c r="F50" s="44">
        <v>404.16</v>
      </c>
      <c r="G50" s="34">
        <f t="shared" si="0"/>
        <v>1212.48</v>
      </c>
      <c r="H50" s="16"/>
      <c r="I50" s="6"/>
      <c r="J50" s="6"/>
    </row>
    <row r="51" spans="1:10" ht="22.35" customHeight="1" x14ac:dyDescent="0.25">
      <c r="A51" s="134" t="s">
        <v>578</v>
      </c>
      <c r="B51" s="32" t="s">
        <v>27</v>
      </c>
      <c r="C51" s="90" t="s">
        <v>588</v>
      </c>
      <c r="D51" s="64" t="s">
        <v>17</v>
      </c>
      <c r="E51" s="141">
        <v>8</v>
      </c>
      <c r="F51" s="44">
        <v>31.18</v>
      </c>
      <c r="G51" s="34">
        <f t="shared" si="0"/>
        <v>249.44</v>
      </c>
      <c r="H51" s="16"/>
      <c r="I51" s="6"/>
      <c r="J51" s="6"/>
    </row>
    <row r="52" spans="1:10" ht="22.35" customHeight="1" x14ac:dyDescent="0.25">
      <c r="A52" s="134" t="s">
        <v>578</v>
      </c>
      <c r="B52" s="32" t="s">
        <v>28</v>
      </c>
      <c r="C52" s="90" t="s">
        <v>589</v>
      </c>
      <c r="D52" s="64" t="s">
        <v>17</v>
      </c>
      <c r="E52" s="141">
        <v>8</v>
      </c>
      <c r="F52" s="44">
        <v>36.950000000000003</v>
      </c>
      <c r="G52" s="34">
        <f t="shared" si="0"/>
        <v>295.60000000000002</v>
      </c>
      <c r="H52" s="16"/>
      <c r="I52" s="6"/>
      <c r="J52" s="6"/>
    </row>
    <row r="53" spans="1:10" ht="54" customHeight="1" x14ac:dyDescent="0.25">
      <c r="A53" s="134" t="s">
        <v>578</v>
      </c>
      <c r="B53" s="32" t="s">
        <v>116</v>
      </c>
      <c r="C53" s="90" t="s">
        <v>590</v>
      </c>
      <c r="D53" s="64" t="s">
        <v>17</v>
      </c>
      <c r="E53" s="141">
        <v>10</v>
      </c>
      <c r="F53" s="44">
        <v>16.170000000000002</v>
      </c>
      <c r="G53" s="34">
        <f t="shared" si="0"/>
        <v>161.69999999999999</v>
      </c>
      <c r="H53" s="16"/>
      <c r="I53" s="6"/>
      <c r="J53" s="6"/>
    </row>
    <row r="54" spans="1:10" ht="45" customHeight="1" x14ac:dyDescent="0.25">
      <c r="A54" s="134" t="s">
        <v>578</v>
      </c>
      <c r="B54" s="32" t="s">
        <v>117</v>
      </c>
      <c r="C54" s="90" t="s">
        <v>591</v>
      </c>
      <c r="D54" s="64" t="s">
        <v>17</v>
      </c>
      <c r="E54" s="141">
        <v>18</v>
      </c>
      <c r="F54" s="44">
        <v>6.92</v>
      </c>
      <c r="G54" s="34">
        <f t="shared" si="0"/>
        <v>124.56</v>
      </c>
      <c r="H54" s="16"/>
      <c r="I54" s="6"/>
      <c r="J54" s="6"/>
    </row>
    <row r="55" spans="1:10" ht="22.35" customHeight="1" x14ac:dyDescent="0.25">
      <c r="A55" s="134" t="s">
        <v>578</v>
      </c>
      <c r="B55" s="32" t="s">
        <v>511</v>
      </c>
      <c r="C55" s="90" t="s">
        <v>592</v>
      </c>
      <c r="D55" s="64" t="s">
        <v>546</v>
      </c>
      <c r="E55" s="141">
        <v>80</v>
      </c>
      <c r="F55" s="44">
        <v>10.97</v>
      </c>
      <c r="G55" s="34">
        <f t="shared" si="0"/>
        <v>877.6</v>
      </c>
      <c r="H55" s="16"/>
      <c r="I55" s="6"/>
      <c r="J55" s="6"/>
    </row>
    <row r="56" spans="1:10" ht="22.35" customHeight="1" x14ac:dyDescent="0.25">
      <c r="A56" s="134" t="s">
        <v>578</v>
      </c>
      <c r="B56" s="32" t="s">
        <v>512</v>
      </c>
      <c r="C56" s="90" t="s">
        <v>593</v>
      </c>
      <c r="D56" s="64" t="s">
        <v>546</v>
      </c>
      <c r="E56" s="141">
        <v>430</v>
      </c>
      <c r="F56" s="44">
        <v>4.62</v>
      </c>
      <c r="G56" s="34">
        <f t="shared" si="0"/>
        <v>1986.6</v>
      </c>
      <c r="H56" s="16"/>
      <c r="I56" s="6"/>
      <c r="J56" s="6"/>
    </row>
    <row r="57" spans="1:10" ht="22.35" customHeight="1" x14ac:dyDescent="0.25">
      <c r="A57" s="134" t="s">
        <v>578</v>
      </c>
      <c r="B57" s="32" t="s">
        <v>513</v>
      </c>
      <c r="C57" s="90" t="s">
        <v>594</v>
      </c>
      <c r="D57" s="64" t="s">
        <v>546</v>
      </c>
      <c r="E57" s="141">
        <v>230</v>
      </c>
      <c r="F57" s="44">
        <v>3.47</v>
      </c>
      <c r="G57" s="34">
        <f t="shared" si="0"/>
        <v>798.1</v>
      </c>
      <c r="H57" s="16"/>
      <c r="I57" s="6"/>
      <c r="J57" s="6"/>
    </row>
    <row r="58" spans="1:10" ht="22.35" customHeight="1" x14ac:dyDescent="0.25">
      <c r="A58" s="134" t="s">
        <v>578</v>
      </c>
      <c r="B58" s="32" t="s">
        <v>515</v>
      </c>
      <c r="C58" s="90" t="s">
        <v>595</v>
      </c>
      <c r="D58" s="64" t="s">
        <v>546</v>
      </c>
      <c r="E58" s="141">
        <v>550</v>
      </c>
      <c r="F58" s="44">
        <v>6.92</v>
      </c>
      <c r="G58" s="34">
        <f t="shared" si="0"/>
        <v>3806</v>
      </c>
      <c r="H58" s="16"/>
      <c r="I58" s="6"/>
      <c r="J58" s="6"/>
    </row>
    <row r="59" spans="1:10" ht="22.35" customHeight="1" x14ac:dyDescent="0.25">
      <c r="A59" s="134" t="s">
        <v>578</v>
      </c>
      <c r="B59" s="32" t="s">
        <v>517</v>
      </c>
      <c r="C59" s="90" t="s">
        <v>596</v>
      </c>
      <c r="D59" s="64" t="s">
        <v>546</v>
      </c>
      <c r="E59" s="141">
        <v>115</v>
      </c>
      <c r="F59" s="44">
        <v>1.04</v>
      </c>
      <c r="G59" s="34">
        <f t="shared" si="0"/>
        <v>119.6</v>
      </c>
      <c r="H59" s="16"/>
      <c r="I59" s="6"/>
      <c r="J59" s="6"/>
    </row>
    <row r="60" spans="1:10" ht="22.35" customHeight="1" x14ac:dyDescent="0.25">
      <c r="A60" s="134" t="s">
        <v>578</v>
      </c>
      <c r="B60" s="32" t="s">
        <v>597</v>
      </c>
      <c r="C60" s="90" t="s">
        <v>598</v>
      </c>
      <c r="D60" s="64" t="s">
        <v>546</v>
      </c>
      <c r="E60" s="141">
        <v>1215</v>
      </c>
      <c r="F60" s="44">
        <v>1.03</v>
      </c>
      <c r="G60" s="34">
        <f t="shared" si="0"/>
        <v>1251.45</v>
      </c>
      <c r="H60" s="16"/>
      <c r="I60" s="6"/>
      <c r="J60" s="6"/>
    </row>
    <row r="61" spans="1:10" ht="22.35" customHeight="1" x14ac:dyDescent="0.25">
      <c r="A61" s="134" t="s">
        <v>578</v>
      </c>
      <c r="B61" s="32" t="s">
        <v>599</v>
      </c>
      <c r="C61" s="90" t="s">
        <v>600</v>
      </c>
      <c r="D61" s="64" t="s">
        <v>546</v>
      </c>
      <c r="E61" s="141">
        <v>205</v>
      </c>
      <c r="F61" s="44">
        <v>2.19</v>
      </c>
      <c r="G61" s="34">
        <f t="shared" si="0"/>
        <v>448.95</v>
      </c>
      <c r="H61" s="16"/>
      <c r="I61" s="6"/>
      <c r="J61" s="6"/>
    </row>
    <row r="62" spans="1:10" ht="22.35" customHeight="1" x14ac:dyDescent="0.25">
      <c r="A62" s="134" t="s">
        <v>578</v>
      </c>
      <c r="B62" s="32" t="s">
        <v>601</v>
      </c>
      <c r="C62" s="90" t="s">
        <v>602</v>
      </c>
      <c r="D62" s="64" t="s">
        <v>546</v>
      </c>
      <c r="E62" s="141">
        <v>205</v>
      </c>
      <c r="F62" s="44">
        <v>2.42</v>
      </c>
      <c r="G62" s="34">
        <f t="shared" si="0"/>
        <v>496.1</v>
      </c>
      <c r="H62" s="16"/>
      <c r="I62" s="6"/>
      <c r="J62" s="6"/>
    </row>
    <row r="63" spans="1:10" ht="22.35" customHeight="1" x14ac:dyDescent="0.25">
      <c r="A63" s="134" t="s">
        <v>578</v>
      </c>
      <c r="B63" s="32" t="s">
        <v>603</v>
      </c>
      <c r="C63" s="90" t="s">
        <v>604</v>
      </c>
      <c r="D63" s="64" t="s">
        <v>546</v>
      </c>
      <c r="E63" s="141">
        <v>235</v>
      </c>
      <c r="F63" s="44">
        <v>3.93</v>
      </c>
      <c r="G63" s="34">
        <f t="shared" si="0"/>
        <v>923.55</v>
      </c>
      <c r="H63" s="16"/>
      <c r="I63" s="6"/>
      <c r="J63" s="6"/>
    </row>
    <row r="64" spans="1:10" ht="22.35" customHeight="1" x14ac:dyDescent="0.25">
      <c r="A64" s="134" t="s">
        <v>578</v>
      </c>
      <c r="B64" s="32" t="s">
        <v>605</v>
      </c>
      <c r="C64" s="90" t="s">
        <v>606</v>
      </c>
      <c r="D64" s="64" t="s">
        <v>17</v>
      </c>
      <c r="E64" s="141">
        <v>1</v>
      </c>
      <c r="F64" s="44">
        <v>277.14</v>
      </c>
      <c r="G64" s="34">
        <f t="shared" si="0"/>
        <v>277.14</v>
      </c>
      <c r="H64" s="16"/>
      <c r="I64" s="6"/>
      <c r="J64" s="6"/>
    </row>
    <row r="65" spans="1:10" ht="22.35" customHeight="1" x14ac:dyDescent="0.25">
      <c r="A65" s="134" t="s">
        <v>578</v>
      </c>
      <c r="B65" s="32" t="s">
        <v>607</v>
      </c>
      <c r="C65" s="90" t="s">
        <v>608</v>
      </c>
      <c r="D65" s="64" t="s">
        <v>17</v>
      </c>
      <c r="E65" s="141">
        <v>1</v>
      </c>
      <c r="F65" s="44">
        <v>277.14</v>
      </c>
      <c r="G65" s="34">
        <f t="shared" si="0"/>
        <v>277.14</v>
      </c>
      <c r="H65" s="16"/>
      <c r="I65" s="6"/>
      <c r="J65" s="6"/>
    </row>
    <row r="66" spans="1:10" ht="22.35" customHeight="1" x14ac:dyDescent="0.25">
      <c r="A66" s="134" t="s">
        <v>578</v>
      </c>
      <c r="B66" s="32" t="s">
        <v>609</v>
      </c>
      <c r="C66" s="90" t="s">
        <v>610</v>
      </c>
      <c r="D66" s="64" t="s">
        <v>17</v>
      </c>
      <c r="E66" s="141">
        <v>11</v>
      </c>
      <c r="F66" s="44">
        <v>277.14</v>
      </c>
      <c r="G66" s="34">
        <f t="shared" si="0"/>
        <v>3048.54</v>
      </c>
      <c r="H66" s="16"/>
      <c r="I66" s="6"/>
      <c r="J66" s="6"/>
    </row>
    <row r="67" spans="1:10" ht="22.35" customHeight="1" x14ac:dyDescent="0.25">
      <c r="A67" s="134" t="s">
        <v>578</v>
      </c>
      <c r="B67" s="32" t="s">
        <v>611</v>
      </c>
      <c r="C67" s="90" t="s">
        <v>612</v>
      </c>
      <c r="D67" s="64" t="s">
        <v>17</v>
      </c>
      <c r="E67" s="141">
        <v>1</v>
      </c>
      <c r="F67" s="44">
        <v>427.26</v>
      </c>
      <c r="G67" s="34">
        <f t="shared" si="0"/>
        <v>427.26</v>
      </c>
      <c r="H67" s="16"/>
      <c r="I67" s="6"/>
      <c r="J67" s="6"/>
    </row>
    <row r="68" spans="1:10" ht="22.35" customHeight="1" x14ac:dyDescent="0.25">
      <c r="A68" s="134" t="s">
        <v>578</v>
      </c>
      <c r="B68" s="32" t="s">
        <v>613</v>
      </c>
      <c r="C68" s="90" t="s">
        <v>614</v>
      </c>
      <c r="D68" s="64" t="s">
        <v>17</v>
      </c>
      <c r="E68" s="141">
        <v>8</v>
      </c>
      <c r="F68" s="44">
        <v>13.86</v>
      </c>
      <c r="G68" s="34">
        <f t="shared" ref="G68:G75" si="1">ROUND((E68*F68),2)</f>
        <v>110.88</v>
      </c>
      <c r="H68" s="16"/>
      <c r="I68" s="6"/>
      <c r="J68" s="6"/>
    </row>
    <row r="69" spans="1:10" ht="22.35" customHeight="1" x14ac:dyDescent="0.25">
      <c r="A69" s="134" t="s">
        <v>578</v>
      </c>
      <c r="B69" s="32" t="s">
        <v>615</v>
      </c>
      <c r="C69" s="90" t="s">
        <v>616</v>
      </c>
      <c r="D69" s="64" t="s">
        <v>17</v>
      </c>
      <c r="E69" s="141">
        <v>2</v>
      </c>
      <c r="F69" s="44">
        <v>103.93</v>
      </c>
      <c r="G69" s="34">
        <f t="shared" si="1"/>
        <v>207.86</v>
      </c>
      <c r="H69" s="16"/>
      <c r="I69" s="6"/>
      <c r="J69" s="6"/>
    </row>
    <row r="70" spans="1:10" ht="22.35" customHeight="1" x14ac:dyDescent="0.25">
      <c r="A70" s="134" t="s">
        <v>578</v>
      </c>
      <c r="B70" s="32" t="s">
        <v>617</v>
      </c>
      <c r="C70" s="90" t="s">
        <v>618</v>
      </c>
      <c r="D70" s="64" t="s">
        <v>17</v>
      </c>
      <c r="E70" s="141">
        <v>8</v>
      </c>
      <c r="F70" s="44">
        <v>75.06</v>
      </c>
      <c r="G70" s="34">
        <f t="shared" si="1"/>
        <v>600.48</v>
      </c>
      <c r="H70" s="16"/>
      <c r="I70" s="6"/>
      <c r="J70" s="6"/>
    </row>
    <row r="71" spans="1:10" ht="22.35" customHeight="1" x14ac:dyDescent="0.25">
      <c r="A71" s="134" t="s">
        <v>578</v>
      </c>
      <c r="B71" s="32" t="s">
        <v>619</v>
      </c>
      <c r="C71" s="90" t="s">
        <v>620</v>
      </c>
      <c r="D71" s="64" t="s">
        <v>17</v>
      </c>
      <c r="E71" s="141">
        <v>28</v>
      </c>
      <c r="F71" s="44">
        <v>0.56999999999999995</v>
      </c>
      <c r="G71" s="34">
        <f t="shared" si="1"/>
        <v>15.96</v>
      </c>
      <c r="H71" s="16"/>
      <c r="I71" s="6"/>
      <c r="J71" s="6"/>
    </row>
    <row r="72" spans="1:10" ht="22.35" customHeight="1" x14ac:dyDescent="0.25">
      <c r="A72" s="134" t="s">
        <v>578</v>
      </c>
      <c r="B72" s="32" t="s">
        <v>621</v>
      </c>
      <c r="C72" s="90" t="s">
        <v>622</v>
      </c>
      <c r="D72" s="64" t="s">
        <v>17</v>
      </c>
      <c r="E72" s="141">
        <v>18</v>
      </c>
      <c r="F72" s="44">
        <v>2.77</v>
      </c>
      <c r="G72" s="34">
        <f t="shared" si="1"/>
        <v>49.86</v>
      </c>
      <c r="H72" s="16"/>
      <c r="I72" s="6"/>
      <c r="J72" s="6"/>
    </row>
    <row r="73" spans="1:10" ht="22.35" customHeight="1" x14ac:dyDescent="0.25">
      <c r="A73" s="134" t="s">
        <v>578</v>
      </c>
      <c r="B73" s="32" t="s">
        <v>623</v>
      </c>
      <c r="C73" s="90" t="s">
        <v>624</v>
      </c>
      <c r="D73" s="64" t="s">
        <v>625</v>
      </c>
      <c r="E73" s="141">
        <v>5</v>
      </c>
      <c r="F73" s="44">
        <v>1.1599999999999999</v>
      </c>
      <c r="G73" s="34">
        <f t="shared" si="1"/>
        <v>5.8</v>
      </c>
      <c r="H73" s="16"/>
      <c r="I73" s="6"/>
      <c r="J73" s="6"/>
    </row>
    <row r="74" spans="1:10" ht="22.35" customHeight="1" thickBot="1" x14ac:dyDescent="0.3">
      <c r="A74" s="134" t="s">
        <v>578</v>
      </c>
      <c r="B74" s="32" t="s">
        <v>626</v>
      </c>
      <c r="C74" s="90" t="s">
        <v>627</v>
      </c>
      <c r="D74" s="64" t="s">
        <v>17</v>
      </c>
      <c r="E74" s="141">
        <v>56</v>
      </c>
      <c r="F74" s="44">
        <v>0.23</v>
      </c>
      <c r="G74" s="34">
        <f t="shared" si="1"/>
        <v>12.88</v>
      </c>
      <c r="H74" s="16"/>
      <c r="I74" s="6"/>
      <c r="J74" s="6"/>
    </row>
    <row r="75" spans="1:10" ht="52.35" customHeight="1" thickBot="1" x14ac:dyDescent="0.3">
      <c r="A75" s="135" t="s">
        <v>578</v>
      </c>
      <c r="B75" s="37" t="s">
        <v>628</v>
      </c>
      <c r="C75" s="94" t="s">
        <v>629</v>
      </c>
      <c r="D75" s="65" t="s">
        <v>403</v>
      </c>
      <c r="E75" s="143">
        <v>22</v>
      </c>
      <c r="F75" s="45">
        <v>25.41</v>
      </c>
      <c r="G75" s="39">
        <f t="shared" si="1"/>
        <v>559.02</v>
      </c>
      <c r="H75" s="98" t="s">
        <v>78</v>
      </c>
      <c r="I75" s="41">
        <f>ROUND(SUM(G42:G75),2)</f>
        <v>38465.230000000003</v>
      </c>
      <c r="J75" s="6"/>
    </row>
    <row r="76" spans="1:10" ht="74.099999999999994" customHeight="1" thickBot="1" x14ac:dyDescent="0.3">
      <c r="A76" s="17"/>
      <c r="C76" s="9"/>
      <c r="F76" s="71" t="s">
        <v>662</v>
      </c>
      <c r="G76" s="72">
        <f>SUM(G4:G75)</f>
        <v>119498.76000000004</v>
      </c>
      <c r="H76" s="16"/>
      <c r="I76" s="6"/>
      <c r="J76" s="6"/>
    </row>
    <row r="77" spans="1:10" x14ac:dyDescent="0.25">
      <c r="A77" s="17"/>
      <c r="C77" s="9"/>
      <c r="F77" s="15"/>
      <c r="H77" s="16"/>
      <c r="I77" s="6"/>
      <c r="J77" s="6"/>
    </row>
    <row r="78" spans="1:10" x14ac:dyDescent="0.25">
      <c r="A78" s="17"/>
      <c r="C78" s="9"/>
      <c r="F78" s="15"/>
      <c r="H78" s="16"/>
      <c r="I78" s="6"/>
      <c r="J78" s="6"/>
    </row>
    <row r="79" spans="1:10" x14ac:dyDescent="0.25">
      <c r="A79" s="17"/>
      <c r="C79" s="9"/>
      <c r="F79" s="15"/>
      <c r="H79" s="16"/>
      <c r="I79" s="6"/>
      <c r="J79" s="6"/>
    </row>
  </sheetData>
  <sheetProtection algorithmName="SHA-512" hashValue="kk0iC42kdV1nqNeBBi+Ry5EDmqaLEkmo9KEwh7scZJCtPS2eEhpU7IyyUL88jifbg/9z2P4Y48HaWqLgjU5rOA==" saltValue="V4lLCKW3EDss7548BEZ8nw==" spinCount="100000" sheet="1" objects="1" scenarios="1"/>
  <mergeCells count="2">
    <mergeCell ref="A2:G2"/>
    <mergeCell ref="A1: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7F9B0-2F5C-423D-B710-7861F3D54726}">
  <dimension ref="A2:C21"/>
  <sheetViews>
    <sheetView tabSelected="1" workbookViewId="0">
      <selection activeCell="A16" sqref="A16:C16"/>
    </sheetView>
  </sheetViews>
  <sheetFormatPr defaultColWidth="8.85546875" defaultRowHeight="15" x14ac:dyDescent="0.25"/>
  <cols>
    <col min="1" max="1" width="10.42578125" style="8" customWidth="1"/>
    <col min="2" max="2" width="51.85546875" style="8" customWidth="1"/>
    <col min="3" max="3" width="34.42578125" style="8" customWidth="1"/>
    <col min="4" max="16384" width="8.85546875" style="8"/>
  </cols>
  <sheetData>
    <row r="2" spans="1:3" x14ac:dyDescent="0.25">
      <c r="A2" s="231" t="s">
        <v>639</v>
      </c>
      <c r="B2" s="231"/>
      <c r="C2" s="231"/>
    </row>
    <row r="3" spans="1:3" x14ac:dyDescent="0.25">
      <c r="A3" s="232" t="s">
        <v>630</v>
      </c>
      <c r="B3" s="232"/>
      <c r="C3" s="232"/>
    </row>
    <row r="4" spans="1:3" ht="42.75" x14ac:dyDescent="0.25">
      <c r="A4" s="162" t="s">
        <v>631</v>
      </c>
      <c r="B4" s="162" t="s">
        <v>632</v>
      </c>
      <c r="C4" s="162" t="s">
        <v>633</v>
      </c>
    </row>
    <row r="5" spans="1:3" x14ac:dyDescent="0.25">
      <c r="A5" s="163">
        <v>1</v>
      </c>
      <c r="B5" s="164" t="s">
        <v>634</v>
      </c>
      <c r="C5" s="165">
        <f>DKŽ_1!G217</f>
        <v>4630976.540000001</v>
      </c>
    </row>
    <row r="6" spans="1:3" x14ac:dyDescent="0.25">
      <c r="A6" s="163">
        <v>2</v>
      </c>
      <c r="B6" s="164" t="s">
        <v>303</v>
      </c>
      <c r="C6" s="165">
        <f>DKŽ_2!G76</f>
        <v>167985.78999999992</v>
      </c>
    </row>
    <row r="7" spans="1:3" x14ac:dyDescent="0.25">
      <c r="A7" s="163">
        <v>3</v>
      </c>
      <c r="B7" s="164" t="s">
        <v>646</v>
      </c>
      <c r="C7" s="165">
        <f>DKŽ_3!G48</f>
        <v>445207.81000000006</v>
      </c>
    </row>
    <row r="8" spans="1:3" x14ac:dyDescent="0.25">
      <c r="A8" s="163">
        <v>4</v>
      </c>
      <c r="B8" s="164" t="s">
        <v>647</v>
      </c>
      <c r="C8" s="165">
        <f>DKŽ_4!G36</f>
        <v>23985.459999999995</v>
      </c>
    </row>
    <row r="9" spans="1:3" x14ac:dyDescent="0.25">
      <c r="A9" s="163">
        <v>5</v>
      </c>
      <c r="B9" s="164" t="s">
        <v>648</v>
      </c>
      <c r="C9" s="165">
        <f>DKŽ_5!G78</f>
        <v>322320.50000000006</v>
      </c>
    </row>
    <row r="10" spans="1:3" x14ac:dyDescent="0.25">
      <c r="A10" s="163">
        <v>6</v>
      </c>
      <c r="B10" s="164" t="s">
        <v>649</v>
      </c>
      <c r="C10" s="165">
        <f>DKŽ_6!G76</f>
        <v>119498.76000000004</v>
      </c>
    </row>
    <row r="11" spans="1:3" x14ac:dyDescent="0.25">
      <c r="A11" s="163"/>
      <c r="B11" s="164" t="s">
        <v>693</v>
      </c>
      <c r="C11" s="165">
        <v>0</v>
      </c>
    </row>
    <row r="12" spans="1:3" x14ac:dyDescent="0.25">
      <c r="A12" s="163"/>
      <c r="B12" s="164" t="s">
        <v>651</v>
      </c>
      <c r="C12" s="165">
        <v>47922</v>
      </c>
    </row>
    <row r="13" spans="1:3" x14ac:dyDescent="0.25">
      <c r="A13" s="163"/>
      <c r="B13" s="164" t="s">
        <v>650</v>
      </c>
      <c r="C13" s="165">
        <v>1746</v>
      </c>
    </row>
    <row r="14" spans="1:3" ht="42.75" x14ac:dyDescent="0.25">
      <c r="A14" s="162" t="s">
        <v>635</v>
      </c>
      <c r="B14" s="166" t="s">
        <v>636</v>
      </c>
      <c r="C14" s="167">
        <f>ROUND(SUM(C5:C13),2)</f>
        <v>5759642.8600000003</v>
      </c>
    </row>
    <row r="15" spans="1:3" x14ac:dyDescent="0.25">
      <c r="A15" s="168"/>
      <c r="B15" s="168"/>
      <c r="C15" s="168"/>
    </row>
    <row r="16" spans="1:3" ht="109.7" customHeight="1" x14ac:dyDescent="0.25">
      <c r="A16" s="233" t="s">
        <v>694</v>
      </c>
      <c r="B16" s="233"/>
      <c r="C16" s="233"/>
    </row>
    <row r="17" spans="1:3" ht="60.6" customHeight="1" x14ac:dyDescent="0.25">
      <c r="A17" s="233" t="s">
        <v>637</v>
      </c>
      <c r="B17" s="233"/>
      <c r="C17" s="233"/>
    </row>
    <row r="18" spans="1:3" x14ac:dyDescent="0.25">
      <c r="A18" s="169"/>
      <c r="B18" s="169"/>
      <c r="C18" s="169"/>
    </row>
    <row r="19" spans="1:3" ht="15.6" customHeight="1" x14ac:dyDescent="0.25">
      <c r="A19" s="168"/>
      <c r="B19" s="168"/>
      <c r="C19" s="170" t="s">
        <v>638</v>
      </c>
    </row>
    <row r="20" spans="1:3" ht="56.45" customHeight="1" x14ac:dyDescent="0.25">
      <c r="A20" s="234" t="s">
        <v>674</v>
      </c>
      <c r="B20" s="234"/>
      <c r="C20" s="234"/>
    </row>
    <row r="21" spans="1:3" ht="354" customHeight="1" x14ac:dyDescent="0.25">
      <c r="A21" s="234"/>
      <c r="B21" s="234"/>
      <c r="C21" s="234"/>
    </row>
  </sheetData>
  <sheetProtection algorithmName="SHA-512" hashValue="dAFmpgNNESgVFYcoT2sISaH8jVpdXTlaHkYj/bkXsrEPpBCqLbz8O00ksBXIprG0gYPwMIZqxi9KDys7y9O0+Q==" saltValue="pTF98I/bkuj7ceZMN337/w==" spinCount="100000" sheet="1" objects="1" scenarios="1"/>
  <mergeCells count="5">
    <mergeCell ref="A2:C2"/>
    <mergeCell ref="A3:C3"/>
    <mergeCell ref="A16:C16"/>
    <mergeCell ref="A17:C17"/>
    <mergeCell ref="A20:C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DKŽ_1</vt:lpstr>
      <vt:lpstr>DKŽ_2</vt:lpstr>
      <vt:lpstr>DKŽ_3</vt:lpstr>
      <vt:lpstr>DKŽ_4</vt:lpstr>
      <vt:lpstr>DKŽ_5</vt:lpstr>
      <vt:lpstr>DKŽ_6</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Marijus Žygas</cp:lastModifiedBy>
  <dcterms:created xsi:type="dcterms:W3CDTF">2020-10-05T14:48:34Z</dcterms:created>
  <dcterms:modified xsi:type="dcterms:W3CDTF">2023-08-30T05:38:57Z</dcterms:modified>
</cp:coreProperties>
</file>