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K:\Bioeksma\KONKURSAI\Santariškių klinikos\2023-07-27 1000 673791 (2023-604196)\Pasiūlymas 673791 (BIOEKSMA)\"/>
    </mc:Choice>
  </mc:AlternateContent>
  <xr:revisionPtr revIDLastSave="0" documentId="13_ncr:1_{EA93BCED-D092-4864-93C4-FCAB2CEC0AD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 l="1"/>
  <c r="J23" i="1"/>
  <c r="N21" i="1"/>
  <c r="M21" i="1"/>
  <c r="L21" i="1"/>
  <c r="J21" i="1"/>
  <c r="N20" i="1"/>
  <c r="M20" i="1"/>
  <c r="L20" i="1"/>
  <c r="J20" i="1"/>
  <c r="L16" i="1"/>
  <c r="M16" i="1" s="1"/>
  <c r="N16" i="1" s="1"/>
  <c r="J16" i="1"/>
  <c r="J89" i="1"/>
  <c r="M89" i="1"/>
  <c r="N89" i="1" s="1"/>
  <c r="L88" i="1"/>
  <c r="M88" i="1" s="1"/>
  <c r="J88" i="1"/>
  <c r="M96" i="1"/>
  <c r="M98" i="1" s="1"/>
  <c r="J96" i="1"/>
  <c r="M97" i="1"/>
  <c r="N97" i="1" s="1"/>
  <c r="J97" i="1"/>
  <c r="M90" i="1" l="1"/>
  <c r="N88" i="1"/>
  <c r="N90" i="1" s="1"/>
  <c r="N96" i="1"/>
  <c r="N98" i="1" s="1"/>
</calcChain>
</file>

<file path=xl/sharedStrings.xml><?xml version="1.0" encoding="utf-8"?>
<sst xmlns="http://schemas.openxmlformats.org/spreadsheetml/2006/main" count="420" uniqueCount="240">
  <si>
    <t xml:space="preserve">BVPŽ kodų grupė /BVPŽ kodas </t>
  </si>
  <si>
    <t>Cheminiai reagentai</t>
  </si>
  <si>
    <t>Pageidaujama pakuotė</t>
  </si>
  <si>
    <t>L</t>
  </si>
  <si>
    <t>33696300-8</t>
  </si>
  <si>
    <t>Pirkimo dalies Nr.</t>
  </si>
  <si>
    <t>Pavadinimas</t>
  </si>
  <si>
    <t>Techniniai  reikalavimai/paskirtis</t>
  </si>
  <si>
    <t>Mato vienetas</t>
  </si>
  <si>
    <t>1 mato vnt. įkainis, Eur su PVM</t>
  </si>
  <si>
    <t>Siūlomos prekės pavadinimas, gamintojas, katalogo Nr, prekės kodas, psl.</t>
  </si>
  <si>
    <t xml:space="preserve">Perkamų prekių mato vnt. kiekis  </t>
  </si>
  <si>
    <t>Tiekėjo siūloma pakuotė</t>
  </si>
  <si>
    <t>Perkamo maksimalaus kiekio suma, Eur be PVM</t>
  </si>
  <si>
    <t>PVM dydis %</t>
  </si>
  <si>
    <t>Perkamo maksimalaus kiekio suma Eur su PVM</t>
  </si>
  <si>
    <t xml:space="preserve">Chloralhidratas </t>
  </si>
  <si>
    <t>CAS 302-17-0 Chemiškai švari; min. 99,5 %</t>
  </si>
  <si>
    <t>1 kg</t>
  </si>
  <si>
    <t>kg</t>
  </si>
  <si>
    <t>Acetonas</t>
  </si>
  <si>
    <t>CAS 67-64-1 Chemiškai švari, atitinka analitinę specifikaciją pagal Ph. Eur.; min. 99,0 %</t>
  </si>
  <si>
    <t>2,5 L</t>
  </si>
  <si>
    <t>1 L</t>
  </si>
  <si>
    <t>Adenozino 5-trifosfato (ATP) dinatrio druska</t>
  </si>
  <si>
    <t>CAS 987-65-5 Rūšis II (Grade II), min. 99 %</t>
  </si>
  <si>
    <t>g</t>
  </si>
  <si>
    <t>Alciano mėlis 8GX (8GS), C.I. Nr. 74240</t>
  </si>
  <si>
    <t>CAS 33864-99-2 Mikroskopijai</t>
  </si>
  <si>
    <t>a-Amilazė iš kiaulės kasos</t>
  </si>
  <si>
    <t>Tipas I-A, 700-14000 a.v./mg baltymo; suspensija 2,9 M NaCl tirpale</t>
  </si>
  <si>
    <t>100 mg</t>
  </si>
  <si>
    <t>mg</t>
  </si>
  <si>
    <t>Amoniako tirpalas</t>
  </si>
  <si>
    <t>CAS 1336-21-6 Chemiškai švari; 25-26 % vandeninis tirpalas</t>
  </si>
  <si>
    <t>Anilino mėlis, C.I. Nr. 42755</t>
  </si>
  <si>
    <t>CAS 28631-66-5 Mikroskopijai, histologijai</t>
  </si>
  <si>
    <t xml:space="preserve">Azūras II, C.I. Nr. 52010/52015 </t>
  </si>
  <si>
    <t>CAS 37247-10-2 Mikroskopijai, histologijai</t>
  </si>
  <si>
    <t>Aukso (III) chlorido trihidratas</t>
  </si>
  <si>
    <t>CAS16961-25-4 ACS reagentas, 49.0 % aukso bazės</t>
  </si>
  <si>
    <t>Citochromas C (iš arklio širdies)</t>
  </si>
  <si>
    <t>CAS 9007-43-6 min.95%</t>
  </si>
  <si>
    <t>3,3-Diaminobenzidino tetrahidrochloridas</t>
  </si>
  <si>
    <t>CAS 7411-49-6 Švari analizei,min.98%</t>
  </si>
  <si>
    <t>5-(4-dimetilaminobenziliden)-rodaninas</t>
  </si>
  <si>
    <t>CAS 536-17-4, švarus analizei, 98-99%</t>
  </si>
  <si>
    <t>N,N-Dimetilformamidas</t>
  </si>
  <si>
    <t>CAS 68-12-2 Švari analizei, ACS reagentas; min. 99,8 %</t>
  </si>
  <si>
    <t>Druskos rūgštis</t>
  </si>
  <si>
    <t xml:space="preserve">CAS7647-01-0 Chemiškai švari, atitinka analitinę specifikaciją pagal Ph. Eur; min. 35,0 % </t>
  </si>
  <si>
    <t>Eozinas gelsvas, C.I. Nr. 45380</t>
  </si>
  <si>
    <t>CAS17372-87-1 Mikroskopijai</t>
  </si>
  <si>
    <t>100 g</t>
  </si>
  <si>
    <t>Epoksi darbinės terpės rinkinys</t>
  </si>
  <si>
    <t>Epon 812 [25038-04-4] - 2 x 250 ml, MNA [25134-21-8] - 250 ml, DDSA [25377-73-5] - 250 ml, DMP 30 [90-72-2] - 250 ml; elektroninei mikroskopijai: universali įtvirtinimo terpė, skirta pusplonių ir ultraplonų pjūvių ruošimui</t>
  </si>
  <si>
    <t>vnt</t>
  </si>
  <si>
    <t>Fosfomolibdeno rūgšties hidratas</t>
  </si>
  <si>
    <t>CAS51429-74-4 Fosformolibdato/molibdatofosforo rūgšties hidratas H3Mo12O40P x H2O; švari analizei</t>
  </si>
  <si>
    <t>Fuksinas rūgštinis</t>
  </si>
  <si>
    <t>CAS 3244-88-0  C.I. Nr. 42685</t>
  </si>
  <si>
    <t>Glutaraldehidas</t>
  </si>
  <si>
    <t>100 ml</t>
  </si>
  <si>
    <t>ml</t>
  </si>
  <si>
    <t>Gintaro(sukcino) rūgšties dinatrio druskos hekshidratas</t>
  </si>
  <si>
    <t>CAS 6106-21-4, chemiškai švari, min. 99 %</t>
  </si>
  <si>
    <t>Heksametilentetraminas (Metenaminas)</t>
  </si>
  <si>
    <t>CAS100-97-0 Chemiškai švari, min. 99,5 %</t>
  </si>
  <si>
    <t>500 g</t>
  </si>
  <si>
    <t>CAS 517-28-2, C.I.Nr.75290, miksoskopijai, histologijai</t>
  </si>
  <si>
    <t>Kalio aliuminio sulfato dodekahidratas</t>
  </si>
  <si>
    <t>CAS7784-24-9 Švari analizei, ACS reagentas, min. 98,0 %</t>
  </si>
  <si>
    <t>Kalio dihidrofosfatas</t>
  </si>
  <si>
    <t>CAS7778-77-0 Chemiškai švari, min. 99,5 %; buferių sudedamoji dalis</t>
  </si>
  <si>
    <t>Metanolis, absoliutus</t>
  </si>
  <si>
    <t>CAS67-56-1 Švari analizei, ACS reagentas; min. 99,8 %</t>
  </si>
  <si>
    <t>Naftol AS-BI fosfato dinatrio druska</t>
  </si>
  <si>
    <t>CAS 207569-04-8 min.98,5%</t>
  </si>
  <si>
    <t>Naftol AS-D chloracetatas</t>
  </si>
  <si>
    <t>CAS35245-26-2 min. 95,0 %; histologijai,esterazės substratas</t>
  </si>
  <si>
    <t>1 g</t>
  </si>
  <si>
    <t>Natrio acetato trihidratas</t>
  </si>
  <si>
    <t>CAS6131-90-4 Chemiškai švari, min. 99,0 %</t>
  </si>
  <si>
    <t>Natrio jodatas</t>
  </si>
  <si>
    <t>CAS7681-55-2 Chemiškai švari, min. 99,5 %</t>
  </si>
  <si>
    <t>50 g</t>
  </si>
  <si>
    <t>Natrio tiosulfato pentahidratas</t>
  </si>
  <si>
    <t>CAS10102-17-7 Chemiškai švari, min. 99,5 %</t>
  </si>
  <si>
    <t>1000 g</t>
  </si>
  <si>
    <t xml:space="preserve">Oranžinis G </t>
  </si>
  <si>
    <t>CAS1936-15-8 C.I. Nr. 16230 Mikroskopijai, histologijai</t>
  </si>
  <si>
    <t>Pararosanilinas (Bazinis parafuksinas)</t>
  </si>
  <si>
    <t>CAS467-62-9 C.I. Nr. 42500 dažų kiekis min.95%</t>
  </si>
  <si>
    <t>Perjodo rūgštis</t>
  </si>
  <si>
    <t>CAS10450-60-9 Švari analizei, ACS reagentas; min. 99,0 %</t>
  </si>
  <si>
    <t>Pikro rūgšties tirpalas</t>
  </si>
  <si>
    <t>CAS88-89-1. 13 g/l (1,3 %) sotusis vandeninis tirpalas</t>
  </si>
  <si>
    <t>Piridinas</t>
  </si>
  <si>
    <t>CAS110-86-1 Chemiškai švari, min. 99,5 %</t>
  </si>
  <si>
    <t>Polietilenglikolis 200</t>
  </si>
  <si>
    <t>CAS25322-68-3 Švarus; molinė masė 200 g/mol</t>
  </si>
  <si>
    <t>Sidabro nitratas</t>
  </si>
  <si>
    <t>CAS7761-88-8 Švari analizei/chemiškai švari ir atitinkanti analitinę specifikaciją pagal Ph. Eur.; min. 99,8%</t>
  </si>
  <si>
    <t xml:space="preserve">Skruzdžių rūgštis                 </t>
  </si>
  <si>
    <t>CAS64-18-6 Chemiškai švari; min. 98,0 %</t>
  </si>
  <si>
    <t>Toluidino mėlis O</t>
  </si>
  <si>
    <t>CAS92-31-9 C.I. Nr. 52040 Mikroskopijai, 85%</t>
  </si>
  <si>
    <t>2,4,6-trimetilpiridinas (s-kolidinas)</t>
  </si>
  <si>
    <t xml:space="preserve"> CAS 108-75-8, chemiškai švari, min. 99%</t>
  </si>
  <si>
    <t>Vandeninė dengiamoji terpė</t>
  </si>
  <si>
    <t>Paruošta naudojimui vandeninė objektinių stiklelių dengimo terpė histologijai/mikroskopijai; pagaminta iš želatinos, glicerolio ir fenolio</t>
  </si>
  <si>
    <t>CAS111-30-8 ~ 50 % vandeninis tirpalas</t>
  </si>
  <si>
    <t>1000 ml</t>
  </si>
  <si>
    <t>10 % neutralus buferinis formalino tirpalas</t>
  </si>
  <si>
    <t xml:space="preserve">20-25 L </t>
  </si>
  <si>
    <r>
      <t xml:space="preserve">CAS Nr 50-00-0 Paruoštas naudojimui, neutralus  fosfatinis buferinis 10 % (V/V) formalino   tirpalas 40 mMol/L. pH 7.0 ± 0.2. Natrio kiekis tirpale - 61-71 mmol/l. Reagentas, paruoštas histologijos tyrimams parafinine technika atlikti ("Histo grade").  Tinkamas kokybiškų imunohistocheminių, imunofluorescencinių ir molekulinių  reakcijų atlikimui. Pakuotė su kraneliu. </t>
    </r>
    <r>
      <rPr>
        <sz val="10"/>
        <rFont val="Times New Roman"/>
        <family val="1"/>
        <charset val="204"/>
      </rPr>
      <t xml:space="preserve">Kranelių pristatymas pagal poreikį: per metus  ne daugiau 15 vnt. </t>
    </r>
  </si>
  <si>
    <t>Tirpalas 2 (eozino raudonas)</t>
  </si>
  <si>
    <t xml:space="preserve"> Tankis 20°C - 1,01g/cm³, pH - 6,8.</t>
  </si>
  <si>
    <t>Tirpalas 3 (azūro mėlynas)</t>
  </si>
  <si>
    <t>Tankis 20°C - 1,01g/cm³. pH - 6,8.</t>
  </si>
  <si>
    <t>Papanicolaou tirpalas 1b (hematoksilinas S)</t>
  </si>
  <si>
    <t>Tankis 20°C - 1,05g/cm³, pH - 2,5.</t>
  </si>
  <si>
    <t>Papanicolaou tirpalas 3 b (polichrominis tirpalas EA 50)</t>
  </si>
  <si>
    <t>Tankis 20°C - 0,82g/cm³</t>
  </si>
  <si>
    <t>galonas/ 3,79L</t>
  </si>
  <si>
    <t>Jodas (Iodine)</t>
  </si>
  <si>
    <t>CAS 7553-56-2, chemiškai švari, min. 99,8%, molinė masė 253.81</t>
  </si>
  <si>
    <t>100g</t>
  </si>
  <si>
    <t>Dinatrio hidrofosfato dihidratas</t>
  </si>
  <si>
    <t>1000g</t>
  </si>
  <si>
    <t>CAS10028-24-7 Chemiškai švarus, min. 99,5 %; buferių sudedamoji dalis</t>
  </si>
  <si>
    <t>Di-natrio tetraborato dekahidratas</t>
  </si>
  <si>
    <t>CAS 1303-96-4 Chemiškai švarus, min. 99,5 %; buferių sudedamoji dalis</t>
  </si>
  <si>
    <t>EDTA dinatrio druskos dihidratas</t>
  </si>
  <si>
    <t>CAS6381-92-6 Švari analizei, min. 99,0 %</t>
  </si>
  <si>
    <t>Formaldehidas 37%</t>
  </si>
  <si>
    <t>CAS50-00-0 Chemiškai švari arba speciali kokybė histologijai; min.37,0 %; nebuferinis tirpalas, stabilizuotas 10-15% metanoliu</t>
  </si>
  <si>
    <t>Natrio chloridas</t>
  </si>
  <si>
    <t>CAS 7647-14-5 Chemiškai švarus, atitinka analitinę specifikaciją pagal Ph. Eur.; min. 99,0 %</t>
  </si>
  <si>
    <t>Natrio dihidrofosfato dihidratas</t>
  </si>
  <si>
    <t>CAS13472-35-0 Švari analizei, min. 99,0 %</t>
  </si>
  <si>
    <t>Kalio chloridas (3M)</t>
  </si>
  <si>
    <t>Sacharozė</t>
  </si>
  <si>
    <t>Glicerolis</t>
  </si>
  <si>
    <t>CAS 7447-40-7, elektrolitas pH elektrodui, molinė masė 74,56 g/mol</t>
  </si>
  <si>
    <t>CAS 56815, bevandenis, molinė masė 92,09</t>
  </si>
  <si>
    <t>Vanduo be nukleazių</t>
  </si>
  <si>
    <t>Kongas raudonas</t>
  </si>
  <si>
    <t>CAS 573-58-0 Mikroskopijai, dažų kiekis &gt;85%, C.I. Nr. 22120</t>
  </si>
  <si>
    <t xml:space="preserve">Vanduo skirtas PGR ir kitoms molekulinėms reakcijoms atlikti; sterilus, be dezoksiribonukleazių, RNazių arba proteazių. </t>
  </si>
  <si>
    <t>500 ml</t>
  </si>
  <si>
    <t>dodeka-Volframo fosforo rūgštis</t>
  </si>
  <si>
    <t>CAS 12501-23-4 , švari analizei, molinė masė 2898,05</t>
  </si>
  <si>
    <t>Raudonasis (EOZIN) reagentas</t>
  </si>
  <si>
    <t>Mėlynasis (BLUE) reagentas</t>
  </si>
  <si>
    <r>
      <t>Raudonasis reagentas skirtas naudoti su dažų rinkiniu</t>
    </r>
    <r>
      <rPr>
        <sz val="10"/>
        <color rgb="FF000000"/>
        <rFont val="Times New Roman"/>
        <family val="1"/>
        <charset val="186"/>
      </rPr>
      <t xml:space="preserve"> </t>
    </r>
    <r>
      <rPr>
        <sz val="10"/>
        <color theme="1"/>
        <rFont val="Times New Roman"/>
        <family val="1"/>
        <charset val="186"/>
      </rPr>
      <t>diferenciniam hematologinių ir citologinių mėginių ląstelių elementų dažymui. Pakuotė ne mažesnė nei 2500 ml.</t>
    </r>
  </si>
  <si>
    <t>Mėlynasis reagentas skirtas naudoti su dažų rinkiniu diferenciniam hematologinių ir citologinių mėginių ląstelių elementų dažymui. Pakuotė ne mažesnė nei 2500 ml.</t>
  </si>
  <si>
    <t>Orseinas</t>
  </si>
  <si>
    <t>Sintetinis, absorbcijos max. (0,01 M NaOH) 575-580 nm; mikroskopijai, CAS 1400-62-0</t>
  </si>
  <si>
    <t>di-Kalio disulfitas</t>
  </si>
  <si>
    <t>≥97.0%, CAS 16731-55-8, molinė masė 222,33</t>
  </si>
  <si>
    <t>99, 7%, molinė masė 342,30</t>
  </si>
  <si>
    <t xml:space="preserve">želatina </t>
  </si>
  <si>
    <t>CAS 9000-70-8, vidutinio stiprumo (~180 bloom), tipas A</t>
  </si>
  <si>
    <t>Kalcio chloridas</t>
  </si>
  <si>
    <t>CAS 10035-04-8, CaCl2 · 2H2O</t>
  </si>
  <si>
    <t>237ml</t>
  </si>
  <si>
    <t>Tinkantys fiksuotiems ir šaldytiems histologiniams mėginiams, greitai džiūstantys, skirti ilgalaikiam žymėjimui. Tinkantys mikrodiagnostikai, dažų pigmentas padengiantis mėginio paviršių nesiskverbiant gylyn į audinius. Raudonos spalvos.</t>
  </si>
  <si>
    <t xml:space="preserve">Histologinių mėginių žymėjimo dažai raudoni </t>
  </si>
  <si>
    <t>Tinkantys fiksuotiems ir šaldytiems histologiniams mėginiams, greitai džiūstantys, skirti ilgalaikiam žymėjimui. Tinkantys mikrodiagnostikai, dažų pigmentas padengiantis mėginio paviršių nesiskverbiant gylyn į audinius. Žalios spalvos.</t>
  </si>
  <si>
    <t xml:space="preserve">Histologinių mėginių žymėjimo dažai žali </t>
  </si>
  <si>
    <t xml:space="preserve">Tinkantys fiksuotiems ir šaldytiems histologiniams mėginiams, greitai džiūstantys, skirti ilgalaikiam žymėjimui. Tinkantys mikrodiagnostikai, dažų pigmentas padengiantis mėginio paviršių nesiskverbiant gylyn į  audinius. Mėlynos spalvos. </t>
  </si>
  <si>
    <t xml:space="preserve">Histologinių mėginių žymėjimo dažai mėlyni </t>
  </si>
  <si>
    <t>Tinkantys fiksuotiems ir šaldytiems histologiniams mėginiams, greitai džiūstantys, skirti ilgalaikiam žymėjimui. Tinkantys mikrodiagnostikai, dažų pigmentas padengiantis mėginio paviršių nesiskverbiant gylyn į audinius. Juodos spalvos.</t>
  </si>
  <si>
    <t xml:space="preserve">Histologinių mėginių žymėjimo dažai juodi </t>
  </si>
  <si>
    <t>Rinkinys skirtas profesonaliam optikos valymui</t>
  </si>
  <si>
    <t>Natrio hidroksido granulės</t>
  </si>
  <si>
    <t>Propilenglikolis</t>
  </si>
  <si>
    <t>CAS 57-55-6, molekulinė masė 76,09, švarumas ≥99,5%, ACS reagentas, klampus skystis.</t>
  </si>
  <si>
    <t>CAS 1310-73-2, chemiškai švari, min 98,8%, molinė masė 40,0 g/mol, granulės</t>
  </si>
  <si>
    <t>Modifikuotas hematoksilinas pagal Mayer</t>
  </si>
  <si>
    <t>Reagentas naudojamas laipsniškam branduolių dažymui histopatologijoje ir kontrastiniam dažymui imunohistochemijoje. Sudėtyje yra optimaliai oksiduotas hematoksilinas su natrio jodatu, stabilizuotu chloralio hidratu ir antioksidantais., modifikuotas hematoksilinas pagal Mayer savo sudėtyje neturi alkoholio, kuris yra tinkamas reakcijoms su AEC.</t>
  </si>
  <si>
    <t>Hematoksilinas milteliais</t>
  </si>
  <si>
    <t>500ml</t>
  </si>
  <si>
    <r>
      <t>Automatiniam histologinių preparatų dengimui, bevandenė,</t>
    </r>
    <r>
      <rPr>
        <sz val="10"/>
        <rFont val="Times New Roman"/>
        <family val="1"/>
        <charset val="186"/>
      </rPr>
      <t xml:space="preserve"> ksileno/ kito organinio tirpiklio pagrindu</t>
    </r>
    <r>
      <rPr>
        <sz val="10"/>
        <color theme="1"/>
        <rFont val="Times New Roman"/>
        <family val="1"/>
        <charset val="186"/>
      </rPr>
      <t xml:space="preserve">, klampumas 450-550 cSt, tinkama dengimui po ksileno pakaitalo. Tinkama darbui su Leica CV5030 automatiniu dengimo įrenginiu. Originalioje 500 ml talpos gamintojo pakuotėje. </t>
    </r>
  </si>
  <si>
    <t>Dengiamoji medžiaga histologijai</t>
  </si>
  <si>
    <t>Automatiniam citologinių preparatų dengimui, bevandenė, toluolo ir metilmetakrilato pagrindu, klampumas 140-160cSt, tinkama darbui su Leica CV5030  automatiniu dengimo įrenginiu. Originalioje 500 ml talpos gamintojo pakuotėje.</t>
  </si>
  <si>
    <t>Dengiamoji medžiaga citologijai</t>
  </si>
  <si>
    <t>Dengiamoji medžiaga mikropreparatų dengimui</t>
  </si>
  <si>
    <t>Geležies (III) chloridas bevandenis</t>
  </si>
  <si>
    <t>CAS 7705-08-0, bevandenis sintezei, miltelių pavidalu, molinė masė 162,20</t>
  </si>
  <si>
    <t xml:space="preserve">Rinkinyje turi būti priemonės (valymo skystis, šepetėliai ir pan.), kurių pagalba galima būtų išvalyti objektyvus, jų dalis. </t>
  </si>
  <si>
    <t>rinkinys</t>
  </si>
  <si>
    <t>Dažų rinkinys greitam kraujo tepinėlių dažymui. Siūlomos prekės turi būti vieno gamintojo.</t>
  </si>
  <si>
    <r>
      <t>Dažai  citologinei vėžio ir ciklo diagnostikai.</t>
    </r>
    <r>
      <rPr>
        <sz val="10"/>
        <color rgb="FFFF0000"/>
        <rFont val="Times New Roman"/>
        <family val="1"/>
        <charset val="186"/>
      </rPr>
      <t xml:space="preserve"> </t>
    </r>
    <r>
      <rPr>
        <sz val="10"/>
        <rFont val="Times New Roman"/>
        <family val="1"/>
        <charset val="186"/>
      </rPr>
      <t>Siūlomos prekės turi būti vieno gamintojo.</t>
    </r>
  </si>
  <si>
    <t>67.1</t>
  </si>
  <si>
    <t>67.2</t>
  </si>
  <si>
    <t>Dažai  citologinei vėžio ir ciklo diagnostikai. Siūlomos prekės turi būti vieno gamintojo.</t>
  </si>
  <si>
    <t>67 pirkimo dalies suma, Eur be PVM</t>
  </si>
  <si>
    <t>68.1</t>
  </si>
  <si>
    <t>68.2</t>
  </si>
  <si>
    <t>69.1</t>
  </si>
  <si>
    <t>69.2</t>
  </si>
  <si>
    <t>Ksileno pakaitalas</t>
  </si>
  <si>
    <t>5 L</t>
  </si>
  <si>
    <t>Dažai histologiniams mėginiams žymėti. Siūlomos prekės turi būti vieno gamintojo.</t>
  </si>
  <si>
    <t xml:space="preserve">Ksileno pakaitalas naudojimui histologijoje. Be aštraus kvapo, nealergizuojantis. Turi atlikti parafino tirpinimo ir audinių skaidrinimo funkcijas. </t>
  </si>
  <si>
    <t>66.1</t>
  </si>
  <si>
    <t>66.2</t>
  </si>
  <si>
    <t>70.1</t>
  </si>
  <si>
    <t>70.2</t>
  </si>
  <si>
    <t>70.3</t>
  </si>
  <si>
    <t>70.4</t>
  </si>
  <si>
    <t>66 pirkimo dalies suma, Eur be PVM</t>
  </si>
  <si>
    <t>68 pirkimo dalies suma, Eur be PVM</t>
  </si>
  <si>
    <t>69 pirkimo dalies suma, Eur be PVM</t>
  </si>
  <si>
    <t>70 pirkimo dalies suma, Eur be PVM</t>
  </si>
  <si>
    <t>VšĮ VILNIAUS UNIVERSITETO LIGONINĖ SANTAROS KLINIKOS</t>
  </si>
  <si>
    <t xml:space="preserve">Pasiūlymas turi tenkinti žemiau išvardintas sąlygas: </t>
  </si>
  <si>
    <t>1 mato vnt. įkainis, Eur be PVM</t>
  </si>
  <si>
    <t>Tiekėjo siūlomos pakuotės kaina, Eur be PVM</t>
  </si>
  <si>
    <t>1. Pirkime pateikti pirkimo objekto pavyzdžių gali būti reikalaujama dėl jų įvertinimo pagal techninės specifikacijos reikalavimus ir įsitikinimo, jog siūlomos prekės pilnai atitinka techninėje specifikacijoje nustatytus reikalavimus. Perkančioji organizacija raštu gali prašyti galimo laimėtojo arba ir kitų dalyvių pateikti pirkimo objekto pavyzdžius per 7 kalendorines dienas. Jei dalyvis nepateiks pirkimo objekto pavyzdžių per nustatytą terminą, jo pasiūlymas bus atmestas kaip neatitinkantis pirkimo dokumentų reikalavimų. Prekių pavyzdžiai bus testuojami Valstybiniame  patologijos centre, VšĮ VUL SK filiale atliekant diagnostikos procedūras ir bus negrąžinami. Pavyzdžiai turi būti nemokami ir pateikiami su prekių perdavimą įrodančiu dokumentu. Jei tiekėjas nepateiks visų siūlomų prekių pavyzdžių (bei papildomų reagentų ir priemonių reikalingų testavimui atlikti), jo pasiūlymas bus atmestas kaip neatitinkantis pirkimo dokumentų reikalavimų.</t>
  </si>
  <si>
    <t>2.  Tiekėjų pasiūlytos prekių kainos bus vertinamos pagal mažiausią pasiūlytą 1 mato vnt. įkainį be PVM.</t>
  </si>
  <si>
    <t>Valstybinis patologijos centras, viešosios įstaigos Vilniaus universiteto ligoninės Santaros klinikų filialas (toliau - VPC),  įsigys žemiau išvardintus diagnostikos reagentus, skirtus patologijos tyrimams.</t>
  </si>
  <si>
    <t>3. Pirkimo dalies objektai neskaidomi į dalis, todėl pasiūlymai teikiami visai pirkimo daliai.</t>
  </si>
  <si>
    <t xml:space="preserve">4. Tiekėjas turi pateikti informaciją, įrodančią parduodamos prekės atitikimą kokybės ir techniniams reikalavimams, nurodytiems pirkimo dokumentų techninėje specifikacijoje:  gamintojo parengtus katalogus ir siūlomų prekių techninių charakteristikų aprašymus. Taip pat tiekėjas turi pateikti nuorodą į gamintojo interneto svetainę, kurioje perkančiosios organizacijos vertintojai galėtų patikrinti teikiamų duomenų autentiškumą. </t>
  </si>
  <si>
    <t>5. Pateiktų prekių galiojimo terminas pristatymo metu turi būti ne trumpesnis nei 6 mėn. nuo gamintojo nustatyto galiojimo termino pabaigos.</t>
  </si>
  <si>
    <t>6. Vykdomas žaliasis pirkimas – siekiant mažinti poveikį aplinkai, pirkimui taikomas mažesnio popieriaus suvartojimo spausdinimui reikalavimas. Tiek pasiūlymas, tiek sutartis pasirašomi elektroniniu parašu.</t>
  </si>
  <si>
    <t>Pirkimo dalies objekto Nr.</t>
  </si>
  <si>
    <t xml:space="preserve">                                                                                                                                                                                                                           
TECHNINĖ SPECIFIKACIJA IR PASIŪLYMO FORMA
 DIAGNOSTINIAI REAGENTAI
</t>
  </si>
  <si>
    <t xml:space="preserve">Santariškių g. 2, LT-08661 Vilnius, įmonės kodas 124364561, PVM kodas LT243645610 Tel. +3706 9779853, el. pašto adresas: algimantas.varzgalys@vpc.lt    </t>
  </si>
  <si>
    <t>7. Visoms nurodytoms konkrečioms medžiagoms ir/ar konkretiems pavadinimams, standartams tiekėjas gali siūlyti lygiavertę prekę. Tiekėjas, siūlantis lygiavertę prekę privalo savo pasiūlyme patikimomis priemonėmis įrodyti, kad siūloma prekė yra lygiavertė ir atitinka techninėje specifikacijoje keliamus reikalavimus.</t>
  </si>
  <si>
    <t>RAL Diagnostics; EOSIN-RAL 555 (Kat. Nr. 361640-2500)</t>
  </si>
  <si>
    <t>RAL Diagnostics; BLUE-RAL 555 (Kat. Nr. 361650-2500)</t>
  </si>
  <si>
    <t>RAL Diagnostics; Harris haematoxylin (Kat. Nr. 361070-2500)</t>
  </si>
  <si>
    <t>RAL Diagnostics; EA50 Papanicolaou solution (Kat. Nr. 367600-2500)</t>
  </si>
  <si>
    <t>VWR; 20066.330</t>
  </si>
  <si>
    <t>VWR; 1133.1000</t>
  </si>
  <si>
    <t>VWR; ACRO229661000</t>
  </si>
  <si>
    <t>VWR; 85909.260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</si>
</sst>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186"/>
      <scheme val="minor"/>
    </font>
    <font>
      <sz val="10"/>
      <name val="Times New Roman"/>
      <family val="1"/>
      <charset val="186"/>
    </font>
    <font>
      <sz val="10"/>
      <color theme="1"/>
      <name val="Times New Roman"/>
      <family val="1"/>
      <charset val="186"/>
    </font>
    <font>
      <sz val="10"/>
      <name val="Arial"/>
      <family val="2"/>
      <charset val="186"/>
    </font>
    <font>
      <b/>
      <sz val="10"/>
      <color theme="1"/>
      <name val="Times New Roman"/>
      <family val="1"/>
      <charset val="186"/>
    </font>
    <font>
      <b/>
      <sz val="10"/>
      <color rgb="FF2E0927"/>
      <name val="Times New Roman"/>
      <family val="1"/>
      <charset val="186"/>
    </font>
    <font>
      <sz val="10"/>
      <color theme="1"/>
      <name val="Times New Roman"/>
      <family val="1"/>
      <charset val="204"/>
    </font>
    <font>
      <sz val="10"/>
      <name val="Times New Roman"/>
      <family val="1"/>
      <charset val="204"/>
    </font>
    <font>
      <sz val="10"/>
      <color theme="1"/>
      <name val="Calibri"/>
      <family val="2"/>
      <charset val="186"/>
      <scheme val="minor"/>
    </font>
    <font>
      <sz val="10"/>
      <color rgb="FFFF0000"/>
      <name val="Times New Roman"/>
      <family val="1"/>
      <charset val="186"/>
    </font>
    <font>
      <sz val="10"/>
      <color rgb="FF000000"/>
      <name val="Times New Roman"/>
      <family val="1"/>
      <charset val="186"/>
    </font>
    <font>
      <sz val="11"/>
      <color rgb="FFFF0000"/>
      <name val="Calibri"/>
      <family val="2"/>
      <charset val="186"/>
      <scheme val="minor"/>
    </font>
    <font>
      <b/>
      <sz val="11"/>
      <name val="Times New Roman"/>
      <family val="1"/>
      <charset val="186"/>
    </font>
    <font>
      <b/>
      <sz val="10"/>
      <name val="Times New Roman"/>
      <family val="1"/>
      <charset val="186"/>
    </font>
    <font>
      <u/>
      <sz val="11"/>
      <color theme="10"/>
      <name val="Calibri"/>
      <family val="2"/>
      <charset val="186"/>
      <scheme val="minor"/>
    </font>
    <font>
      <u/>
      <sz val="10"/>
      <color theme="10"/>
      <name val="Times New Roman"/>
      <family val="1"/>
      <charset val="186"/>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3" fillId="0" borderId="0"/>
    <xf numFmtId="0" fontId="14" fillId="0" borderId="0" applyNumberFormat="0" applyFill="0" applyBorder="0" applyAlignment="0" applyProtection="0"/>
  </cellStyleXfs>
  <cellXfs count="153">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1" xfId="0" applyFont="1" applyBorder="1"/>
    <xf numFmtId="0" fontId="2" fillId="0" borderId="1" xfId="0" applyFont="1" applyBorder="1" applyAlignment="1">
      <alignment horizontal="center"/>
    </xf>
    <xf numFmtId="0" fontId="5" fillId="0" borderId="1" xfId="0" applyFont="1" applyBorder="1"/>
    <xf numFmtId="0" fontId="2"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wrapText="1" shrinkToFit="1"/>
    </xf>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2" fillId="0" borderId="1" xfId="0" applyFont="1" applyBorder="1" applyAlignment="1">
      <alignment vertical="center" wrapText="1"/>
    </xf>
    <xf numFmtId="0" fontId="1" fillId="0" borderId="1" xfId="1" applyFont="1" applyBorder="1" applyAlignment="1">
      <alignment vertical="center" wrapText="1"/>
    </xf>
    <xf numFmtId="0" fontId="1" fillId="0" borderId="2" xfId="1" applyFont="1" applyBorder="1" applyAlignment="1">
      <alignment vertical="center" wrapText="1"/>
    </xf>
    <xf numFmtId="0" fontId="1" fillId="0" borderId="3" xfId="1" applyFont="1" applyBorder="1" applyAlignment="1">
      <alignment vertical="center" wrapText="1"/>
    </xf>
    <xf numFmtId="49" fontId="1" fillId="0" borderId="3" xfId="1" applyNumberFormat="1" applyFont="1" applyBorder="1" applyAlignment="1">
      <alignment vertical="center" wrapText="1"/>
    </xf>
    <xf numFmtId="0" fontId="1" fillId="5" borderId="1" xfId="1" applyFont="1" applyFill="1" applyBorder="1" applyAlignment="1">
      <alignment vertical="center" wrapText="1"/>
    </xf>
    <xf numFmtId="0" fontId="2" fillId="0" borderId="1" xfId="1" applyFont="1" applyBorder="1" applyAlignment="1">
      <alignment vertical="center" wrapText="1"/>
    </xf>
    <xf numFmtId="0" fontId="6" fillId="0" borderId="1" xfId="0" applyFont="1" applyBorder="1" applyAlignment="1">
      <alignment horizontal="left" vertical="center" wrapText="1"/>
    </xf>
    <xf numFmtId="0" fontId="7" fillId="0" borderId="2" xfId="1"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Border="1" applyAlignment="1">
      <alignment horizontal="left" wrapText="1" shrinkToFit="1"/>
    </xf>
    <xf numFmtId="0" fontId="1" fillId="0" borderId="3" xfId="1" applyFont="1" applyBorder="1" applyAlignment="1">
      <alignment horizontal="center" vertical="center" wrapText="1"/>
    </xf>
    <xf numFmtId="0" fontId="1" fillId="0" borderId="8" xfId="1" applyFont="1" applyBorder="1" applyAlignment="1">
      <alignment horizontal="center" vertical="center" wrapText="1"/>
    </xf>
    <xf numFmtId="0" fontId="1" fillId="0" borderId="10" xfId="1"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left" vertical="center" wrapText="1"/>
    </xf>
    <xf numFmtId="0" fontId="1" fillId="0" borderId="1" xfId="1" applyFont="1" applyBorder="1" applyAlignment="1">
      <alignment horizontal="left" vertical="center" wrapText="1"/>
    </xf>
    <xf numFmtId="0" fontId="2" fillId="0" borderId="1" xfId="0" applyFont="1" applyBorder="1" applyAlignment="1">
      <alignment horizontal="left" wrapText="1"/>
    </xf>
    <xf numFmtId="0" fontId="1" fillId="5" borderId="1" xfId="1" applyFont="1" applyFill="1" applyBorder="1" applyAlignment="1">
      <alignment horizontal="left" vertical="center" wrapText="1"/>
    </xf>
    <xf numFmtId="0" fontId="1" fillId="0" borderId="3" xfId="1" applyFont="1" applyBorder="1" applyAlignment="1">
      <alignment horizontal="left" vertical="center" wrapText="1"/>
    </xf>
    <xf numFmtId="0" fontId="2" fillId="0" borderId="0" xfId="0" applyFont="1" applyAlignment="1">
      <alignment wrapText="1" shrinkToFit="1"/>
    </xf>
    <xf numFmtId="0" fontId="2" fillId="0" borderId="0" xfId="0" applyFont="1" applyAlignment="1">
      <alignment horizontal="center" wrapText="1" shrinkToFit="1"/>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8" fillId="0" borderId="1" xfId="0" applyFont="1" applyBorder="1" applyAlignment="1">
      <alignment horizontal="left" wrapText="1"/>
    </xf>
    <xf numFmtId="0" fontId="2" fillId="0" borderId="1" xfId="0" applyFont="1" applyBorder="1" applyAlignment="1">
      <alignment horizontal="justify" vertical="center"/>
    </xf>
    <xf numFmtId="0" fontId="1" fillId="0" borderId="1" xfId="0" applyFont="1" applyBorder="1" applyAlignment="1">
      <alignment horizontal="center" vertical="center" wrapText="1"/>
    </xf>
    <xf numFmtId="0" fontId="1" fillId="0" borderId="11" xfId="0" applyFont="1" applyBorder="1" applyAlignment="1">
      <alignment horizontal="left" vertical="center" wrapText="1"/>
    </xf>
    <xf numFmtId="0" fontId="5" fillId="0" borderId="0" xfId="0" applyFont="1"/>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wrapText="1"/>
    </xf>
    <xf numFmtId="0" fontId="10" fillId="0" borderId="1" xfId="0" applyFont="1" applyBorder="1" applyAlignment="1">
      <alignment horizontal="left" vertical="center" wrapText="1"/>
    </xf>
    <xf numFmtId="0" fontId="2" fillId="0" borderId="1" xfId="0" applyFont="1" applyBorder="1" applyAlignment="1">
      <alignment horizontal="left"/>
    </xf>
    <xf numFmtId="0" fontId="2" fillId="0" borderId="1" xfId="0" applyFont="1" applyBorder="1" applyAlignment="1">
      <alignment horizontal="left" vertical="center"/>
    </xf>
    <xf numFmtId="0" fontId="2" fillId="0" borderId="10" xfId="0" applyFont="1" applyBorder="1" applyAlignment="1">
      <alignment horizontal="left" vertical="center" wrapText="1" shrinkToFit="1"/>
    </xf>
    <xf numFmtId="0" fontId="7" fillId="0" borderId="1" xfId="1" applyFont="1" applyBorder="1" applyAlignment="1">
      <alignment horizontal="center" vertical="center" wrapText="1"/>
    </xf>
    <xf numFmtId="0" fontId="1" fillId="5" borderId="1" xfId="1" applyFont="1" applyFill="1" applyBorder="1" applyAlignment="1">
      <alignment vertical="center" wrapText="1" shrinkToFit="1"/>
    </xf>
    <xf numFmtId="0" fontId="1" fillId="0" borderId="1" xfId="1" applyFont="1" applyBorder="1" applyAlignment="1">
      <alignment vertical="center" wrapText="1" shrinkToFit="1"/>
    </xf>
    <xf numFmtId="0" fontId="1" fillId="0" borderId="3" xfId="1" applyFont="1" applyBorder="1" applyAlignment="1">
      <alignment vertical="center" wrapText="1" shrinkToFit="1"/>
    </xf>
    <xf numFmtId="0" fontId="2" fillId="6" borderId="1" xfId="0" applyFont="1" applyFill="1" applyBorder="1" applyAlignment="1">
      <alignment wrapText="1" shrinkToFit="1"/>
    </xf>
    <xf numFmtId="0" fontId="8" fillId="6" borderId="1" xfId="0" applyFont="1" applyFill="1" applyBorder="1" applyAlignment="1">
      <alignment horizontal="left" wrapText="1"/>
    </xf>
    <xf numFmtId="0" fontId="11" fillId="0" borderId="0" xfId="0" applyFont="1" applyAlignment="1">
      <alignment horizontal="center" vertical="center" textRotation="45"/>
    </xf>
    <xf numFmtId="0" fontId="11" fillId="0" borderId="0" xfId="0" applyFont="1"/>
    <xf numFmtId="0" fontId="13" fillId="0" borderId="1" xfId="0" applyFont="1" applyBorder="1" applyAlignment="1">
      <alignment horizontal="center" vertical="center" wrapText="1"/>
    </xf>
    <xf numFmtId="0" fontId="5" fillId="0" borderId="10" xfId="0" applyFont="1" applyBorder="1" applyAlignment="1">
      <alignment horizontal="center"/>
    </xf>
    <xf numFmtId="0" fontId="2" fillId="0" borderId="10"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wrapText="1"/>
    </xf>
    <xf numFmtId="0" fontId="2" fillId="8" borderId="1" xfId="0" applyFont="1" applyFill="1" applyBorder="1" applyAlignment="1">
      <alignment wrapText="1" shrinkToFit="1"/>
    </xf>
    <xf numFmtId="0" fontId="2" fillId="0" borderId="3" xfId="0" applyFont="1" applyBorder="1" applyAlignment="1">
      <alignment wrapText="1"/>
    </xf>
    <xf numFmtId="0" fontId="1" fillId="0" borderId="10" xfId="0" applyFont="1" applyBorder="1" applyAlignment="1">
      <alignment horizontal="left" wrapText="1"/>
    </xf>
    <xf numFmtId="0" fontId="8" fillId="8" borderId="1" xfId="0" applyFont="1" applyFill="1" applyBorder="1" applyAlignment="1">
      <alignment horizontal="center" wrapText="1"/>
    </xf>
    <xf numFmtId="0" fontId="8" fillId="0" borderId="1" xfId="0" applyFont="1" applyBorder="1" applyAlignment="1">
      <alignment horizontal="center" wrapText="1"/>
    </xf>
    <xf numFmtId="0" fontId="8" fillId="6" borderId="1" xfId="0" applyFont="1" applyFill="1" applyBorder="1" applyAlignment="1">
      <alignment wrapText="1"/>
    </xf>
    <xf numFmtId="0" fontId="2" fillId="8" borderId="1" xfId="0" applyFont="1" applyFill="1" applyBorder="1"/>
    <xf numFmtId="164" fontId="2" fillId="0" borderId="1" xfId="0" applyNumberFormat="1" applyFont="1" applyBorder="1"/>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wrapText="1"/>
    </xf>
    <xf numFmtId="164" fontId="4" fillId="0" borderId="1" xfId="0" applyNumberFormat="1" applyFont="1" applyBorder="1" applyAlignment="1">
      <alignment horizontal="center" wrapText="1"/>
    </xf>
    <xf numFmtId="9" fontId="2" fillId="0" borderId="1" xfId="0" applyNumberFormat="1" applyFont="1" applyBorder="1" applyAlignment="1">
      <alignment horizontal="center" vertical="center" wrapText="1" shrinkToFit="1"/>
    </xf>
    <xf numFmtId="164" fontId="2" fillId="0" borderId="1" xfId="0" applyNumberFormat="1" applyFont="1" applyBorder="1" applyAlignment="1">
      <alignment horizontal="center" vertical="center" wrapText="1" shrinkToFit="1"/>
    </xf>
    <xf numFmtId="164" fontId="4" fillId="0" borderId="1" xfId="0" applyNumberFormat="1" applyFont="1" applyBorder="1" applyAlignment="1">
      <alignment horizontal="center" vertical="center" wrapText="1" shrinkToFit="1"/>
    </xf>
    <xf numFmtId="0" fontId="14" fillId="0" borderId="1" xfId="2" applyBorder="1"/>
    <xf numFmtId="0" fontId="15" fillId="0" borderId="1" xfId="2" applyFont="1" applyBorder="1" applyAlignment="1">
      <alignment horizontal="center" vertical="center"/>
    </xf>
    <xf numFmtId="0" fontId="2" fillId="0" borderId="1" xfId="0" applyFont="1" applyBorder="1" applyAlignment="1">
      <alignment horizontal="center" wrapText="1" shrinkToFit="1"/>
    </xf>
    <xf numFmtId="164" fontId="2" fillId="0" borderId="1" xfId="0" applyNumberFormat="1" applyFont="1" applyBorder="1" applyAlignment="1">
      <alignment horizontal="center" wrapText="1" shrinkToFit="1"/>
    </xf>
    <xf numFmtId="164" fontId="2" fillId="0" borderId="1" xfId="0" applyNumberFormat="1" applyFont="1" applyBorder="1" applyAlignment="1">
      <alignment horizontal="center"/>
    </xf>
    <xf numFmtId="164" fontId="2" fillId="0" borderId="1" xfId="0" applyNumberFormat="1" applyFont="1" applyBorder="1" applyAlignment="1">
      <alignment horizontal="left" vertical="center" wrapText="1" shrinkToFit="1"/>
    </xf>
    <xf numFmtId="164" fontId="2" fillId="0" borderId="1" xfId="0" applyNumberFormat="1" applyFont="1" applyBorder="1" applyAlignment="1">
      <alignment horizontal="center" vertical="center"/>
    </xf>
    <xf numFmtId="0" fontId="15" fillId="0" borderId="1" xfId="2" applyFont="1" applyBorder="1" applyAlignment="1">
      <alignment horizontal="center" vertical="center" wrapText="1"/>
    </xf>
    <xf numFmtId="0" fontId="5" fillId="0" borderId="1" xfId="0" applyFont="1" applyBorder="1" applyAlignment="1">
      <alignment vertical="center"/>
    </xf>
    <xf numFmtId="164" fontId="2" fillId="0" borderId="1" xfId="0" applyNumberFormat="1" applyFont="1" applyBorder="1" applyAlignment="1">
      <alignment vertical="center"/>
    </xf>
    <xf numFmtId="0" fontId="13" fillId="7" borderId="2" xfId="1" applyFont="1" applyFill="1" applyBorder="1" applyAlignment="1">
      <alignment horizontal="left" vertical="center" wrapText="1"/>
    </xf>
    <xf numFmtId="0" fontId="13" fillId="7" borderId="11" xfId="1" applyFont="1" applyFill="1" applyBorder="1" applyAlignment="1">
      <alignment horizontal="left" vertical="center" wrapText="1"/>
    </xf>
    <xf numFmtId="0" fontId="13" fillId="7" borderId="3" xfId="1" applyFont="1" applyFill="1" applyBorder="1" applyAlignment="1">
      <alignment horizontal="left" vertical="center" wrapText="1"/>
    </xf>
    <xf numFmtId="0" fontId="1" fillId="7" borderId="2" xfId="0" applyFont="1" applyFill="1" applyBorder="1" applyAlignment="1">
      <alignment horizontal="left" vertical="center"/>
    </xf>
    <xf numFmtId="0" fontId="13" fillId="7" borderId="11" xfId="0" applyFont="1" applyFill="1" applyBorder="1" applyAlignment="1">
      <alignment horizontal="left" vertical="center"/>
    </xf>
    <xf numFmtId="0" fontId="13" fillId="7" borderId="3" xfId="0" applyFont="1" applyFill="1" applyBorder="1" applyAlignment="1">
      <alignment horizontal="left" vertical="center"/>
    </xf>
    <xf numFmtId="0" fontId="11" fillId="0" borderId="0" xfId="0" applyFont="1" applyAlignment="1">
      <alignment horizontal="center" vertical="center" textRotation="45"/>
    </xf>
    <xf numFmtId="0" fontId="2" fillId="6" borderId="2" xfId="0" applyFont="1" applyFill="1" applyBorder="1" applyAlignment="1">
      <alignment horizontal="left"/>
    </xf>
    <xf numFmtId="0" fontId="2" fillId="6" borderId="11" xfId="0" applyFont="1" applyFill="1" applyBorder="1" applyAlignment="1">
      <alignment horizontal="left"/>
    </xf>
    <xf numFmtId="0" fontId="2" fillId="6" borderId="3" xfId="0" applyFont="1" applyFill="1" applyBorder="1" applyAlignment="1">
      <alignment horizontal="left"/>
    </xf>
    <xf numFmtId="0" fontId="1" fillId="6" borderId="2" xfId="0" applyFont="1" applyFill="1" applyBorder="1" applyAlignment="1">
      <alignment horizontal="left" wrapText="1"/>
    </xf>
    <xf numFmtId="0" fontId="1" fillId="6" borderId="11" xfId="0" applyFont="1" applyFill="1" applyBorder="1" applyAlignment="1">
      <alignment horizontal="left" wrapText="1"/>
    </xf>
    <xf numFmtId="0" fontId="1" fillId="6" borderId="3" xfId="0" applyFont="1" applyFill="1" applyBorder="1" applyAlignment="1">
      <alignment horizontal="left" wrapText="1"/>
    </xf>
    <xf numFmtId="0" fontId="1" fillId="6" borderId="2" xfId="0" applyFont="1" applyFill="1" applyBorder="1" applyAlignment="1">
      <alignment horizontal="left"/>
    </xf>
    <xf numFmtId="0" fontId="1" fillId="6" borderId="11" xfId="0" applyFont="1" applyFill="1" applyBorder="1" applyAlignment="1">
      <alignment horizontal="left"/>
    </xf>
    <xf numFmtId="0" fontId="1" fillId="6" borderId="3" xfId="0" applyFont="1" applyFill="1" applyBorder="1" applyAlignment="1">
      <alignment horizontal="left"/>
    </xf>
    <xf numFmtId="0" fontId="8" fillId="8" borderId="2" xfId="0" applyFont="1" applyFill="1" applyBorder="1" applyAlignment="1">
      <alignment horizontal="center" wrapText="1"/>
    </xf>
    <xf numFmtId="0" fontId="8" fillId="8" borderId="11" xfId="0" applyFont="1" applyFill="1" applyBorder="1" applyAlignment="1">
      <alignment horizontal="center" wrapText="1"/>
    </xf>
    <xf numFmtId="0" fontId="8" fillId="8" borderId="3" xfId="0" applyFont="1" applyFill="1" applyBorder="1" applyAlignment="1">
      <alignment horizontal="center" wrapText="1"/>
    </xf>
    <xf numFmtId="0" fontId="1" fillId="7" borderId="6" xfId="0" applyFont="1" applyFill="1" applyBorder="1" applyAlignment="1">
      <alignment horizontal="left" wrapText="1"/>
    </xf>
    <xf numFmtId="0" fontId="1" fillId="7" borderId="7" xfId="0" applyFont="1" applyFill="1" applyBorder="1" applyAlignment="1">
      <alignment horizontal="left" wrapText="1"/>
    </xf>
    <xf numFmtId="0" fontId="1" fillId="7" borderId="8" xfId="0" applyFont="1" applyFill="1" applyBorder="1" applyAlignment="1">
      <alignment horizontal="left" wrapText="1"/>
    </xf>
    <xf numFmtId="0" fontId="2" fillId="5" borderId="14" xfId="0" applyFont="1" applyFill="1" applyBorder="1" applyAlignment="1">
      <alignment vertical="top" wrapText="1"/>
    </xf>
    <xf numFmtId="0" fontId="2" fillId="5" borderId="0" xfId="0" applyFont="1" applyFill="1" applyAlignment="1">
      <alignment vertical="top" wrapText="1"/>
    </xf>
    <xf numFmtId="0" fontId="2" fillId="5" borderId="13" xfId="0" applyFont="1" applyFill="1" applyBorder="1" applyAlignment="1">
      <alignment vertical="top" wrapText="1"/>
    </xf>
    <xf numFmtId="0" fontId="2" fillId="0" borderId="14"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1" fillId="5" borderId="14" xfId="0" applyFont="1" applyFill="1" applyBorder="1" applyAlignment="1">
      <alignment vertical="center" wrapText="1"/>
    </xf>
    <xf numFmtId="0" fontId="1" fillId="5" borderId="0" xfId="0" applyFont="1" applyFill="1" applyAlignment="1">
      <alignment vertical="center" wrapText="1"/>
    </xf>
    <xf numFmtId="0" fontId="1" fillId="5" borderId="13" xfId="0" applyFont="1" applyFill="1" applyBorder="1" applyAlignment="1">
      <alignment vertical="center" wrapText="1"/>
    </xf>
    <xf numFmtId="0" fontId="5" fillId="0" borderId="10" xfId="0" applyFont="1" applyBorder="1" applyAlignment="1">
      <alignment horizontal="left"/>
    </xf>
    <xf numFmtId="0" fontId="5" fillId="0" borderId="12"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2" fillId="7" borderId="2" xfId="0" applyFont="1" applyFill="1" applyBorder="1" applyAlignment="1">
      <alignment horizontal="left" wrapText="1" shrinkToFit="1"/>
    </xf>
    <xf numFmtId="0" fontId="2" fillId="7" borderId="11" xfId="0" applyFont="1" applyFill="1" applyBorder="1" applyAlignment="1">
      <alignment horizontal="left" wrapText="1" shrinkToFit="1"/>
    </xf>
    <xf numFmtId="0" fontId="2" fillId="7" borderId="3" xfId="0" applyFont="1" applyFill="1" applyBorder="1" applyAlignment="1">
      <alignment horizontal="left" wrapText="1" shrinkToFit="1"/>
    </xf>
    <xf numFmtId="0" fontId="1" fillId="5" borderId="5" xfId="0" applyFont="1" applyFill="1" applyBorder="1" applyAlignment="1">
      <alignment vertical="center" wrapText="1"/>
    </xf>
    <xf numFmtId="0" fontId="1" fillId="5" borderId="9" xfId="0" applyFont="1" applyFill="1" applyBorder="1" applyAlignment="1">
      <alignment vertical="center" wrapText="1"/>
    </xf>
    <xf numFmtId="0" fontId="1" fillId="5" borderId="4" xfId="0" applyFont="1" applyFill="1" applyBorder="1" applyAlignment="1">
      <alignment vertical="center" wrapText="1"/>
    </xf>
    <xf numFmtId="0" fontId="2" fillId="0" borderId="10" xfId="0" applyFont="1" applyBorder="1" applyAlignment="1">
      <alignment horizontal="left"/>
    </xf>
    <xf numFmtId="0" fontId="2" fillId="0" borderId="12" xfId="0" applyFont="1" applyBorder="1" applyAlignment="1">
      <alignment horizontal="left"/>
    </xf>
    <xf numFmtId="0" fontId="1" fillId="6" borderId="6" xfId="0" applyFont="1" applyFill="1" applyBorder="1" applyAlignment="1">
      <alignment horizontal="left" wrapText="1"/>
    </xf>
    <xf numFmtId="0" fontId="1" fillId="6" borderId="7" xfId="0" applyFont="1" applyFill="1" applyBorder="1" applyAlignment="1">
      <alignment horizontal="left" wrapText="1"/>
    </xf>
    <xf numFmtId="0" fontId="8" fillId="6" borderId="7" xfId="0" applyFont="1" applyFill="1" applyBorder="1" applyAlignment="1">
      <alignment horizontal="left" wrapText="1"/>
    </xf>
    <xf numFmtId="0" fontId="8" fillId="6" borderId="8" xfId="0" applyFont="1" applyFill="1" applyBorder="1" applyAlignment="1">
      <alignment horizontal="left" wrapText="1"/>
    </xf>
    <xf numFmtId="0" fontId="1" fillId="6" borderId="5" xfId="0" applyFont="1" applyFill="1" applyBorder="1" applyAlignment="1">
      <alignment horizontal="left" wrapText="1"/>
    </xf>
    <xf numFmtId="0" fontId="1" fillId="6" borderId="9" xfId="0" applyFont="1" applyFill="1" applyBorder="1" applyAlignment="1">
      <alignment horizontal="left" wrapText="1"/>
    </xf>
    <xf numFmtId="0" fontId="8" fillId="6" borderId="9" xfId="0" applyFont="1" applyFill="1" applyBorder="1" applyAlignment="1">
      <alignment horizontal="left" wrapText="1"/>
    </xf>
    <xf numFmtId="0" fontId="8" fillId="6" borderId="4" xfId="0" applyFont="1" applyFill="1" applyBorder="1" applyAlignment="1">
      <alignment horizontal="left" wrapText="1"/>
    </xf>
    <xf numFmtId="0" fontId="2" fillId="8" borderId="2" xfId="0" applyFont="1" applyFill="1" applyBorder="1" applyAlignment="1">
      <alignment horizontal="center" wrapText="1" shrinkToFit="1"/>
    </xf>
    <xf numFmtId="0" fontId="2" fillId="8" borderId="11" xfId="0" applyFont="1" applyFill="1" applyBorder="1" applyAlignment="1">
      <alignment horizontal="center" wrapText="1" shrinkToFit="1"/>
    </xf>
    <xf numFmtId="0" fontId="2" fillId="8" borderId="3" xfId="0" applyFont="1" applyFill="1" applyBorder="1" applyAlignment="1">
      <alignment horizontal="center" wrapText="1" shrinkToFit="1"/>
    </xf>
    <xf numFmtId="0" fontId="12" fillId="0" borderId="0" xfId="0" applyFont="1" applyAlignment="1">
      <alignment horizontal="center" wrapText="1"/>
    </xf>
    <xf numFmtId="0" fontId="12" fillId="2" borderId="0" xfId="0" applyFont="1" applyFill="1" applyAlignment="1">
      <alignment horizontal="center" vertical="center" wrapText="1"/>
    </xf>
    <xf numFmtId="0" fontId="1" fillId="5" borderId="6" xfId="0" applyFont="1" applyFill="1" applyBorder="1" applyAlignment="1">
      <alignment vertical="center" wrapText="1"/>
    </xf>
    <xf numFmtId="0" fontId="1" fillId="5" borderId="7" xfId="0" applyFont="1" applyFill="1" applyBorder="1" applyAlignment="1">
      <alignment vertical="center" wrapText="1"/>
    </xf>
    <xf numFmtId="0" fontId="1" fillId="5" borderId="8" xfId="0" applyFont="1" applyFill="1" applyBorder="1" applyAlignment="1">
      <alignment vertical="center" wrapText="1"/>
    </xf>
    <xf numFmtId="0" fontId="4" fillId="7" borderId="2" xfId="0" applyFont="1" applyFill="1" applyBorder="1" applyAlignment="1">
      <alignment horizontal="left" wrapText="1" shrinkToFit="1"/>
    </xf>
    <xf numFmtId="0" fontId="4" fillId="7" borderId="11" xfId="0" applyFont="1" applyFill="1" applyBorder="1" applyAlignment="1">
      <alignment horizontal="left" wrapText="1" shrinkToFit="1"/>
    </xf>
    <xf numFmtId="0" fontId="4" fillId="7" borderId="3" xfId="0" applyFont="1" applyFill="1" applyBorder="1" applyAlignment="1">
      <alignment horizontal="left" wrapText="1" shrinkToFi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xport.vwr.com/store/product?keyword=ACRO229661000" TargetMode="External"/><Relationship Id="rId2" Type="http://schemas.openxmlformats.org/officeDocument/2006/relationships/hyperlink" Target="https://export.vwr.com/store/catalog/product.jsp?catalog_number=1133.1000" TargetMode="External"/><Relationship Id="rId1" Type="http://schemas.openxmlformats.org/officeDocument/2006/relationships/hyperlink" Target="https://export.vwr.com/store/product?keyword=20066.330"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8"/>
  <sheetViews>
    <sheetView tabSelected="1" topLeftCell="A7" zoomScaleNormal="100" workbookViewId="0">
      <pane ySplit="7" topLeftCell="A14" activePane="bottomLeft" state="frozen"/>
      <selection activeCell="A7" sqref="A7"/>
      <selection pane="bottomLeft" activeCell="O80" sqref="G80:O80"/>
    </sheetView>
  </sheetViews>
  <sheetFormatPr defaultRowHeight="15" x14ac:dyDescent="0.25"/>
  <cols>
    <col min="1" max="1" width="6.7109375" style="11" customWidth="1"/>
    <col min="2" max="2" width="9.42578125" style="11" bestFit="1" customWidth="1"/>
    <col min="3" max="3" width="46.5703125" style="11" customWidth="1"/>
    <col min="4" max="4" width="50.28515625" style="11" customWidth="1"/>
    <col min="5" max="5" width="12" style="12" customWidth="1"/>
    <col min="6" max="6" width="7.5703125" style="12" bestFit="1" customWidth="1"/>
    <col min="7" max="7" width="11.28515625" style="12" customWidth="1"/>
    <col min="8" max="8" width="10.7109375" style="11" customWidth="1"/>
    <col min="9" max="9" width="6.28515625" style="11" customWidth="1"/>
    <col min="10" max="10" width="10.7109375" style="11" customWidth="1"/>
    <col min="11" max="11" width="10.140625" style="11" customWidth="1"/>
    <col min="12" max="12" width="12.85546875" style="11" customWidth="1"/>
    <col min="13" max="14" width="13.42578125" style="11" customWidth="1"/>
    <col min="15" max="15" width="18.5703125" style="11" customWidth="1"/>
    <col min="16" max="16" width="12.5703125" style="11" customWidth="1"/>
  </cols>
  <sheetData>
    <row r="1" spans="1:16" ht="42" customHeight="1" x14ac:dyDescent="0.25">
      <c r="A1" s="145" t="s">
        <v>217</v>
      </c>
      <c r="B1" s="145"/>
      <c r="C1" s="145"/>
      <c r="D1" s="145"/>
      <c r="E1" s="145"/>
      <c r="F1" s="145"/>
      <c r="G1" s="145"/>
      <c r="H1" s="145"/>
      <c r="I1" s="145"/>
      <c r="J1" s="145"/>
      <c r="K1" s="145"/>
      <c r="L1" s="145"/>
      <c r="M1" s="145"/>
      <c r="N1" s="145"/>
      <c r="O1" s="145"/>
      <c r="P1" s="145"/>
    </row>
    <row r="2" spans="1:16" ht="27" customHeight="1" x14ac:dyDescent="0.25">
      <c r="A2" s="145" t="s">
        <v>230</v>
      </c>
      <c r="B2" s="145"/>
      <c r="C2" s="145"/>
      <c r="D2" s="145"/>
      <c r="E2" s="145"/>
      <c r="F2" s="145"/>
      <c r="G2" s="145"/>
      <c r="H2" s="145"/>
      <c r="I2" s="145"/>
      <c r="J2" s="145"/>
      <c r="K2" s="145"/>
      <c r="L2" s="145"/>
      <c r="M2" s="145"/>
      <c r="N2" s="145"/>
      <c r="O2" s="145"/>
      <c r="P2" s="145"/>
    </row>
    <row r="3" spans="1:16" ht="42" customHeight="1" x14ac:dyDescent="0.25">
      <c r="A3" s="146" t="s">
        <v>229</v>
      </c>
      <c r="B3" s="146"/>
      <c r="C3" s="146"/>
      <c r="D3" s="146"/>
      <c r="E3" s="146"/>
      <c r="F3" s="146"/>
      <c r="G3" s="146"/>
      <c r="H3" s="146"/>
      <c r="I3" s="146"/>
      <c r="J3" s="146"/>
      <c r="K3" s="146"/>
      <c r="L3" s="146"/>
      <c r="M3" s="146"/>
      <c r="N3" s="146"/>
      <c r="O3" s="146"/>
      <c r="P3" s="146"/>
    </row>
    <row r="4" spans="1:16" ht="22.9" customHeight="1" x14ac:dyDescent="0.25">
      <c r="A4" s="147" t="s">
        <v>223</v>
      </c>
      <c r="B4" s="148"/>
      <c r="C4" s="148"/>
      <c r="D4" s="148"/>
      <c r="E4" s="148"/>
      <c r="F4" s="148"/>
      <c r="G4" s="148"/>
      <c r="H4" s="148"/>
      <c r="I4" s="148"/>
      <c r="J4" s="148"/>
      <c r="K4" s="148"/>
      <c r="L4" s="148"/>
      <c r="M4" s="148"/>
      <c r="N4" s="148"/>
      <c r="O4" s="148"/>
      <c r="P4" s="149"/>
    </row>
    <row r="5" spans="1:16" ht="18" customHeight="1" x14ac:dyDescent="0.25">
      <c r="A5" s="119" t="s">
        <v>218</v>
      </c>
      <c r="B5" s="120"/>
      <c r="C5" s="120"/>
      <c r="D5" s="120"/>
      <c r="E5" s="120"/>
      <c r="F5" s="120"/>
      <c r="G5" s="120"/>
      <c r="H5" s="120"/>
      <c r="I5" s="120"/>
      <c r="J5" s="120"/>
      <c r="K5" s="120"/>
      <c r="L5" s="120"/>
      <c r="M5" s="120"/>
      <c r="N5" s="120"/>
      <c r="O5" s="120"/>
      <c r="P5" s="121"/>
    </row>
    <row r="6" spans="1:16" ht="42" customHeight="1" x14ac:dyDescent="0.25">
      <c r="A6" s="113" t="s">
        <v>221</v>
      </c>
      <c r="B6" s="114"/>
      <c r="C6" s="114"/>
      <c r="D6" s="114"/>
      <c r="E6" s="114"/>
      <c r="F6" s="114"/>
      <c r="G6" s="114"/>
      <c r="H6" s="114"/>
      <c r="I6" s="114"/>
      <c r="J6" s="114"/>
      <c r="K6" s="114"/>
      <c r="L6" s="114"/>
      <c r="M6" s="114"/>
      <c r="N6" s="114"/>
      <c r="O6" s="114"/>
      <c r="P6" s="115"/>
    </row>
    <row r="7" spans="1:16" ht="13.5" customHeight="1" x14ac:dyDescent="0.25">
      <c r="A7" s="116" t="s">
        <v>222</v>
      </c>
      <c r="B7" s="117"/>
      <c r="C7" s="117"/>
      <c r="D7" s="117"/>
      <c r="E7" s="117"/>
      <c r="F7" s="117"/>
      <c r="G7" s="117"/>
      <c r="H7" s="117"/>
      <c r="I7" s="117"/>
      <c r="J7" s="117"/>
      <c r="K7" s="117"/>
      <c r="L7" s="117"/>
      <c r="M7" s="117"/>
      <c r="N7" s="117"/>
      <c r="O7" s="117"/>
      <c r="P7" s="118"/>
    </row>
    <row r="8" spans="1:16" ht="25.5" customHeight="1" x14ac:dyDescent="0.25">
      <c r="A8" s="119" t="s">
        <v>224</v>
      </c>
      <c r="B8" s="120"/>
      <c r="C8" s="120"/>
      <c r="D8" s="120"/>
      <c r="E8" s="120"/>
      <c r="F8" s="120"/>
      <c r="G8" s="120"/>
      <c r="H8" s="120"/>
      <c r="I8" s="120"/>
      <c r="J8" s="120"/>
      <c r="K8" s="120"/>
      <c r="L8" s="120"/>
      <c r="M8" s="120"/>
      <c r="N8" s="120"/>
      <c r="O8" s="120"/>
      <c r="P8" s="121"/>
    </row>
    <row r="9" spans="1:16" ht="29.25" customHeight="1" x14ac:dyDescent="0.25">
      <c r="A9" s="116" t="s">
        <v>225</v>
      </c>
      <c r="B9" s="117"/>
      <c r="C9" s="117"/>
      <c r="D9" s="117"/>
      <c r="E9" s="117"/>
      <c r="F9" s="117"/>
      <c r="G9" s="117"/>
      <c r="H9" s="117"/>
      <c r="I9" s="117"/>
      <c r="J9" s="117"/>
      <c r="K9" s="117"/>
      <c r="L9" s="117"/>
      <c r="M9" s="117"/>
      <c r="N9" s="117"/>
      <c r="O9" s="117"/>
      <c r="P9" s="118"/>
    </row>
    <row r="10" spans="1:16" ht="20.25" customHeight="1" x14ac:dyDescent="0.25">
      <c r="A10" s="119" t="s">
        <v>226</v>
      </c>
      <c r="B10" s="120"/>
      <c r="C10" s="120"/>
      <c r="D10" s="120"/>
      <c r="E10" s="120"/>
      <c r="F10" s="120"/>
      <c r="G10" s="120"/>
      <c r="H10" s="120"/>
      <c r="I10" s="120"/>
      <c r="J10" s="120"/>
      <c r="K10" s="120"/>
      <c r="L10" s="120"/>
      <c r="M10" s="120"/>
      <c r="N10" s="120"/>
      <c r="O10" s="120"/>
      <c r="P10" s="121"/>
    </row>
    <row r="11" spans="1:16" ht="24.75" customHeight="1" x14ac:dyDescent="0.25">
      <c r="A11" s="119" t="s">
        <v>227</v>
      </c>
      <c r="B11" s="120"/>
      <c r="C11" s="120"/>
      <c r="D11" s="120"/>
      <c r="E11" s="120"/>
      <c r="F11" s="120"/>
      <c r="G11" s="120"/>
      <c r="H11" s="120"/>
      <c r="I11" s="120"/>
      <c r="J11" s="120"/>
      <c r="K11" s="120"/>
      <c r="L11" s="120"/>
      <c r="M11" s="120"/>
      <c r="N11" s="120"/>
      <c r="O11" s="120"/>
      <c r="P11" s="121"/>
    </row>
    <row r="12" spans="1:16" ht="24.75" customHeight="1" x14ac:dyDescent="0.25">
      <c r="A12" s="129" t="s">
        <v>231</v>
      </c>
      <c r="B12" s="130"/>
      <c r="C12" s="130"/>
      <c r="D12" s="130"/>
      <c r="E12" s="130"/>
      <c r="F12" s="130"/>
      <c r="G12" s="130"/>
      <c r="H12" s="130"/>
      <c r="I12" s="130"/>
      <c r="J12" s="130"/>
      <c r="K12" s="130"/>
      <c r="L12" s="130"/>
      <c r="M12" s="130"/>
      <c r="N12" s="130"/>
      <c r="O12" s="130"/>
      <c r="P12" s="131"/>
    </row>
    <row r="13" spans="1:16" ht="48.75" customHeight="1" x14ac:dyDescent="0.25">
      <c r="A13" s="1" t="s">
        <v>5</v>
      </c>
      <c r="B13" s="1" t="s">
        <v>228</v>
      </c>
      <c r="C13" s="1" t="s">
        <v>6</v>
      </c>
      <c r="D13" s="4" t="s">
        <v>7</v>
      </c>
      <c r="E13" s="1" t="s">
        <v>2</v>
      </c>
      <c r="F13" s="1" t="s">
        <v>8</v>
      </c>
      <c r="G13" s="1" t="s">
        <v>11</v>
      </c>
      <c r="H13" s="3" t="s">
        <v>219</v>
      </c>
      <c r="I13" s="1" t="s">
        <v>14</v>
      </c>
      <c r="J13" s="1" t="s">
        <v>9</v>
      </c>
      <c r="K13" s="1" t="s">
        <v>12</v>
      </c>
      <c r="L13" s="1" t="s">
        <v>220</v>
      </c>
      <c r="M13" s="1" t="s">
        <v>13</v>
      </c>
      <c r="N13" s="1" t="s">
        <v>15</v>
      </c>
      <c r="O13" s="1" t="s">
        <v>10</v>
      </c>
      <c r="P13" s="1" t="s">
        <v>0</v>
      </c>
    </row>
    <row r="14" spans="1:16" ht="20.25" customHeight="1" x14ac:dyDescent="0.25">
      <c r="A14" s="2">
        <v>1</v>
      </c>
      <c r="B14" s="2">
        <v>2</v>
      </c>
      <c r="C14" s="2">
        <v>3</v>
      </c>
      <c r="D14" s="2">
        <v>4</v>
      </c>
      <c r="E14" s="2">
        <v>5</v>
      </c>
      <c r="F14" s="2">
        <v>6</v>
      </c>
      <c r="G14" s="2">
        <v>7</v>
      </c>
      <c r="H14" s="2">
        <v>8</v>
      </c>
      <c r="I14" s="2">
        <v>9</v>
      </c>
      <c r="J14" s="2">
        <v>10</v>
      </c>
      <c r="K14" s="2">
        <v>11</v>
      </c>
      <c r="L14" s="2">
        <v>12</v>
      </c>
      <c r="M14" s="2">
        <v>13</v>
      </c>
      <c r="N14" s="2">
        <v>14</v>
      </c>
      <c r="O14" s="2">
        <v>15</v>
      </c>
      <c r="P14" s="2">
        <v>16</v>
      </c>
    </row>
    <row r="15" spans="1:16" x14ac:dyDescent="0.25">
      <c r="A15" s="5"/>
      <c r="B15" s="5"/>
      <c r="C15" s="124" t="s">
        <v>1</v>
      </c>
      <c r="D15" s="125"/>
      <c r="E15" s="6"/>
      <c r="F15" s="6"/>
      <c r="G15" s="6"/>
      <c r="H15" s="5"/>
      <c r="I15" s="5"/>
      <c r="J15" s="5"/>
      <c r="K15" s="5"/>
      <c r="L15" s="5"/>
      <c r="M15" s="5"/>
      <c r="N15" s="5"/>
      <c r="O15" s="5"/>
      <c r="P15" s="7" t="s">
        <v>4</v>
      </c>
    </row>
    <row r="16" spans="1:16" ht="25.5" x14ac:dyDescent="0.25">
      <c r="A16" s="8">
        <v>1</v>
      </c>
      <c r="B16" s="8"/>
      <c r="C16" s="53" t="s">
        <v>20</v>
      </c>
      <c r="D16" s="54" t="s">
        <v>21</v>
      </c>
      <c r="E16" s="14" t="s">
        <v>22</v>
      </c>
      <c r="F16" s="14" t="s">
        <v>3</v>
      </c>
      <c r="G16" s="13">
        <v>50</v>
      </c>
      <c r="H16" s="79">
        <v>9</v>
      </c>
      <c r="I16" s="78">
        <v>0.21</v>
      </c>
      <c r="J16" s="79">
        <f>H16*1.21</f>
        <v>10.89</v>
      </c>
      <c r="K16" s="9" t="s">
        <v>22</v>
      </c>
      <c r="L16" s="79">
        <f>H16*2.5</f>
        <v>22.5</v>
      </c>
      <c r="M16" s="87">
        <f>L16*20</f>
        <v>450</v>
      </c>
      <c r="N16" s="87">
        <f>M16*1.21</f>
        <v>544.5</v>
      </c>
      <c r="O16" s="82" t="s">
        <v>236</v>
      </c>
      <c r="P16" s="89" t="s">
        <v>4</v>
      </c>
    </row>
    <row r="17" spans="1:16" x14ac:dyDescent="0.25">
      <c r="A17" s="8">
        <v>2</v>
      </c>
      <c r="B17" s="8"/>
      <c r="C17" s="54" t="s">
        <v>24</v>
      </c>
      <c r="D17" s="54" t="s">
        <v>25</v>
      </c>
      <c r="E17" s="14"/>
      <c r="F17" s="14" t="s">
        <v>26</v>
      </c>
      <c r="G17" s="13">
        <v>20</v>
      </c>
      <c r="H17" s="79"/>
      <c r="I17" s="78"/>
      <c r="J17" s="79"/>
      <c r="K17" s="9"/>
      <c r="L17" s="79"/>
      <c r="M17" s="87"/>
      <c r="N17" s="87"/>
      <c r="O17" s="88"/>
      <c r="P17" s="89" t="s">
        <v>4</v>
      </c>
    </row>
    <row r="18" spans="1:16" x14ac:dyDescent="0.25">
      <c r="A18" s="8">
        <v>3</v>
      </c>
      <c r="B18" s="8"/>
      <c r="C18" s="55" t="s">
        <v>27</v>
      </c>
      <c r="D18" s="54" t="s">
        <v>28</v>
      </c>
      <c r="E18" s="15"/>
      <c r="F18" s="14" t="s">
        <v>26</v>
      </c>
      <c r="G18" s="13">
        <v>100</v>
      </c>
      <c r="H18" s="79"/>
      <c r="I18" s="78"/>
      <c r="J18" s="79"/>
      <c r="K18" s="9"/>
      <c r="L18" s="79"/>
      <c r="M18" s="87"/>
      <c r="N18" s="87"/>
      <c r="O18" s="82"/>
      <c r="P18" s="7" t="s">
        <v>4</v>
      </c>
    </row>
    <row r="19" spans="1:16" ht="25.5" x14ac:dyDescent="0.25">
      <c r="A19" s="8">
        <v>4</v>
      </c>
      <c r="B19" s="8"/>
      <c r="C19" s="19" t="s">
        <v>29</v>
      </c>
      <c r="D19" s="18" t="s">
        <v>30</v>
      </c>
      <c r="E19" s="15" t="s">
        <v>31</v>
      </c>
      <c r="F19" s="14" t="s">
        <v>32</v>
      </c>
      <c r="G19" s="13">
        <v>200</v>
      </c>
      <c r="H19" s="79"/>
      <c r="I19" s="78">
        <v>0.21</v>
      </c>
      <c r="J19" s="79"/>
      <c r="K19" s="9"/>
      <c r="L19" s="9"/>
      <c r="M19" s="13"/>
      <c r="N19" s="87"/>
      <c r="O19" s="5"/>
      <c r="P19" s="7" t="s">
        <v>4</v>
      </c>
    </row>
    <row r="20" spans="1:16" x14ac:dyDescent="0.25">
      <c r="A20" s="8">
        <v>5</v>
      </c>
      <c r="B20" s="8"/>
      <c r="C20" s="19" t="s">
        <v>33</v>
      </c>
      <c r="D20" s="17" t="s">
        <v>34</v>
      </c>
      <c r="E20" s="15" t="s">
        <v>23</v>
      </c>
      <c r="F20" s="14" t="s">
        <v>3</v>
      </c>
      <c r="G20" s="13">
        <v>10</v>
      </c>
      <c r="H20" s="79">
        <v>15</v>
      </c>
      <c r="I20" s="78">
        <v>0.21</v>
      </c>
      <c r="J20" s="79">
        <f t="shared" ref="J20:J23" si="0">H20*1.21</f>
        <v>18.149999999999999</v>
      </c>
      <c r="K20" s="9" t="s">
        <v>23</v>
      </c>
      <c r="L20" s="79">
        <f>H20</f>
        <v>15</v>
      </c>
      <c r="M20" s="87">
        <f>L20*G20</f>
        <v>150</v>
      </c>
      <c r="N20" s="87">
        <f t="shared" ref="N20:N21" si="1">M20*1.21</f>
        <v>181.5</v>
      </c>
      <c r="O20" s="81" t="s">
        <v>237</v>
      </c>
      <c r="P20" s="7" t="s">
        <v>4</v>
      </c>
    </row>
    <row r="21" spans="1:16" x14ac:dyDescent="0.25">
      <c r="A21" s="8">
        <v>6</v>
      </c>
      <c r="B21" s="8"/>
      <c r="C21" s="19" t="s">
        <v>35</v>
      </c>
      <c r="D21" s="17" t="s">
        <v>36</v>
      </c>
      <c r="E21" s="15"/>
      <c r="F21" s="14" t="s">
        <v>26</v>
      </c>
      <c r="G21" s="13">
        <v>100</v>
      </c>
      <c r="H21" s="79">
        <v>2.5299999999999998</v>
      </c>
      <c r="I21" s="78">
        <v>0.21</v>
      </c>
      <c r="J21" s="79">
        <f t="shared" si="0"/>
        <v>3.0612999999999997</v>
      </c>
      <c r="K21" s="9" t="s">
        <v>53</v>
      </c>
      <c r="L21" s="79">
        <f>H21*G21</f>
        <v>252.99999999999997</v>
      </c>
      <c r="M21" s="87">
        <f>L21</f>
        <v>252.99999999999997</v>
      </c>
      <c r="N21" s="87">
        <f t="shared" si="1"/>
        <v>306.12999999999994</v>
      </c>
      <c r="O21" s="81" t="s">
        <v>238</v>
      </c>
      <c r="P21" s="7" t="s">
        <v>4</v>
      </c>
    </row>
    <row r="22" spans="1:16" x14ac:dyDescent="0.25">
      <c r="A22" s="8">
        <v>7</v>
      </c>
      <c r="B22" s="8"/>
      <c r="C22" s="19" t="s">
        <v>37</v>
      </c>
      <c r="D22" s="17" t="s">
        <v>38</v>
      </c>
      <c r="E22" s="15"/>
      <c r="F22" s="14" t="s">
        <v>26</v>
      </c>
      <c r="G22" s="13">
        <v>25</v>
      </c>
      <c r="H22" s="79"/>
      <c r="I22" s="78">
        <v>0.21</v>
      </c>
      <c r="J22" s="79"/>
      <c r="K22" s="9"/>
      <c r="L22" s="9"/>
      <c r="M22" s="13"/>
      <c r="N22" s="13"/>
      <c r="O22" s="5"/>
      <c r="P22" s="7" t="s">
        <v>4</v>
      </c>
    </row>
    <row r="23" spans="1:16" x14ac:dyDescent="0.25">
      <c r="A23" s="8">
        <v>8</v>
      </c>
      <c r="B23" s="8"/>
      <c r="C23" s="19" t="s">
        <v>16</v>
      </c>
      <c r="D23" s="17" t="s">
        <v>17</v>
      </c>
      <c r="E23" s="15" t="s">
        <v>18</v>
      </c>
      <c r="F23" s="14" t="s">
        <v>19</v>
      </c>
      <c r="G23" s="13">
        <v>12</v>
      </c>
      <c r="H23" s="79">
        <v>110</v>
      </c>
      <c r="I23" s="78">
        <v>0.21</v>
      </c>
      <c r="J23" s="79">
        <f t="shared" si="0"/>
        <v>133.1</v>
      </c>
      <c r="K23" s="9" t="s">
        <v>68</v>
      </c>
      <c r="L23" s="79">
        <v>55</v>
      </c>
      <c r="M23" s="87">
        <f>H23*12</f>
        <v>1320</v>
      </c>
      <c r="N23" s="87"/>
      <c r="O23" s="5" t="s">
        <v>239</v>
      </c>
      <c r="P23" s="7" t="s">
        <v>4</v>
      </c>
    </row>
    <row r="24" spans="1:16" x14ac:dyDescent="0.25">
      <c r="A24" s="8">
        <v>9</v>
      </c>
      <c r="B24" s="8"/>
      <c r="C24" s="19" t="s">
        <v>39</v>
      </c>
      <c r="D24" s="17" t="s">
        <v>40</v>
      </c>
      <c r="E24" s="15"/>
      <c r="F24" s="14" t="s">
        <v>26</v>
      </c>
      <c r="G24" s="13">
        <v>10</v>
      </c>
      <c r="H24" s="79"/>
      <c r="I24" s="78">
        <v>0.21</v>
      </c>
      <c r="J24" s="9"/>
      <c r="K24" s="9"/>
      <c r="L24" s="79"/>
      <c r="M24" s="87"/>
      <c r="N24" s="87"/>
      <c r="O24" s="5"/>
      <c r="P24" s="7" t="s">
        <v>4</v>
      </c>
    </row>
    <row r="25" spans="1:16" x14ac:dyDescent="0.25">
      <c r="A25" s="8">
        <v>10</v>
      </c>
      <c r="B25" s="8"/>
      <c r="C25" s="22" t="s">
        <v>41</v>
      </c>
      <c r="D25" s="17" t="s">
        <v>42</v>
      </c>
      <c r="E25" s="15"/>
      <c r="F25" s="14" t="s">
        <v>26</v>
      </c>
      <c r="G25" s="13">
        <v>3</v>
      </c>
      <c r="H25" s="79"/>
      <c r="I25" s="78">
        <v>0.21</v>
      </c>
      <c r="J25" s="9"/>
      <c r="K25" s="9"/>
      <c r="L25" s="79"/>
      <c r="M25" s="87"/>
      <c r="N25" s="87"/>
      <c r="O25" s="5"/>
      <c r="P25" s="7" t="s">
        <v>4</v>
      </c>
    </row>
    <row r="26" spans="1:16" x14ac:dyDescent="0.25">
      <c r="A26" s="8">
        <v>11</v>
      </c>
      <c r="B26" s="8"/>
      <c r="C26" s="17" t="s">
        <v>43</v>
      </c>
      <c r="D26" s="17" t="s">
        <v>44</v>
      </c>
      <c r="E26" s="15"/>
      <c r="F26" s="14" t="s">
        <v>26</v>
      </c>
      <c r="G26" s="13">
        <v>2</v>
      </c>
      <c r="H26" s="79"/>
      <c r="I26" s="78">
        <v>0.21</v>
      </c>
      <c r="J26" s="9"/>
      <c r="K26" s="9"/>
      <c r="L26" s="79"/>
      <c r="M26" s="87"/>
      <c r="N26" s="87"/>
      <c r="O26" s="5"/>
      <c r="P26" s="7" t="s">
        <v>4</v>
      </c>
    </row>
    <row r="27" spans="1:16" x14ac:dyDescent="0.25">
      <c r="A27" s="8">
        <v>12</v>
      </c>
      <c r="B27" s="8"/>
      <c r="C27" s="17" t="s">
        <v>45</v>
      </c>
      <c r="D27" s="19" t="s">
        <v>46</v>
      </c>
      <c r="E27" s="15"/>
      <c r="F27" s="14" t="s">
        <v>26</v>
      </c>
      <c r="G27" s="13">
        <v>20</v>
      </c>
      <c r="H27" s="79"/>
      <c r="I27" s="78">
        <v>0.21</v>
      </c>
      <c r="J27" s="9"/>
      <c r="K27" s="9"/>
      <c r="L27" s="79"/>
      <c r="M27" s="87"/>
      <c r="N27" s="87"/>
      <c r="O27" s="5"/>
      <c r="P27" s="7" t="s">
        <v>4</v>
      </c>
    </row>
    <row r="28" spans="1:16" x14ac:dyDescent="0.25">
      <c r="A28" s="8">
        <v>13</v>
      </c>
      <c r="B28" s="8"/>
      <c r="C28" s="19" t="s">
        <v>47</v>
      </c>
      <c r="D28" s="20" t="s">
        <v>48</v>
      </c>
      <c r="E28" s="15" t="s">
        <v>23</v>
      </c>
      <c r="F28" s="14" t="s">
        <v>3</v>
      </c>
      <c r="G28" s="13">
        <v>3</v>
      </c>
      <c r="H28" s="79"/>
      <c r="I28" s="78">
        <v>0.21</v>
      </c>
      <c r="J28" s="9"/>
      <c r="K28" s="9"/>
      <c r="L28" s="79"/>
      <c r="M28" s="87"/>
      <c r="N28" s="87"/>
      <c r="O28" s="5"/>
      <c r="P28" s="7" t="s">
        <v>4</v>
      </c>
    </row>
    <row r="29" spans="1:16" ht="25.5" x14ac:dyDescent="0.25">
      <c r="A29" s="8">
        <v>14</v>
      </c>
      <c r="B29" s="8"/>
      <c r="C29" s="19" t="s">
        <v>49</v>
      </c>
      <c r="D29" s="17" t="s">
        <v>50</v>
      </c>
      <c r="E29" s="15" t="s">
        <v>23</v>
      </c>
      <c r="F29" s="14" t="s">
        <v>3</v>
      </c>
      <c r="G29" s="13">
        <v>30</v>
      </c>
      <c r="H29" s="79"/>
      <c r="I29" s="78">
        <v>0.21</v>
      </c>
      <c r="J29" s="9"/>
      <c r="K29" s="9"/>
      <c r="L29" s="79"/>
      <c r="M29" s="87"/>
      <c r="N29" s="87"/>
      <c r="O29" s="5"/>
      <c r="P29" s="7" t="s">
        <v>4</v>
      </c>
    </row>
    <row r="30" spans="1:16" x14ac:dyDescent="0.25">
      <c r="A30" s="8">
        <v>15</v>
      </c>
      <c r="B30" s="8"/>
      <c r="C30" s="19" t="s">
        <v>51</v>
      </c>
      <c r="D30" s="17" t="s">
        <v>52</v>
      </c>
      <c r="E30" s="15" t="s">
        <v>53</v>
      </c>
      <c r="F30" s="14" t="s">
        <v>26</v>
      </c>
      <c r="G30" s="13">
        <v>700</v>
      </c>
      <c r="H30" s="79"/>
      <c r="I30" s="78">
        <v>0.21</v>
      </c>
      <c r="J30" s="9"/>
      <c r="K30" s="9"/>
      <c r="L30" s="79"/>
      <c r="M30" s="87"/>
      <c r="N30" s="87"/>
      <c r="O30" s="5"/>
      <c r="P30" s="7" t="s">
        <v>4</v>
      </c>
    </row>
    <row r="31" spans="1:16" ht="51" x14ac:dyDescent="0.25">
      <c r="A31" s="8">
        <v>16</v>
      </c>
      <c r="B31" s="8"/>
      <c r="C31" s="19" t="s">
        <v>54</v>
      </c>
      <c r="D31" s="18" t="s">
        <v>55</v>
      </c>
      <c r="E31" s="15"/>
      <c r="F31" s="14" t="s">
        <v>56</v>
      </c>
      <c r="G31" s="13">
        <v>4</v>
      </c>
      <c r="H31" s="79"/>
      <c r="I31" s="78">
        <v>0.21</v>
      </c>
      <c r="J31" s="9"/>
      <c r="K31" s="9"/>
      <c r="L31" s="79"/>
      <c r="M31" s="87"/>
      <c r="N31" s="87"/>
      <c r="O31" s="5"/>
      <c r="P31" s="7" t="s">
        <v>4</v>
      </c>
    </row>
    <row r="32" spans="1:16" ht="25.5" x14ac:dyDescent="0.25">
      <c r="A32" s="8">
        <v>17</v>
      </c>
      <c r="B32" s="8"/>
      <c r="C32" s="19" t="s">
        <v>57</v>
      </c>
      <c r="D32" s="17" t="s">
        <v>58</v>
      </c>
      <c r="E32" s="15"/>
      <c r="F32" s="14" t="s">
        <v>26</v>
      </c>
      <c r="G32" s="13">
        <v>100</v>
      </c>
      <c r="H32" s="79"/>
      <c r="I32" s="78">
        <v>0.21</v>
      </c>
      <c r="J32" s="9"/>
      <c r="K32" s="9"/>
      <c r="L32" s="79"/>
      <c r="M32" s="87"/>
      <c r="N32" s="87"/>
      <c r="O32" s="5"/>
      <c r="P32" s="7" t="s">
        <v>4</v>
      </c>
    </row>
    <row r="33" spans="1:16" x14ac:dyDescent="0.25">
      <c r="A33" s="8">
        <v>18</v>
      </c>
      <c r="B33" s="8"/>
      <c r="C33" s="17" t="s">
        <v>59</v>
      </c>
      <c r="D33" s="17" t="s">
        <v>60</v>
      </c>
      <c r="E33" s="14"/>
      <c r="F33" s="14" t="s">
        <v>26</v>
      </c>
      <c r="G33" s="13">
        <v>30</v>
      </c>
      <c r="H33" s="84"/>
      <c r="I33" s="78">
        <v>0.21</v>
      </c>
      <c r="J33" s="83"/>
      <c r="K33" s="83"/>
      <c r="L33" s="84"/>
      <c r="M33" s="87"/>
      <c r="N33" s="87"/>
      <c r="O33" s="5"/>
      <c r="P33" s="7" t="s">
        <v>4</v>
      </c>
    </row>
    <row r="34" spans="1:16" ht="25.5" x14ac:dyDescent="0.25">
      <c r="A34" s="8">
        <v>19</v>
      </c>
      <c r="B34" s="8"/>
      <c r="C34" s="45" t="s">
        <v>189</v>
      </c>
      <c r="D34" s="46" t="s">
        <v>190</v>
      </c>
      <c r="E34" s="14" t="s">
        <v>68</v>
      </c>
      <c r="F34" s="14" t="s">
        <v>26</v>
      </c>
      <c r="G34" s="13">
        <v>500</v>
      </c>
      <c r="H34" s="84"/>
      <c r="I34" s="78">
        <v>0.21</v>
      </c>
      <c r="J34" s="83"/>
      <c r="K34" s="83"/>
      <c r="L34" s="84"/>
      <c r="M34" s="87"/>
      <c r="N34" s="87"/>
      <c r="O34" s="5"/>
      <c r="P34" s="7" t="s">
        <v>4</v>
      </c>
    </row>
    <row r="35" spans="1:16" x14ac:dyDescent="0.25">
      <c r="A35" s="8">
        <v>20</v>
      </c>
      <c r="B35" s="8"/>
      <c r="C35" s="17" t="s">
        <v>61</v>
      </c>
      <c r="D35" s="17" t="s">
        <v>111</v>
      </c>
      <c r="E35" s="14" t="s">
        <v>62</v>
      </c>
      <c r="F35" s="14" t="s">
        <v>63</v>
      </c>
      <c r="G35" s="13">
        <v>100</v>
      </c>
      <c r="H35" s="85"/>
      <c r="I35" s="78">
        <v>0.21</v>
      </c>
      <c r="J35" s="6"/>
      <c r="K35" s="6"/>
      <c r="L35" s="85"/>
      <c r="M35" s="87"/>
      <c r="N35" s="87"/>
      <c r="O35" s="5"/>
      <c r="P35" s="7" t="s">
        <v>4</v>
      </c>
    </row>
    <row r="36" spans="1:16" x14ac:dyDescent="0.25">
      <c r="A36" s="8">
        <v>21</v>
      </c>
      <c r="B36" s="8"/>
      <c r="C36" s="17" t="s">
        <v>64</v>
      </c>
      <c r="D36" s="17" t="s">
        <v>65</v>
      </c>
      <c r="E36" s="14"/>
      <c r="F36" s="14" t="s">
        <v>26</v>
      </c>
      <c r="G36" s="13">
        <v>200</v>
      </c>
      <c r="H36" s="85"/>
      <c r="I36" s="78">
        <v>0.21</v>
      </c>
      <c r="J36" s="6"/>
      <c r="K36" s="6"/>
      <c r="L36" s="85"/>
      <c r="M36" s="87"/>
      <c r="N36" s="87"/>
      <c r="O36" s="5"/>
      <c r="P36" s="7" t="s">
        <v>4</v>
      </c>
    </row>
    <row r="37" spans="1:16" x14ac:dyDescent="0.25">
      <c r="A37" s="8">
        <v>22</v>
      </c>
      <c r="B37" s="8"/>
      <c r="C37" s="17" t="s">
        <v>66</v>
      </c>
      <c r="D37" s="17" t="s">
        <v>67</v>
      </c>
      <c r="E37" s="14" t="s">
        <v>68</v>
      </c>
      <c r="F37" s="14" t="s">
        <v>26</v>
      </c>
      <c r="G37" s="13">
        <v>500</v>
      </c>
      <c r="H37" s="85"/>
      <c r="I37" s="78">
        <v>0.21</v>
      </c>
      <c r="J37" s="6"/>
      <c r="K37" s="6"/>
      <c r="L37" s="85"/>
      <c r="M37" s="87"/>
      <c r="N37" s="87"/>
      <c r="O37" s="5"/>
      <c r="P37" s="7" t="s">
        <v>4</v>
      </c>
    </row>
    <row r="38" spans="1:16" x14ac:dyDescent="0.25">
      <c r="A38" s="8">
        <v>23</v>
      </c>
      <c r="B38" s="8"/>
      <c r="C38" s="17" t="s">
        <v>182</v>
      </c>
      <c r="D38" s="17" t="s">
        <v>69</v>
      </c>
      <c r="E38" s="14"/>
      <c r="F38" s="14" t="s">
        <v>26</v>
      </c>
      <c r="G38" s="13">
        <v>600</v>
      </c>
      <c r="H38" s="85"/>
      <c r="I38" s="78">
        <v>0.21</v>
      </c>
      <c r="J38" s="6"/>
      <c r="K38" s="6"/>
      <c r="L38" s="85"/>
      <c r="M38" s="87"/>
      <c r="N38" s="87"/>
      <c r="O38" s="5"/>
      <c r="P38" s="7" t="s">
        <v>4</v>
      </c>
    </row>
    <row r="39" spans="1:16" ht="90" x14ac:dyDescent="0.25">
      <c r="A39" s="8">
        <v>24</v>
      </c>
      <c r="B39" s="8"/>
      <c r="C39" s="17" t="s">
        <v>180</v>
      </c>
      <c r="D39" s="47" t="s">
        <v>181</v>
      </c>
      <c r="E39" s="14" t="s">
        <v>22</v>
      </c>
      <c r="F39" s="14" t="s">
        <v>3</v>
      </c>
      <c r="G39" s="13">
        <v>217.5</v>
      </c>
      <c r="H39" s="85"/>
      <c r="I39" s="78">
        <v>0.21</v>
      </c>
      <c r="J39" s="6"/>
      <c r="K39" s="6"/>
      <c r="L39" s="85"/>
      <c r="M39" s="87"/>
      <c r="N39" s="87"/>
      <c r="O39" s="5"/>
      <c r="P39" s="7" t="s">
        <v>4</v>
      </c>
    </row>
    <row r="40" spans="1:16" x14ac:dyDescent="0.25">
      <c r="A40" s="8">
        <v>25</v>
      </c>
      <c r="B40" s="8"/>
      <c r="C40" s="17" t="s">
        <v>70</v>
      </c>
      <c r="D40" s="17" t="s">
        <v>71</v>
      </c>
      <c r="E40" s="14" t="s">
        <v>18</v>
      </c>
      <c r="F40" s="14" t="s">
        <v>19</v>
      </c>
      <c r="G40" s="13">
        <v>14</v>
      </c>
      <c r="H40" s="85"/>
      <c r="I40" s="78">
        <v>0.21</v>
      </c>
      <c r="J40" s="6"/>
      <c r="K40" s="6"/>
      <c r="L40" s="85"/>
      <c r="M40" s="87"/>
      <c r="N40" s="87"/>
      <c r="O40" s="5"/>
      <c r="P40" s="7" t="s">
        <v>4</v>
      </c>
    </row>
    <row r="41" spans="1:16" ht="25.5" x14ac:dyDescent="0.25">
      <c r="A41" s="8">
        <v>26</v>
      </c>
      <c r="B41" s="8"/>
      <c r="C41" s="17" t="s">
        <v>72</v>
      </c>
      <c r="D41" s="17" t="s">
        <v>73</v>
      </c>
      <c r="E41" s="14"/>
      <c r="F41" s="14" t="s">
        <v>19</v>
      </c>
      <c r="G41" s="13">
        <v>2</v>
      </c>
      <c r="H41" s="85"/>
      <c r="I41" s="78">
        <v>0.21</v>
      </c>
      <c r="J41" s="6"/>
      <c r="K41" s="6"/>
      <c r="L41" s="85"/>
      <c r="M41" s="87"/>
      <c r="N41" s="87"/>
      <c r="O41" s="5"/>
      <c r="P41" s="7" t="s">
        <v>4</v>
      </c>
    </row>
    <row r="42" spans="1:16" x14ac:dyDescent="0.25">
      <c r="A42" s="8">
        <v>27</v>
      </c>
      <c r="B42" s="8"/>
      <c r="C42" s="21" t="s">
        <v>74</v>
      </c>
      <c r="D42" s="21" t="s">
        <v>75</v>
      </c>
      <c r="E42" s="14" t="s">
        <v>22</v>
      </c>
      <c r="F42" s="14" t="s">
        <v>3</v>
      </c>
      <c r="G42" s="13">
        <v>15</v>
      </c>
      <c r="H42" s="85"/>
      <c r="I42" s="78">
        <v>0.21</v>
      </c>
      <c r="J42" s="6"/>
      <c r="K42" s="6"/>
      <c r="L42" s="85"/>
      <c r="M42" s="87"/>
      <c r="N42" s="87"/>
      <c r="O42" s="5"/>
      <c r="P42" s="7" t="s">
        <v>4</v>
      </c>
    </row>
    <row r="43" spans="1:16" x14ac:dyDescent="0.25">
      <c r="A43" s="8">
        <v>28</v>
      </c>
      <c r="B43" s="8"/>
      <c r="C43" s="17" t="s">
        <v>76</v>
      </c>
      <c r="D43" s="17" t="s">
        <v>77</v>
      </c>
      <c r="E43" s="14"/>
      <c r="F43" s="14" t="s">
        <v>26</v>
      </c>
      <c r="G43" s="13">
        <v>2</v>
      </c>
      <c r="H43" s="85"/>
      <c r="I43" s="78">
        <v>0.21</v>
      </c>
      <c r="J43" s="6"/>
      <c r="K43" s="6"/>
      <c r="L43" s="85"/>
      <c r="M43" s="87"/>
      <c r="N43" s="87"/>
      <c r="O43" s="5"/>
      <c r="P43" s="7" t="s">
        <v>4</v>
      </c>
    </row>
    <row r="44" spans="1:16" x14ac:dyDescent="0.25">
      <c r="A44" s="8">
        <v>29</v>
      </c>
      <c r="B44" s="8"/>
      <c r="C44" s="17" t="s">
        <v>78</v>
      </c>
      <c r="D44" s="17" t="s">
        <v>79</v>
      </c>
      <c r="E44" s="14" t="s">
        <v>80</v>
      </c>
      <c r="F44" s="14" t="s">
        <v>26</v>
      </c>
      <c r="G44" s="13">
        <v>9</v>
      </c>
      <c r="H44" s="85"/>
      <c r="I44" s="78">
        <v>0.21</v>
      </c>
      <c r="J44" s="6"/>
      <c r="K44" s="6"/>
      <c r="L44" s="85"/>
      <c r="M44" s="87"/>
      <c r="N44" s="87"/>
      <c r="O44" s="5"/>
      <c r="P44" s="7" t="s">
        <v>4</v>
      </c>
    </row>
    <row r="45" spans="1:16" x14ac:dyDescent="0.25">
      <c r="A45" s="8">
        <v>30</v>
      </c>
      <c r="B45" s="8"/>
      <c r="C45" s="17" t="s">
        <v>81</v>
      </c>
      <c r="D45" s="17" t="s">
        <v>82</v>
      </c>
      <c r="E45" s="14"/>
      <c r="F45" s="14" t="s">
        <v>26</v>
      </c>
      <c r="G45" s="13">
        <v>500</v>
      </c>
      <c r="H45" s="85"/>
      <c r="I45" s="78">
        <v>0.21</v>
      </c>
      <c r="J45" s="6"/>
      <c r="K45" s="6"/>
      <c r="L45" s="85"/>
      <c r="M45" s="87"/>
      <c r="N45" s="87"/>
      <c r="O45" s="5"/>
      <c r="P45" s="7" t="s">
        <v>4</v>
      </c>
    </row>
    <row r="46" spans="1:16" x14ac:dyDescent="0.25">
      <c r="A46" s="8">
        <v>31</v>
      </c>
      <c r="B46" s="8"/>
      <c r="C46" s="17" t="s">
        <v>83</v>
      </c>
      <c r="D46" s="17" t="s">
        <v>84</v>
      </c>
      <c r="E46" s="14" t="s">
        <v>85</v>
      </c>
      <c r="F46" s="14" t="s">
        <v>26</v>
      </c>
      <c r="G46" s="13">
        <v>200</v>
      </c>
      <c r="H46" s="85"/>
      <c r="I46" s="78">
        <v>0.21</v>
      </c>
      <c r="J46" s="6"/>
      <c r="K46" s="6"/>
      <c r="L46" s="85"/>
      <c r="M46" s="87"/>
      <c r="N46" s="87"/>
      <c r="O46" s="5"/>
      <c r="P46" s="7" t="s">
        <v>4</v>
      </c>
    </row>
    <row r="47" spans="1:16" x14ac:dyDescent="0.25">
      <c r="A47" s="8">
        <v>32</v>
      </c>
      <c r="B47" s="8"/>
      <c r="C47" s="17" t="s">
        <v>86</v>
      </c>
      <c r="D47" s="17" t="s">
        <v>87</v>
      </c>
      <c r="E47" s="14"/>
      <c r="F47" s="14" t="s">
        <v>26</v>
      </c>
      <c r="G47" s="13">
        <v>1000</v>
      </c>
      <c r="H47" s="85"/>
      <c r="I47" s="78">
        <v>0.21</v>
      </c>
      <c r="J47" s="6"/>
      <c r="K47" s="6"/>
      <c r="L47" s="85"/>
      <c r="M47" s="87"/>
      <c r="N47" s="87"/>
      <c r="O47" s="5"/>
      <c r="P47" s="7" t="s">
        <v>4</v>
      </c>
    </row>
    <row r="48" spans="1:16" ht="25.5" x14ac:dyDescent="0.25">
      <c r="A48" s="8">
        <v>33</v>
      </c>
      <c r="B48" s="8"/>
      <c r="C48" s="17" t="s">
        <v>176</v>
      </c>
      <c r="D48" s="17" t="s">
        <v>179</v>
      </c>
      <c r="E48" s="14" t="s">
        <v>18</v>
      </c>
      <c r="F48" s="14" t="s">
        <v>19</v>
      </c>
      <c r="G48" s="13">
        <v>10</v>
      </c>
      <c r="H48" s="85"/>
      <c r="I48" s="78">
        <v>0.21</v>
      </c>
      <c r="J48" s="6"/>
      <c r="K48" s="6"/>
      <c r="L48" s="85"/>
      <c r="M48" s="87"/>
      <c r="N48" s="87"/>
      <c r="O48" s="5"/>
      <c r="P48" s="7" t="s">
        <v>4</v>
      </c>
    </row>
    <row r="49" spans="1:16" x14ac:dyDescent="0.25">
      <c r="A49" s="8">
        <v>34</v>
      </c>
      <c r="B49" s="8"/>
      <c r="C49" s="17" t="s">
        <v>89</v>
      </c>
      <c r="D49" s="17" t="s">
        <v>90</v>
      </c>
      <c r="E49" s="14" t="s">
        <v>53</v>
      </c>
      <c r="F49" s="14" t="s">
        <v>26</v>
      </c>
      <c r="G49" s="13">
        <v>300</v>
      </c>
      <c r="H49" s="85"/>
      <c r="I49" s="78">
        <v>0.21</v>
      </c>
      <c r="J49" s="6"/>
      <c r="K49" s="6"/>
      <c r="L49" s="85"/>
      <c r="M49" s="87"/>
      <c r="N49" s="87"/>
      <c r="O49" s="5"/>
      <c r="P49" s="7" t="s">
        <v>4</v>
      </c>
    </row>
    <row r="50" spans="1:16" x14ac:dyDescent="0.25">
      <c r="A50" s="8">
        <v>35</v>
      </c>
      <c r="B50" s="8"/>
      <c r="C50" s="17" t="s">
        <v>91</v>
      </c>
      <c r="D50" s="17" t="s">
        <v>92</v>
      </c>
      <c r="E50" s="14"/>
      <c r="F50" s="14" t="s">
        <v>26</v>
      </c>
      <c r="G50" s="13">
        <v>20</v>
      </c>
      <c r="H50" s="85"/>
      <c r="I50" s="78">
        <v>0.21</v>
      </c>
      <c r="J50" s="6"/>
      <c r="K50" s="6"/>
      <c r="L50" s="85"/>
      <c r="M50" s="87"/>
      <c r="N50" s="87"/>
      <c r="O50" s="5"/>
      <c r="P50" s="7" t="s">
        <v>4</v>
      </c>
    </row>
    <row r="51" spans="1:16" x14ac:dyDescent="0.25">
      <c r="A51" s="8">
        <v>36</v>
      </c>
      <c r="B51" s="8"/>
      <c r="C51" s="17" t="s">
        <v>93</v>
      </c>
      <c r="D51" s="17" t="s">
        <v>94</v>
      </c>
      <c r="E51" s="14" t="s">
        <v>53</v>
      </c>
      <c r="F51" s="14" t="s">
        <v>26</v>
      </c>
      <c r="G51" s="13">
        <v>800</v>
      </c>
      <c r="H51" s="85"/>
      <c r="I51" s="78">
        <v>0.21</v>
      </c>
      <c r="J51" s="6"/>
      <c r="K51" s="6"/>
      <c r="L51" s="85"/>
      <c r="M51" s="87"/>
      <c r="N51" s="87"/>
      <c r="O51" s="5"/>
      <c r="P51" s="7" t="s">
        <v>4</v>
      </c>
    </row>
    <row r="52" spans="1:16" ht="25.5" x14ac:dyDescent="0.25">
      <c r="A52" s="8">
        <v>37</v>
      </c>
      <c r="B52" s="8"/>
      <c r="C52" s="17" t="s">
        <v>95</v>
      </c>
      <c r="D52" s="17" t="s">
        <v>96</v>
      </c>
      <c r="E52" s="14" t="s">
        <v>124</v>
      </c>
      <c r="F52" s="14" t="s">
        <v>124</v>
      </c>
      <c r="G52" s="13">
        <v>6</v>
      </c>
      <c r="H52" s="85"/>
      <c r="I52" s="78">
        <v>0.21</v>
      </c>
      <c r="J52" s="6"/>
      <c r="K52" s="6"/>
      <c r="L52" s="85"/>
      <c r="M52" s="87"/>
      <c r="N52" s="87"/>
      <c r="O52" s="5"/>
      <c r="P52" s="7" t="s">
        <v>4</v>
      </c>
    </row>
    <row r="53" spans="1:16" x14ac:dyDescent="0.25">
      <c r="A53" s="8">
        <v>38</v>
      </c>
      <c r="B53" s="8"/>
      <c r="C53" s="17" t="s">
        <v>97</v>
      </c>
      <c r="D53" s="17" t="s">
        <v>98</v>
      </c>
      <c r="E53" s="14" t="s">
        <v>112</v>
      </c>
      <c r="F53" s="14" t="s">
        <v>63</v>
      </c>
      <c r="G53" s="13">
        <v>2000</v>
      </c>
      <c r="H53" s="85"/>
      <c r="I53" s="78">
        <v>0.21</v>
      </c>
      <c r="J53" s="6"/>
      <c r="K53" s="6"/>
      <c r="L53" s="85"/>
      <c r="M53" s="87"/>
      <c r="N53" s="87"/>
      <c r="O53" s="5"/>
      <c r="P53" s="7" t="s">
        <v>4</v>
      </c>
    </row>
    <row r="54" spans="1:16" x14ac:dyDescent="0.25">
      <c r="A54" s="8">
        <v>39</v>
      </c>
      <c r="B54" s="8"/>
      <c r="C54" s="17" t="s">
        <v>99</v>
      </c>
      <c r="D54" s="17" t="s">
        <v>100</v>
      </c>
      <c r="E54" s="14" t="s">
        <v>23</v>
      </c>
      <c r="F54" s="14" t="s">
        <v>3</v>
      </c>
      <c r="G54" s="13">
        <v>7</v>
      </c>
      <c r="H54" s="85"/>
      <c r="I54" s="78">
        <v>0.21</v>
      </c>
      <c r="J54" s="6"/>
      <c r="K54" s="6"/>
      <c r="L54" s="85"/>
      <c r="M54" s="87"/>
      <c r="N54" s="87"/>
      <c r="O54" s="5"/>
      <c r="P54" s="7" t="s">
        <v>4</v>
      </c>
    </row>
    <row r="55" spans="1:16" ht="25.5" x14ac:dyDescent="0.25">
      <c r="A55" s="8">
        <v>40</v>
      </c>
      <c r="B55" s="8"/>
      <c r="C55" s="17" t="s">
        <v>177</v>
      </c>
      <c r="D55" s="17" t="s">
        <v>178</v>
      </c>
      <c r="E55" s="14" t="s">
        <v>23</v>
      </c>
      <c r="F55" s="14" t="s">
        <v>3</v>
      </c>
      <c r="G55" s="13">
        <v>2</v>
      </c>
      <c r="H55" s="85"/>
      <c r="I55" s="78">
        <v>0.21</v>
      </c>
      <c r="J55" s="6"/>
      <c r="K55" s="6"/>
      <c r="L55" s="85"/>
      <c r="M55" s="87"/>
      <c r="N55" s="87"/>
      <c r="O55" s="5"/>
      <c r="P55" s="7" t="s">
        <v>4</v>
      </c>
    </row>
    <row r="56" spans="1:16" ht="25.5" x14ac:dyDescent="0.25">
      <c r="A56" s="8">
        <v>41</v>
      </c>
      <c r="B56" s="8"/>
      <c r="C56" s="17" t="s">
        <v>101</v>
      </c>
      <c r="D56" s="17" t="s">
        <v>102</v>
      </c>
      <c r="E56" s="14" t="s">
        <v>53</v>
      </c>
      <c r="F56" s="14" t="s">
        <v>26</v>
      </c>
      <c r="G56" s="13">
        <v>800</v>
      </c>
      <c r="H56" s="85"/>
      <c r="I56" s="78">
        <v>0.21</v>
      </c>
      <c r="J56" s="6"/>
      <c r="K56" s="6"/>
      <c r="L56" s="85"/>
      <c r="M56" s="87"/>
      <c r="N56" s="87"/>
      <c r="O56" s="5"/>
      <c r="P56" s="7" t="s">
        <v>4</v>
      </c>
    </row>
    <row r="57" spans="1:16" x14ac:dyDescent="0.25">
      <c r="A57" s="8">
        <v>42</v>
      </c>
      <c r="B57" s="8"/>
      <c r="C57" s="17" t="s">
        <v>103</v>
      </c>
      <c r="D57" s="17" t="s">
        <v>104</v>
      </c>
      <c r="E57" s="14" t="s">
        <v>23</v>
      </c>
      <c r="F57" s="14" t="s">
        <v>3</v>
      </c>
      <c r="G57" s="13">
        <v>20</v>
      </c>
      <c r="H57" s="85"/>
      <c r="I57" s="78">
        <v>0.21</v>
      </c>
      <c r="J57" s="6"/>
      <c r="K57" s="6"/>
      <c r="L57" s="85"/>
      <c r="M57" s="87"/>
      <c r="N57" s="87"/>
      <c r="O57" s="5"/>
      <c r="P57" s="7" t="s">
        <v>4</v>
      </c>
    </row>
    <row r="58" spans="1:16" x14ac:dyDescent="0.25">
      <c r="A58" s="8">
        <v>43</v>
      </c>
      <c r="B58" s="8"/>
      <c r="C58" s="17" t="s">
        <v>105</v>
      </c>
      <c r="D58" s="17" t="s">
        <v>106</v>
      </c>
      <c r="E58" s="14"/>
      <c r="F58" s="14" t="s">
        <v>26</v>
      </c>
      <c r="G58" s="13">
        <v>25</v>
      </c>
      <c r="H58" s="85"/>
      <c r="I58" s="78">
        <v>0.21</v>
      </c>
      <c r="J58" s="6"/>
      <c r="K58" s="6"/>
      <c r="L58" s="85"/>
      <c r="M58" s="87"/>
      <c r="N58" s="87"/>
      <c r="O58" s="5"/>
      <c r="P58" s="7" t="s">
        <v>4</v>
      </c>
    </row>
    <row r="59" spans="1:16" x14ac:dyDescent="0.25">
      <c r="A59" s="8">
        <v>44</v>
      </c>
      <c r="B59" s="8"/>
      <c r="C59" s="17" t="s">
        <v>107</v>
      </c>
      <c r="D59" s="17" t="s">
        <v>108</v>
      </c>
      <c r="E59" s="14"/>
      <c r="F59" s="14" t="s">
        <v>63</v>
      </c>
      <c r="G59" s="13">
        <v>100</v>
      </c>
      <c r="H59" s="85"/>
      <c r="I59" s="78">
        <v>0.21</v>
      </c>
      <c r="J59" s="6"/>
      <c r="K59" s="6"/>
      <c r="L59" s="85"/>
      <c r="M59" s="87"/>
      <c r="N59" s="87"/>
      <c r="O59" s="5"/>
      <c r="P59" s="7" t="s">
        <v>4</v>
      </c>
    </row>
    <row r="60" spans="1:16" ht="38.25" x14ac:dyDescent="0.25">
      <c r="A60" s="8">
        <v>45</v>
      </c>
      <c r="B60" s="8"/>
      <c r="C60" s="17" t="s">
        <v>109</v>
      </c>
      <c r="D60" s="17" t="s">
        <v>110</v>
      </c>
      <c r="E60" s="14" t="s">
        <v>62</v>
      </c>
      <c r="F60" s="14" t="s">
        <v>63</v>
      </c>
      <c r="G60" s="13">
        <v>300</v>
      </c>
      <c r="H60" s="85"/>
      <c r="I60" s="78">
        <v>0.21</v>
      </c>
      <c r="J60" s="6"/>
      <c r="K60" s="6"/>
      <c r="L60" s="85"/>
      <c r="M60" s="87"/>
      <c r="N60" s="87"/>
      <c r="O60" s="5"/>
      <c r="P60" s="7" t="s">
        <v>4</v>
      </c>
    </row>
    <row r="61" spans="1:16" x14ac:dyDescent="0.25">
      <c r="A61" s="8">
        <v>46</v>
      </c>
      <c r="B61" s="8"/>
      <c r="C61" s="17" t="s">
        <v>125</v>
      </c>
      <c r="D61" s="32" t="s">
        <v>126</v>
      </c>
      <c r="E61" s="14" t="s">
        <v>127</v>
      </c>
      <c r="F61" s="14" t="s">
        <v>26</v>
      </c>
      <c r="G61" s="13">
        <v>100</v>
      </c>
      <c r="H61" s="85"/>
      <c r="I61" s="78">
        <v>0.21</v>
      </c>
      <c r="J61" s="6"/>
      <c r="K61" s="6"/>
      <c r="L61" s="85"/>
      <c r="M61" s="87"/>
      <c r="N61" s="87"/>
      <c r="O61" s="5"/>
      <c r="P61" s="7" t="s">
        <v>4</v>
      </c>
    </row>
    <row r="62" spans="1:16" ht="25.5" x14ac:dyDescent="0.25">
      <c r="A62" s="8">
        <v>47</v>
      </c>
      <c r="B62" s="8"/>
      <c r="C62" s="31" t="s">
        <v>128</v>
      </c>
      <c r="D62" s="32" t="s">
        <v>130</v>
      </c>
      <c r="E62" s="14" t="s">
        <v>129</v>
      </c>
      <c r="F62" s="13" t="s">
        <v>26</v>
      </c>
      <c r="G62" s="13">
        <v>15000</v>
      </c>
      <c r="H62" s="85"/>
      <c r="I62" s="78">
        <v>0.21</v>
      </c>
      <c r="J62" s="6"/>
      <c r="K62" s="6"/>
      <c r="L62" s="85"/>
      <c r="M62" s="87"/>
      <c r="N62" s="87"/>
      <c r="O62" s="5"/>
      <c r="P62" s="7" t="s">
        <v>4</v>
      </c>
    </row>
    <row r="63" spans="1:16" ht="26.25" x14ac:dyDescent="0.25">
      <c r="A63" s="8">
        <v>48</v>
      </c>
      <c r="B63" s="8"/>
      <c r="C63" s="31" t="s">
        <v>131</v>
      </c>
      <c r="D63" s="33" t="s">
        <v>132</v>
      </c>
      <c r="E63" s="14"/>
      <c r="F63" s="13" t="s">
        <v>26</v>
      </c>
      <c r="G63" s="13">
        <v>100</v>
      </c>
      <c r="H63" s="85"/>
      <c r="I63" s="78">
        <v>0.21</v>
      </c>
      <c r="J63" s="6"/>
      <c r="K63" s="6"/>
      <c r="L63" s="85"/>
      <c r="M63" s="87"/>
      <c r="N63" s="87"/>
      <c r="O63" s="5"/>
      <c r="P63" s="7" t="s">
        <v>4</v>
      </c>
    </row>
    <row r="64" spans="1:16" x14ac:dyDescent="0.25">
      <c r="A64" s="8">
        <v>49</v>
      </c>
      <c r="B64" s="8"/>
      <c r="C64" s="35" t="s">
        <v>133</v>
      </c>
      <c r="D64" s="32" t="s">
        <v>134</v>
      </c>
      <c r="E64" s="14" t="s">
        <v>88</v>
      </c>
      <c r="F64" s="13" t="s">
        <v>26</v>
      </c>
      <c r="G64" s="13">
        <v>70000</v>
      </c>
      <c r="H64" s="85"/>
      <c r="I64" s="78">
        <v>0.21</v>
      </c>
      <c r="J64" s="6"/>
      <c r="K64" s="6"/>
      <c r="L64" s="85"/>
      <c r="M64" s="87"/>
      <c r="N64" s="87"/>
      <c r="O64" s="5"/>
      <c r="P64" s="7" t="s">
        <v>4</v>
      </c>
    </row>
    <row r="65" spans="1:16" ht="25.5" x14ac:dyDescent="0.25">
      <c r="A65" s="8">
        <v>50</v>
      </c>
      <c r="B65" s="8"/>
      <c r="C65" s="31" t="s">
        <v>135</v>
      </c>
      <c r="D65" s="34" t="s">
        <v>136</v>
      </c>
      <c r="E65" s="14">
        <v>2500</v>
      </c>
      <c r="F65" s="13" t="s">
        <v>63</v>
      </c>
      <c r="G65" s="13">
        <v>72000</v>
      </c>
      <c r="H65" s="85"/>
      <c r="I65" s="78">
        <v>0.21</v>
      </c>
      <c r="J65" s="6"/>
      <c r="K65" s="6"/>
      <c r="L65" s="85"/>
      <c r="M65" s="87"/>
      <c r="N65" s="87"/>
      <c r="O65" s="5"/>
      <c r="P65" s="7" t="s">
        <v>4</v>
      </c>
    </row>
    <row r="66" spans="1:16" ht="26.25" x14ac:dyDescent="0.25">
      <c r="A66" s="8">
        <v>51</v>
      </c>
      <c r="B66" s="8"/>
      <c r="C66" s="31" t="s">
        <v>137</v>
      </c>
      <c r="D66" s="33" t="s">
        <v>138</v>
      </c>
      <c r="E66" s="14" t="s">
        <v>88</v>
      </c>
      <c r="F66" s="13" t="s">
        <v>26</v>
      </c>
      <c r="G66" s="13">
        <v>7000</v>
      </c>
      <c r="H66" s="85"/>
      <c r="I66" s="78">
        <v>0.21</v>
      </c>
      <c r="J66" s="6"/>
      <c r="K66" s="6"/>
      <c r="L66" s="85"/>
      <c r="M66" s="87"/>
      <c r="N66" s="87"/>
      <c r="O66" s="5"/>
      <c r="P66" s="7" t="s">
        <v>4</v>
      </c>
    </row>
    <row r="67" spans="1:16" x14ac:dyDescent="0.25">
      <c r="A67" s="8">
        <v>52</v>
      </c>
      <c r="B67" s="8"/>
      <c r="C67" s="31" t="s">
        <v>139</v>
      </c>
      <c r="D67" s="32" t="s">
        <v>140</v>
      </c>
      <c r="E67" s="14" t="s">
        <v>88</v>
      </c>
      <c r="F67" s="13" t="s">
        <v>26</v>
      </c>
      <c r="G67" s="13">
        <v>6000</v>
      </c>
      <c r="H67" s="85"/>
      <c r="I67" s="78">
        <v>0.21</v>
      </c>
      <c r="J67" s="6"/>
      <c r="K67" s="6"/>
      <c r="L67" s="85"/>
      <c r="M67" s="87"/>
      <c r="N67" s="87"/>
      <c r="O67" s="5"/>
      <c r="P67" s="7" t="s">
        <v>4</v>
      </c>
    </row>
    <row r="68" spans="1:16" ht="25.5" x14ac:dyDescent="0.25">
      <c r="A68" s="8">
        <v>53</v>
      </c>
      <c r="B68" s="8"/>
      <c r="C68" s="31" t="s">
        <v>141</v>
      </c>
      <c r="D68" s="32" t="s">
        <v>144</v>
      </c>
      <c r="E68" s="14" t="s">
        <v>112</v>
      </c>
      <c r="F68" s="13" t="s">
        <v>63</v>
      </c>
      <c r="G68" s="13">
        <v>1000</v>
      </c>
      <c r="H68" s="72"/>
      <c r="I68" s="78">
        <v>0.21</v>
      </c>
      <c r="J68" s="5"/>
      <c r="K68" s="5"/>
      <c r="L68" s="72"/>
      <c r="M68" s="90"/>
      <c r="N68" s="90"/>
      <c r="O68" s="5"/>
      <c r="P68" s="7" t="s">
        <v>4</v>
      </c>
    </row>
    <row r="69" spans="1:16" x14ac:dyDescent="0.25">
      <c r="A69" s="8">
        <v>54</v>
      </c>
      <c r="B69" s="8"/>
      <c r="C69" s="31" t="s">
        <v>164</v>
      </c>
      <c r="D69" s="32" t="s">
        <v>165</v>
      </c>
      <c r="E69" s="14"/>
      <c r="F69" s="13" t="s">
        <v>26</v>
      </c>
      <c r="G69" s="13">
        <v>500</v>
      </c>
      <c r="H69" s="72"/>
      <c r="I69" s="78">
        <v>0.21</v>
      </c>
      <c r="J69" s="5"/>
      <c r="K69" s="5"/>
      <c r="L69" s="72"/>
      <c r="M69" s="90"/>
      <c r="N69" s="90"/>
      <c r="O69" s="5"/>
      <c r="P69" s="7" t="s">
        <v>4</v>
      </c>
    </row>
    <row r="70" spans="1:16" x14ac:dyDescent="0.25">
      <c r="A70" s="8">
        <v>55</v>
      </c>
      <c r="B70" s="8"/>
      <c r="C70" s="31" t="s">
        <v>143</v>
      </c>
      <c r="D70" s="32" t="s">
        <v>145</v>
      </c>
      <c r="E70" s="14" t="s">
        <v>112</v>
      </c>
      <c r="F70" s="13" t="s">
        <v>63</v>
      </c>
      <c r="G70" s="13">
        <v>1000</v>
      </c>
      <c r="H70" s="72"/>
      <c r="I70" s="78">
        <v>0.21</v>
      </c>
      <c r="J70" s="5"/>
      <c r="K70" s="5"/>
      <c r="L70" s="72"/>
      <c r="M70" s="90"/>
      <c r="N70" s="90"/>
      <c r="O70" s="5"/>
      <c r="P70" s="7" t="s">
        <v>4</v>
      </c>
    </row>
    <row r="71" spans="1:16" x14ac:dyDescent="0.25">
      <c r="A71" s="8">
        <v>56</v>
      </c>
      <c r="B71" s="8"/>
      <c r="C71" s="31" t="s">
        <v>142</v>
      </c>
      <c r="D71" s="32" t="s">
        <v>161</v>
      </c>
      <c r="E71" s="14" t="s">
        <v>18</v>
      </c>
      <c r="F71" s="13" t="s">
        <v>19</v>
      </c>
      <c r="G71" s="13" t="s">
        <v>18</v>
      </c>
      <c r="H71" s="72"/>
      <c r="I71" s="78">
        <v>0.21</v>
      </c>
      <c r="J71" s="5"/>
      <c r="K71" s="5"/>
      <c r="L71" s="72"/>
      <c r="M71" s="90"/>
      <c r="N71" s="90"/>
      <c r="O71" s="5"/>
      <c r="P71" s="7" t="s">
        <v>4</v>
      </c>
    </row>
    <row r="72" spans="1:16" x14ac:dyDescent="0.25">
      <c r="A72" s="8">
        <v>57</v>
      </c>
      <c r="B72" s="8"/>
      <c r="C72" s="31" t="s">
        <v>147</v>
      </c>
      <c r="D72" s="38" t="s">
        <v>148</v>
      </c>
      <c r="E72" s="14" t="s">
        <v>53</v>
      </c>
      <c r="F72" s="13" t="s">
        <v>26</v>
      </c>
      <c r="G72" s="13">
        <v>100</v>
      </c>
      <c r="H72" s="72"/>
      <c r="I72" s="78">
        <v>0.21</v>
      </c>
      <c r="J72" s="5"/>
      <c r="K72" s="5"/>
      <c r="L72" s="72"/>
      <c r="M72" s="90"/>
      <c r="N72" s="90"/>
      <c r="O72" s="5"/>
      <c r="P72" s="7" t="s">
        <v>4</v>
      </c>
    </row>
    <row r="73" spans="1:16" x14ac:dyDescent="0.25">
      <c r="A73" s="8">
        <v>58</v>
      </c>
      <c r="B73" s="8"/>
      <c r="C73" s="31" t="s">
        <v>151</v>
      </c>
      <c r="D73" s="38" t="s">
        <v>152</v>
      </c>
      <c r="E73" s="14" t="s">
        <v>53</v>
      </c>
      <c r="F73" s="13" t="s">
        <v>26</v>
      </c>
      <c r="G73" s="13">
        <v>400</v>
      </c>
      <c r="H73" s="72"/>
      <c r="I73" s="78">
        <v>0.21</v>
      </c>
      <c r="J73" s="5"/>
      <c r="K73" s="5"/>
      <c r="L73" s="72"/>
      <c r="M73" s="90"/>
      <c r="N73" s="90"/>
      <c r="O73" s="5"/>
      <c r="P73" s="7" t="s">
        <v>4</v>
      </c>
    </row>
    <row r="74" spans="1:16" x14ac:dyDescent="0.25">
      <c r="A74" s="8">
        <v>59</v>
      </c>
      <c r="B74" s="8"/>
      <c r="C74" s="31" t="s">
        <v>162</v>
      </c>
      <c r="D74" s="38" t="s">
        <v>163</v>
      </c>
      <c r="E74" s="14"/>
      <c r="F74" s="13" t="s">
        <v>26</v>
      </c>
      <c r="G74" s="13">
        <v>500</v>
      </c>
      <c r="H74" s="72"/>
      <c r="I74" s="78">
        <v>0.21</v>
      </c>
      <c r="J74" s="5"/>
      <c r="K74" s="5"/>
      <c r="L74" s="72"/>
      <c r="M74" s="90"/>
      <c r="N74" s="90"/>
      <c r="O74" s="5"/>
      <c r="P74" s="7" t="s">
        <v>4</v>
      </c>
    </row>
    <row r="75" spans="1:16" ht="25.5" x14ac:dyDescent="0.25">
      <c r="A75" s="8">
        <v>60</v>
      </c>
      <c r="B75" s="8"/>
      <c r="C75" s="31" t="s">
        <v>146</v>
      </c>
      <c r="D75" s="32" t="s">
        <v>149</v>
      </c>
      <c r="E75" s="14" t="s">
        <v>150</v>
      </c>
      <c r="F75" s="13" t="s">
        <v>63</v>
      </c>
      <c r="G75" s="13">
        <v>4000</v>
      </c>
      <c r="H75" s="72"/>
      <c r="I75" s="78">
        <v>0.21</v>
      </c>
      <c r="J75" s="5"/>
      <c r="K75" s="5"/>
      <c r="L75" s="72"/>
      <c r="M75" s="90"/>
      <c r="N75" s="90"/>
      <c r="O75" s="5"/>
      <c r="P75" s="7" t="s">
        <v>4</v>
      </c>
    </row>
    <row r="76" spans="1:16" ht="25.5" x14ac:dyDescent="0.25">
      <c r="A76" s="8">
        <v>61</v>
      </c>
      <c r="B76" s="8"/>
      <c r="C76" s="38" t="s">
        <v>157</v>
      </c>
      <c r="D76" s="38" t="s">
        <v>158</v>
      </c>
      <c r="E76" s="14"/>
      <c r="F76" s="13" t="s">
        <v>26</v>
      </c>
      <c r="G76" s="13">
        <v>40</v>
      </c>
      <c r="H76" s="72"/>
      <c r="I76" s="78">
        <v>0.21</v>
      </c>
      <c r="J76" s="5"/>
      <c r="K76" s="5"/>
      <c r="L76" s="72"/>
      <c r="M76" s="90"/>
      <c r="N76" s="90"/>
      <c r="O76" s="5"/>
      <c r="P76" s="7" t="s">
        <v>4</v>
      </c>
    </row>
    <row r="77" spans="1:16" x14ac:dyDescent="0.25">
      <c r="A77" s="8">
        <v>62</v>
      </c>
      <c r="B77" s="8"/>
      <c r="C77" s="43" t="s">
        <v>159</v>
      </c>
      <c r="D77" s="38" t="s">
        <v>160</v>
      </c>
      <c r="E77" s="14"/>
      <c r="F77" s="13" t="s">
        <v>26</v>
      </c>
      <c r="G77" s="13">
        <v>250</v>
      </c>
      <c r="H77" s="72"/>
      <c r="I77" s="78">
        <v>0.21</v>
      </c>
      <c r="J77" s="5"/>
      <c r="K77" s="5"/>
      <c r="L77" s="72"/>
      <c r="M77" s="90"/>
      <c r="N77" s="90"/>
      <c r="O77" s="5"/>
      <c r="P77" s="7" t="s">
        <v>4</v>
      </c>
    </row>
    <row r="78" spans="1:16" ht="25.5" x14ac:dyDescent="0.25">
      <c r="A78" s="8">
        <v>63</v>
      </c>
      <c r="B78" s="8"/>
      <c r="C78" s="38" t="s">
        <v>175</v>
      </c>
      <c r="D78" s="38" t="s">
        <v>191</v>
      </c>
      <c r="E78" s="14"/>
      <c r="F78" s="13" t="s">
        <v>192</v>
      </c>
      <c r="G78" s="13">
        <v>1</v>
      </c>
      <c r="H78" s="72"/>
      <c r="I78" s="78">
        <v>0.21</v>
      </c>
      <c r="J78" s="5"/>
      <c r="K78" s="5"/>
      <c r="L78" s="72"/>
      <c r="M78" s="90"/>
      <c r="N78" s="90"/>
      <c r="O78" s="5"/>
      <c r="P78" s="7" t="s">
        <v>4</v>
      </c>
    </row>
    <row r="79" spans="1:16" ht="102" x14ac:dyDescent="0.25">
      <c r="A79" s="8">
        <v>64</v>
      </c>
      <c r="B79" s="8"/>
      <c r="C79" s="23" t="s">
        <v>113</v>
      </c>
      <c r="D79" s="23" t="s">
        <v>115</v>
      </c>
      <c r="E79" s="24" t="s">
        <v>114</v>
      </c>
      <c r="F79" s="25" t="s">
        <v>3</v>
      </c>
      <c r="G79" s="25">
        <v>30000</v>
      </c>
      <c r="H79" s="86"/>
      <c r="I79" s="78">
        <v>0.21</v>
      </c>
      <c r="J79" s="8"/>
      <c r="K79" s="8"/>
      <c r="L79" s="86"/>
      <c r="M79" s="90"/>
      <c r="N79" s="90"/>
      <c r="O79" s="5"/>
      <c r="P79" s="7" t="s">
        <v>4</v>
      </c>
    </row>
    <row r="80" spans="1:16" ht="38.25" x14ac:dyDescent="0.25">
      <c r="A80" s="51">
        <v>65</v>
      </c>
      <c r="B80" s="8"/>
      <c r="C80" s="23" t="s">
        <v>203</v>
      </c>
      <c r="D80" s="23" t="s">
        <v>206</v>
      </c>
      <c r="E80" s="52" t="s">
        <v>204</v>
      </c>
      <c r="F80" s="25" t="s">
        <v>3</v>
      </c>
      <c r="G80" s="25"/>
      <c r="H80" s="79"/>
      <c r="I80" s="78"/>
      <c r="J80" s="79"/>
      <c r="K80" s="9"/>
      <c r="L80" s="79"/>
      <c r="M80" s="87"/>
      <c r="N80" s="87"/>
      <c r="O80" s="13"/>
      <c r="P80" s="7" t="s">
        <v>4</v>
      </c>
    </row>
    <row r="81" spans="1:18" x14ac:dyDescent="0.25">
      <c r="A81" s="132">
        <v>66</v>
      </c>
      <c r="B81" s="134" t="s">
        <v>193</v>
      </c>
      <c r="C81" s="135"/>
      <c r="D81" s="135"/>
      <c r="E81" s="135"/>
      <c r="F81" s="135"/>
      <c r="G81" s="135"/>
      <c r="H81" s="136"/>
      <c r="I81" s="136"/>
      <c r="J81" s="136"/>
      <c r="K81" s="136"/>
      <c r="L81" s="136"/>
      <c r="M81" s="136"/>
      <c r="N81" s="136"/>
      <c r="O81" s="137"/>
      <c r="P81" s="122" t="s">
        <v>4</v>
      </c>
    </row>
    <row r="82" spans="1:18" x14ac:dyDescent="0.25">
      <c r="A82" s="133"/>
      <c r="B82" s="138"/>
      <c r="C82" s="139"/>
      <c r="D82" s="139"/>
      <c r="E82" s="139"/>
      <c r="F82" s="139"/>
      <c r="G82" s="139"/>
      <c r="H82" s="140"/>
      <c r="I82" s="140"/>
      <c r="J82" s="140"/>
      <c r="K82" s="140"/>
      <c r="L82" s="140"/>
      <c r="M82" s="140"/>
      <c r="N82" s="140"/>
      <c r="O82" s="141"/>
      <c r="P82" s="123"/>
    </row>
    <row r="83" spans="1:18" x14ac:dyDescent="0.25">
      <c r="A83" s="5"/>
      <c r="B83" s="8" t="s">
        <v>207</v>
      </c>
      <c r="C83" s="10" t="s">
        <v>116</v>
      </c>
      <c r="D83" s="26" t="s">
        <v>117</v>
      </c>
      <c r="E83" s="27" t="s">
        <v>22</v>
      </c>
      <c r="F83" s="14" t="s">
        <v>3</v>
      </c>
      <c r="G83" s="13">
        <v>20</v>
      </c>
      <c r="H83" s="10"/>
      <c r="I83" s="10"/>
      <c r="J83" s="10"/>
      <c r="K83" s="10"/>
      <c r="L83" s="10"/>
      <c r="M83" s="10"/>
      <c r="N83" s="10"/>
      <c r="O83" s="10"/>
      <c r="P83" s="7"/>
    </row>
    <row r="84" spans="1:18" x14ac:dyDescent="0.25">
      <c r="A84" s="5"/>
      <c r="B84" s="8" t="s">
        <v>208</v>
      </c>
      <c r="C84" s="10" t="s">
        <v>118</v>
      </c>
      <c r="D84" s="10" t="s">
        <v>119</v>
      </c>
      <c r="E84" s="28" t="s">
        <v>22</v>
      </c>
      <c r="F84" s="29" t="s">
        <v>3</v>
      </c>
      <c r="G84" s="30">
        <v>20</v>
      </c>
      <c r="H84" s="10"/>
      <c r="I84" s="10"/>
      <c r="J84" s="10"/>
      <c r="K84" s="10"/>
      <c r="L84" s="10"/>
      <c r="M84" s="10"/>
      <c r="N84" s="10"/>
      <c r="O84" s="10"/>
      <c r="P84" s="7"/>
    </row>
    <row r="85" spans="1:18" x14ac:dyDescent="0.25">
      <c r="A85" s="5"/>
      <c r="B85" s="5"/>
      <c r="C85" s="66"/>
      <c r="D85" s="10"/>
      <c r="E85" s="126" t="s">
        <v>213</v>
      </c>
      <c r="F85" s="127"/>
      <c r="G85" s="128"/>
      <c r="H85" s="65"/>
      <c r="I85" s="10"/>
      <c r="J85" s="10"/>
      <c r="K85" s="10"/>
      <c r="L85" s="10"/>
      <c r="M85" s="10"/>
      <c r="N85" s="10"/>
      <c r="O85" s="10"/>
      <c r="P85" s="7"/>
    </row>
    <row r="86" spans="1:18" x14ac:dyDescent="0.25">
      <c r="A86" s="132">
        <v>67</v>
      </c>
      <c r="B86" s="134" t="s">
        <v>194</v>
      </c>
      <c r="C86" s="135"/>
      <c r="D86" s="135"/>
      <c r="E86" s="135"/>
      <c r="F86" s="135"/>
      <c r="G86" s="135"/>
      <c r="H86" s="136"/>
      <c r="I86" s="136"/>
      <c r="J86" s="136"/>
      <c r="K86" s="136"/>
      <c r="L86" s="136"/>
      <c r="M86" s="136"/>
      <c r="N86" s="136"/>
      <c r="O86" s="137"/>
      <c r="P86" s="122" t="s">
        <v>4</v>
      </c>
    </row>
    <row r="87" spans="1:18" x14ac:dyDescent="0.25">
      <c r="A87" s="133"/>
      <c r="B87" s="138"/>
      <c r="C87" s="139"/>
      <c r="D87" s="139"/>
      <c r="E87" s="139"/>
      <c r="F87" s="139"/>
      <c r="G87" s="139"/>
      <c r="H87" s="140"/>
      <c r="I87" s="140"/>
      <c r="J87" s="140"/>
      <c r="K87" s="140"/>
      <c r="L87" s="140"/>
      <c r="M87" s="140"/>
      <c r="N87" s="140"/>
      <c r="O87" s="141"/>
      <c r="P87" s="123"/>
    </row>
    <row r="88" spans="1:18" ht="39" x14ac:dyDescent="0.25">
      <c r="A88" s="5"/>
      <c r="B88" s="50" t="s">
        <v>195</v>
      </c>
      <c r="C88" s="8" t="s">
        <v>120</v>
      </c>
      <c r="D88" s="8" t="s">
        <v>121</v>
      </c>
      <c r="E88" s="28" t="s">
        <v>22</v>
      </c>
      <c r="F88" s="29" t="s">
        <v>3</v>
      </c>
      <c r="G88" s="9">
        <v>30</v>
      </c>
      <c r="H88" s="79">
        <v>36.799999999999997</v>
      </c>
      <c r="I88" s="78">
        <v>0.05</v>
      </c>
      <c r="J88" s="79">
        <f>H88*1.05</f>
        <v>38.64</v>
      </c>
      <c r="K88" s="9" t="s">
        <v>22</v>
      </c>
      <c r="L88" s="79">
        <f>H88*2.5</f>
        <v>92</v>
      </c>
      <c r="M88" s="79">
        <f>L88*12</f>
        <v>1104</v>
      </c>
      <c r="N88" s="79">
        <f>M88*1.05</f>
        <v>1159.2</v>
      </c>
      <c r="O88" s="10" t="s">
        <v>234</v>
      </c>
      <c r="P88" s="7"/>
    </row>
    <row r="89" spans="1:18" ht="51.75" x14ac:dyDescent="0.25">
      <c r="A89" s="5"/>
      <c r="B89" s="50" t="s">
        <v>196</v>
      </c>
      <c r="C89" s="8" t="s">
        <v>122</v>
      </c>
      <c r="D89" s="8" t="s">
        <v>123</v>
      </c>
      <c r="E89" s="28" t="s">
        <v>22</v>
      </c>
      <c r="F89" s="29" t="s">
        <v>3</v>
      </c>
      <c r="G89" s="9">
        <v>40</v>
      </c>
      <c r="H89" s="79">
        <v>25.6</v>
      </c>
      <c r="I89" s="78">
        <v>0.05</v>
      </c>
      <c r="J89" s="79">
        <f>H89*1.05</f>
        <v>26.880000000000003</v>
      </c>
      <c r="K89" s="9" t="s">
        <v>22</v>
      </c>
      <c r="L89" s="79">
        <v>64</v>
      </c>
      <c r="M89" s="79">
        <f>L89*16</f>
        <v>1024</v>
      </c>
      <c r="N89" s="79">
        <f>M89*1.05</f>
        <v>1075.2</v>
      </c>
      <c r="O89" s="10" t="s">
        <v>235</v>
      </c>
      <c r="P89" s="7"/>
    </row>
    <row r="90" spans="1:18" x14ac:dyDescent="0.25">
      <c r="A90" s="5"/>
      <c r="B90" s="5"/>
      <c r="C90" s="66"/>
      <c r="D90" s="10"/>
      <c r="E90" s="150" t="s">
        <v>198</v>
      </c>
      <c r="F90" s="151"/>
      <c r="G90" s="152"/>
      <c r="H90" s="142"/>
      <c r="I90" s="143"/>
      <c r="J90" s="143"/>
      <c r="K90" s="143"/>
      <c r="L90" s="144"/>
      <c r="M90" s="80">
        <f>M88+M89</f>
        <v>2128</v>
      </c>
      <c r="N90" s="79">
        <f>N88+N89</f>
        <v>2234.4</v>
      </c>
      <c r="O90" s="10"/>
      <c r="P90" s="7"/>
    </row>
    <row r="91" spans="1:18" x14ac:dyDescent="0.25">
      <c r="A91" s="49">
        <v>68</v>
      </c>
      <c r="B91" s="98" t="s">
        <v>188</v>
      </c>
      <c r="C91" s="99"/>
      <c r="D91" s="99"/>
      <c r="E91" s="99"/>
      <c r="F91" s="99"/>
      <c r="G91" s="100"/>
      <c r="H91" s="56"/>
      <c r="I91" s="56"/>
      <c r="J91" s="56"/>
      <c r="K91" s="56"/>
      <c r="L91" s="56"/>
      <c r="M91" s="56"/>
      <c r="N91" s="56"/>
      <c r="O91" s="56"/>
      <c r="P91" s="7" t="s">
        <v>4</v>
      </c>
    </row>
    <row r="92" spans="1:18" ht="51" x14ac:dyDescent="0.25">
      <c r="A92" s="5"/>
      <c r="B92" s="5" t="s">
        <v>199</v>
      </c>
      <c r="C92" s="48" t="s">
        <v>187</v>
      </c>
      <c r="D92" s="48" t="s">
        <v>186</v>
      </c>
      <c r="E92" s="13" t="s">
        <v>183</v>
      </c>
      <c r="F92" s="13" t="s">
        <v>63</v>
      </c>
      <c r="G92" s="13">
        <v>20000</v>
      </c>
      <c r="H92" s="5"/>
      <c r="I92" s="5"/>
      <c r="J92" s="5"/>
      <c r="K92" s="5"/>
      <c r="L92" s="5"/>
      <c r="M92" s="5"/>
      <c r="N92" s="5"/>
      <c r="O92" s="5"/>
      <c r="P92" s="5"/>
    </row>
    <row r="93" spans="1:18" ht="63.75" x14ac:dyDescent="0.25">
      <c r="A93" s="5"/>
      <c r="B93" s="5" t="s">
        <v>200</v>
      </c>
      <c r="C93" s="31" t="s">
        <v>185</v>
      </c>
      <c r="D93" s="31" t="s">
        <v>184</v>
      </c>
      <c r="E93" s="13" t="s">
        <v>183</v>
      </c>
      <c r="F93" s="13" t="s">
        <v>63</v>
      </c>
      <c r="G93" s="13">
        <v>20000</v>
      </c>
      <c r="H93" s="72"/>
      <c r="I93" s="5"/>
      <c r="J93" s="5"/>
      <c r="K93" s="5"/>
      <c r="L93" s="5"/>
      <c r="M93" s="5"/>
      <c r="N93" s="5"/>
      <c r="O93" s="5"/>
      <c r="P93" s="5"/>
    </row>
    <row r="94" spans="1:18" x14ac:dyDescent="0.25">
      <c r="A94" s="62"/>
      <c r="B94" s="63"/>
      <c r="C94" s="67"/>
      <c r="D94" s="64"/>
      <c r="E94" s="110" t="s">
        <v>214</v>
      </c>
      <c r="F94" s="111"/>
      <c r="G94" s="112"/>
      <c r="H94" s="68"/>
      <c r="I94" s="69"/>
      <c r="J94" s="69"/>
      <c r="K94" s="69"/>
      <c r="L94" s="69"/>
      <c r="M94" s="69"/>
      <c r="N94" s="69"/>
      <c r="O94" s="69"/>
      <c r="P94" s="61"/>
    </row>
    <row r="95" spans="1:18" x14ac:dyDescent="0.25">
      <c r="A95" s="49">
        <v>69</v>
      </c>
      <c r="B95" s="104" t="s">
        <v>197</v>
      </c>
      <c r="C95" s="105"/>
      <c r="D95" s="105"/>
      <c r="E95" s="105"/>
      <c r="F95" s="105"/>
      <c r="G95" s="106"/>
      <c r="H95" s="70"/>
      <c r="I95" s="70"/>
      <c r="J95" s="70"/>
      <c r="K95" s="70"/>
      <c r="L95" s="70"/>
      <c r="M95" s="70"/>
      <c r="N95" s="70"/>
      <c r="O95" s="70"/>
      <c r="P95" s="7" t="s">
        <v>4</v>
      </c>
    </row>
    <row r="96" spans="1:18" ht="39" x14ac:dyDescent="0.25">
      <c r="A96" s="5"/>
      <c r="B96" s="38" t="s">
        <v>201</v>
      </c>
      <c r="C96" s="38" t="s">
        <v>153</v>
      </c>
      <c r="D96" s="41" t="s">
        <v>155</v>
      </c>
      <c r="E96" s="28" t="s">
        <v>22</v>
      </c>
      <c r="F96" s="9" t="s">
        <v>3</v>
      </c>
      <c r="G96" s="42">
        <v>12.5</v>
      </c>
      <c r="H96" s="74">
        <v>44</v>
      </c>
      <c r="I96" s="75">
        <v>0.05</v>
      </c>
      <c r="J96" s="74">
        <f>H96*1.05</f>
        <v>46.2</v>
      </c>
      <c r="K96" s="73" t="s">
        <v>22</v>
      </c>
      <c r="L96" s="74">
        <v>110</v>
      </c>
      <c r="M96" s="74">
        <f>L96*5</f>
        <v>550</v>
      </c>
      <c r="N96" s="74">
        <f>M96*1.05</f>
        <v>577.5</v>
      </c>
      <c r="O96" s="33" t="s">
        <v>232</v>
      </c>
      <c r="P96" s="7"/>
      <c r="R96" s="97"/>
    </row>
    <row r="97" spans="1:18" ht="39" x14ac:dyDescent="0.25">
      <c r="A97" s="5"/>
      <c r="B97" s="38" t="s">
        <v>202</v>
      </c>
      <c r="C97" s="38" t="s">
        <v>154</v>
      </c>
      <c r="D97" s="16" t="s">
        <v>156</v>
      </c>
      <c r="E97" s="27" t="s">
        <v>22</v>
      </c>
      <c r="F97" s="9" t="s">
        <v>3</v>
      </c>
      <c r="G97" s="42">
        <v>12.5</v>
      </c>
      <c r="H97" s="74">
        <v>44</v>
      </c>
      <c r="I97" s="75">
        <v>0.05</v>
      </c>
      <c r="J97" s="74">
        <f>H97*1.05</f>
        <v>46.2</v>
      </c>
      <c r="K97" s="73" t="s">
        <v>22</v>
      </c>
      <c r="L97" s="74">
        <v>110</v>
      </c>
      <c r="M97" s="74">
        <f>L97*5</f>
        <v>550</v>
      </c>
      <c r="N97" s="74">
        <f>M97*1.05</f>
        <v>577.5</v>
      </c>
      <c r="O97" s="33" t="s">
        <v>233</v>
      </c>
      <c r="P97" s="7"/>
      <c r="R97" s="97"/>
    </row>
    <row r="98" spans="1:18" x14ac:dyDescent="0.25">
      <c r="A98" s="5"/>
      <c r="B98" s="39"/>
      <c r="C98" s="39"/>
      <c r="D98" s="16"/>
      <c r="E98" s="91" t="s">
        <v>215</v>
      </c>
      <c r="F98" s="92"/>
      <c r="G98" s="93"/>
      <c r="H98" s="107"/>
      <c r="I98" s="108"/>
      <c r="J98" s="108"/>
      <c r="K98" s="108"/>
      <c r="L98" s="109"/>
      <c r="M98" s="77">
        <f>M96+M97</f>
        <v>1100</v>
      </c>
      <c r="N98" s="76">
        <f>N96+N97</f>
        <v>1155</v>
      </c>
      <c r="O98" s="40"/>
      <c r="P98" s="7"/>
      <c r="R98" s="58"/>
    </row>
    <row r="99" spans="1:18" x14ac:dyDescent="0.25">
      <c r="A99" s="49">
        <v>70</v>
      </c>
      <c r="B99" s="101" t="s">
        <v>205</v>
      </c>
      <c r="C99" s="102"/>
      <c r="D99" s="102"/>
      <c r="E99" s="102"/>
      <c r="F99" s="102"/>
      <c r="G99" s="103"/>
      <c r="H99" s="57"/>
      <c r="I99" s="57"/>
      <c r="J99" s="57"/>
      <c r="K99" s="57"/>
      <c r="L99" s="57"/>
      <c r="M99" s="57"/>
      <c r="N99" s="57"/>
      <c r="O99" s="57"/>
      <c r="P99" s="7" t="s">
        <v>4</v>
      </c>
      <c r="R99" s="58"/>
    </row>
    <row r="100" spans="1:18" s="11" customFormat="1" ht="51" x14ac:dyDescent="0.2">
      <c r="A100" s="50"/>
      <c r="B100" s="5" t="s">
        <v>209</v>
      </c>
      <c r="C100" s="31" t="s">
        <v>174</v>
      </c>
      <c r="D100" s="31" t="s">
        <v>173</v>
      </c>
      <c r="E100" s="42" t="s">
        <v>166</v>
      </c>
      <c r="F100" s="13" t="s">
        <v>63</v>
      </c>
      <c r="G100" s="13">
        <v>4266</v>
      </c>
      <c r="H100" s="5"/>
      <c r="I100" s="5"/>
      <c r="J100" s="5"/>
      <c r="K100" s="5"/>
      <c r="L100" s="5"/>
      <c r="M100" s="5"/>
      <c r="N100" s="5"/>
      <c r="O100" s="5"/>
      <c r="P100" s="5"/>
    </row>
    <row r="101" spans="1:18" s="11" customFormat="1" ht="51" x14ac:dyDescent="0.2">
      <c r="A101" s="13"/>
      <c r="B101" s="5" t="s">
        <v>210</v>
      </c>
      <c r="C101" s="31" t="s">
        <v>172</v>
      </c>
      <c r="D101" s="31" t="s">
        <v>171</v>
      </c>
      <c r="E101" s="42" t="s">
        <v>166</v>
      </c>
      <c r="F101" s="13" t="s">
        <v>63</v>
      </c>
      <c r="G101" s="13">
        <v>4266</v>
      </c>
      <c r="H101" s="5"/>
      <c r="I101" s="5"/>
      <c r="J101" s="5"/>
      <c r="K101" s="5"/>
      <c r="L101" s="5"/>
      <c r="M101" s="5"/>
      <c r="N101" s="5"/>
      <c r="O101" s="5"/>
      <c r="P101" s="5"/>
    </row>
    <row r="102" spans="1:18" s="11" customFormat="1" ht="51" x14ac:dyDescent="0.2">
      <c r="A102" s="13"/>
      <c r="B102" s="5" t="s">
        <v>211</v>
      </c>
      <c r="C102" s="31" t="s">
        <v>170</v>
      </c>
      <c r="D102" s="31" t="s">
        <v>169</v>
      </c>
      <c r="E102" s="42" t="s">
        <v>166</v>
      </c>
      <c r="F102" s="13" t="s">
        <v>63</v>
      </c>
      <c r="G102" s="13">
        <v>2133</v>
      </c>
      <c r="H102" s="5"/>
      <c r="I102" s="5"/>
      <c r="J102" s="5"/>
      <c r="K102" s="5"/>
      <c r="L102" s="5"/>
      <c r="M102" s="5"/>
      <c r="N102" s="5"/>
      <c r="O102" s="5"/>
      <c r="P102" s="5"/>
    </row>
    <row r="103" spans="1:18" s="11" customFormat="1" ht="51" x14ac:dyDescent="0.2">
      <c r="A103" s="13"/>
      <c r="B103" s="5" t="s">
        <v>212</v>
      </c>
      <c r="C103" s="31" t="s">
        <v>168</v>
      </c>
      <c r="D103" s="31" t="s">
        <v>167</v>
      </c>
      <c r="E103" s="42" t="s">
        <v>166</v>
      </c>
      <c r="F103" s="13" t="s">
        <v>63</v>
      </c>
      <c r="G103" s="13">
        <v>2133</v>
      </c>
      <c r="H103" s="5"/>
      <c r="I103" s="5"/>
      <c r="J103" s="5"/>
      <c r="K103" s="5"/>
      <c r="L103" s="5"/>
      <c r="M103" s="5"/>
      <c r="N103" s="5"/>
      <c r="O103" s="5"/>
      <c r="P103" s="5"/>
    </row>
    <row r="104" spans="1:18" s="11" customFormat="1" ht="12.75" x14ac:dyDescent="0.2">
      <c r="A104" s="13"/>
      <c r="B104" s="5"/>
      <c r="C104" s="39"/>
      <c r="D104" s="60"/>
      <c r="E104" s="94" t="s">
        <v>216</v>
      </c>
      <c r="F104" s="95"/>
      <c r="G104" s="96"/>
      <c r="H104" s="71"/>
      <c r="I104" s="5"/>
      <c r="J104" s="5"/>
      <c r="K104" s="5"/>
      <c r="L104" s="5"/>
      <c r="M104" s="5"/>
      <c r="N104" s="5"/>
      <c r="O104" s="5"/>
      <c r="P104" s="5"/>
    </row>
    <row r="105" spans="1:18" x14ac:dyDescent="0.25">
      <c r="E105" s="37"/>
      <c r="F105" s="37"/>
      <c r="G105" s="37"/>
      <c r="H105" s="36"/>
      <c r="I105" s="36"/>
      <c r="J105" s="36"/>
      <c r="K105" s="36"/>
      <c r="L105" s="36"/>
      <c r="M105" s="36"/>
      <c r="N105" s="36"/>
      <c r="O105" s="36"/>
      <c r="P105" s="44"/>
    </row>
    <row r="106" spans="1:18" x14ac:dyDescent="0.25">
      <c r="Q106" s="59"/>
    </row>
    <row r="107" spans="1:18" x14ac:dyDescent="0.25">
      <c r="P107" s="44"/>
    </row>
    <row r="108" spans="1:18" x14ac:dyDescent="0.25">
      <c r="P108" s="44"/>
    </row>
  </sheetData>
  <sortState xmlns:xlrd2="http://schemas.microsoft.com/office/spreadsheetml/2017/richdata2" ref="A16:P89">
    <sortCondition ref="A16"/>
  </sortState>
  <mergeCells count="30">
    <mergeCell ref="H90:L90"/>
    <mergeCell ref="B86:O87"/>
    <mergeCell ref="A1:P1"/>
    <mergeCell ref="A2:P2"/>
    <mergeCell ref="A3:P3"/>
    <mergeCell ref="A4:P4"/>
    <mergeCell ref="A5:P5"/>
    <mergeCell ref="E90:G90"/>
    <mergeCell ref="A11:P11"/>
    <mergeCell ref="P86:P87"/>
    <mergeCell ref="P81:P82"/>
    <mergeCell ref="C15:D15"/>
    <mergeCell ref="E85:G85"/>
    <mergeCell ref="A12:P12"/>
    <mergeCell ref="A81:A82"/>
    <mergeCell ref="A86:A87"/>
    <mergeCell ref="B81:O82"/>
    <mergeCell ref="A6:P6"/>
    <mergeCell ref="A7:P7"/>
    <mergeCell ref="A8:P8"/>
    <mergeCell ref="A9:P9"/>
    <mergeCell ref="A10:P10"/>
    <mergeCell ref="E98:G98"/>
    <mergeCell ref="E104:G104"/>
    <mergeCell ref="R96:R97"/>
    <mergeCell ref="B91:G91"/>
    <mergeCell ref="B99:G99"/>
    <mergeCell ref="B95:G95"/>
    <mergeCell ref="H98:L98"/>
    <mergeCell ref="E94:G94"/>
  </mergeCells>
  <hyperlinks>
    <hyperlink ref="O16" r:id="rId1" xr:uid="{F9EB1BEE-9802-4996-9656-817A62E696F3}"/>
    <hyperlink ref="O20" r:id="rId2" xr:uid="{9CD2B1C8-DC3C-4EDF-B024-BCD435EDD7F3}"/>
    <hyperlink ref="O21" r:id="rId3" xr:uid="{820800C7-44AF-4136-B5B8-B309B73ECCDE}"/>
  </hyperlinks>
  <pageMargins left="0.25" right="0.25" top="0.75" bottom="0.75" header="0.3" footer="0.3"/>
  <pageSetup paperSize="9" scale="61"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 Amšiejienė</dc:creator>
  <cp:lastModifiedBy>Anna Ulevič</cp:lastModifiedBy>
  <cp:lastPrinted>2023-05-30T11:33:00Z</cp:lastPrinted>
  <dcterms:created xsi:type="dcterms:W3CDTF">2022-10-10T08:04:56Z</dcterms:created>
  <dcterms:modified xsi:type="dcterms:W3CDTF">2023-07-27T06:38:57Z</dcterms:modified>
</cp:coreProperties>
</file>