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192.168.100.5\Vidiniai\Konkursai\2023\2023-07-25-673841-Santaros_klinikos-vnk-daugvnksuaug-R\Siuntimui\"/>
    </mc:Choice>
  </mc:AlternateContent>
  <xr:revisionPtr revIDLastSave="0" documentId="13_ncr:1_{7FC11C90-3533-4EDA-A589-476CD432D88E}" xr6:coauthVersionLast="47" xr6:coauthVersionMax="47" xr10:uidLastSave="{00000000-0000-0000-0000-000000000000}"/>
  <bookViews>
    <workbookView xWindow="-120" yWindow="-120" windowWidth="29040" windowHeight="15990" xr2:uid="{00000000-000D-0000-FFFF-FFFF00000000}"/>
  </bookViews>
  <sheets>
    <sheet name="Sheet1" sheetId="1" r:id="rId1"/>
    <sheet name="Sheet2"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8" i="1" l="1"/>
  <c r="I28" i="1"/>
  <c r="H27" i="1"/>
  <c r="I27" i="1" s="1"/>
  <c r="H26" i="1"/>
  <c r="I26" i="1" s="1"/>
  <c r="H25" i="1"/>
  <c r="I25" i="1" s="1"/>
  <c r="H24" i="1" l="1"/>
  <c r="I24" i="1" s="1"/>
  <c r="H23" i="1"/>
  <c r="I23" i="1"/>
  <c r="H22" i="1" l="1"/>
  <c r="I22" i="1" s="1"/>
  <c r="H21" i="1"/>
  <c r="I21" i="1" s="1"/>
  <c r="H20" i="1"/>
  <c r="I20" i="1" s="1"/>
  <c r="H19" i="1"/>
  <c r="I19" i="1" s="1"/>
  <c r="H16" i="1"/>
  <c r="I16" i="1" s="1"/>
  <c r="H17" i="1"/>
  <c r="I17" i="1" s="1"/>
  <c r="H18" i="1"/>
  <c r="I18" i="1" s="1"/>
  <c r="H15" i="1"/>
  <c r="I15" i="1" s="1"/>
  <c r="H13" i="1" l="1"/>
  <c r="I13" i="1" s="1"/>
  <c r="H14" i="1"/>
  <c r="I14" i="1" s="1"/>
  <c r="H12" i="1"/>
  <c r="I12" i="1" s="1"/>
  <c r="H11" i="1" l="1"/>
  <c r="I11" i="1"/>
  <c r="H10" i="1"/>
  <c r="I10" i="1" s="1"/>
  <c r="L28" i="1"/>
  <c r="K28" i="1"/>
</calcChain>
</file>

<file path=xl/sharedStrings.xml><?xml version="1.0" encoding="utf-8"?>
<sst xmlns="http://schemas.openxmlformats.org/spreadsheetml/2006/main" count="91" uniqueCount="75">
  <si>
    <t>Pirkimo dalies Nr.</t>
  </si>
  <si>
    <t>Reikalaujami parametrai</t>
  </si>
  <si>
    <t>Mato vnt.</t>
  </si>
  <si>
    <t>Vnt. įkainis, Eur be PVM</t>
  </si>
  <si>
    <t>PVM dydis %</t>
  </si>
  <si>
    <t>Planuojama pirkimo suma Eur be PVM</t>
  </si>
  <si>
    <t>Planuojama pirkimo suma Eur su PVM</t>
  </si>
  <si>
    <t>Rink.</t>
  </si>
  <si>
    <t>Perkutaninis įvedimo rinkinys</t>
  </si>
  <si>
    <t>Sterilus rinkinys su mova (įmaute), skirtas naudoti su 7-7,5Fr kateteriais. 8Fr , apie 10cm. ilgio, rentgenokontrastinis, poliuretaninis, su hemostatiniu vožtuvu, diliatatoriumi ir šoniniu kanalu, naudojamu skysčių infuzijai. Rinkinyje turi būti punkcinė adata ir viela su „J“ formos galu.</t>
  </si>
  <si>
    <t>Vnt.</t>
  </si>
  <si>
    <t>Dantų apsauga</t>
  </si>
  <si>
    <t>Vienkartinė, netoksiška, be latekso, pagaminta iš termoplastinio elastomero. Apsaugo dantis ir dantenas nuo sužeidimų, tinkama viršutiniam ir apatiniam žandikauliui. Galimybė uždėti nesant dantims. Atveria burną, universalus dydis (karpomas). Galimybė naudoti atliekant anesteziją, endoskopiją, reanimaciją, esant epilepsijai, tremorui ir t.t.</t>
  </si>
  <si>
    <t>Intubacinių vamzdelių fiksavimo juostelė burna/nosis Nr. 1</t>
  </si>
  <si>
    <t>Galimybė fiksuoti vamzdelius, įvestus per burną ir nosį; ilgis 55cm ±2 cm. Juostelė medžiaginė su paralonu ir velkro užsegimais ir atskira kibi juostelė. Fiksavimas susideda iš dviejų dalių: lipni atskira juostelė (ne mažesnė nei  2,5cm x 2,5cm) su Velcro segtukais lipdoma prie intubacinio vamzdelio, o vientisa medžiaginė su paralonu juostelė apjuosiama aplink kaklą. Tarpusavyje abi dalys turi būti fiksuojamos kibiais Velcro segtukais.</t>
  </si>
  <si>
    <t>Intubacinių vamzdelių fiksavimo juostelė burna/nosis Nr. 2</t>
  </si>
  <si>
    <t>Galimybė fiksuoti vamzdelius, įvestus per burną ir nosį; ilgis 65cm ±2 cm. Juostelė medžiaginė su paralonu ir Velkro užsegimais ir atskira kibi juostelė. Fiksavimas susideda iš dviejų dalių: lipni atskira juostelė (ne mažesnė nei  2,5cm x 2,5cm) su Velcro segtukais lipdoma prie intubacinio vamzdelio, o vientisa medžiaginė su paralonu juostelė apjuosiama aplink kaklą. Tarpusavyje abi dalys turi būti fiksuojamos kibiais Velcro segtukais.</t>
  </si>
  <si>
    <t>Fiksavimo juostelė burna/nosis</t>
  </si>
  <si>
    <t>Galimybė fiksuoti vamzdelius, įvestus per burną ir nosį; ilgis 55cm ±2 cm. Turi elastinį raištį ir silikoninę juostelę, fiksuotą centrinėje dalyje, kuri apviniojama aplink intubacinį vamzdelį, įtempiant į priešingas puses ir užfiksuojama su Velcro užsegimais. Fiksavimo juostelė medžiaginė su paralonu ir velcro užsegimais galuose, su anatominiu susiaurėjimu viršutinei lūpai.</t>
  </si>
  <si>
    <t>Arterijos kateterizavimo rinkinys</t>
  </si>
  <si>
    <t>Arterinis kateteris pritaikytas naudoti Seldingerio metodu, lankstus tiesus pravediklis. Arterinėje adatoje integruota skaidri sistema, sauganti nuo kraujo pratekėjimo punkcijos metu ir leidžianti matyti adatos užsipildymą krauju, turinti papildomą paviljoną kraujo pulsacijai stebėti. Sistema rotuoja 360° kampu. Specialus antgalis, palengvinantis pravediklio įvedimą. Kateterio ilgis – 8cm, pravediklio ilgis – 29cm, arterinės adatos dydis G20, ilgis 38mm.</t>
  </si>
  <si>
    <t xml:space="preserve">Kateteris arterijai Nr.1 </t>
  </si>
  <si>
    <t>Seldingerio metodika; Pagamintas iš poliuretano; Peršviečiamas, rentgenokontrastinis; Komplektuojamas su introdiuserine adata, tiesiu pravedikliu. Kateteris turi sparnelius fiksacijai prie odos, yra speciali apsauga nuo perlinkimo. Kateterio dydis 3Fr (G20 x 8cm); V.D.0,6mm x I.D.1,0 mm; Introdiuserinė adata 20G x 38mm; V.D.0,6mm x I.D.0,9 mm; Pravediklis I.D. 0,46mm x 20cm.</t>
  </si>
  <si>
    <t>Kateteris arterijai Nr. 2</t>
  </si>
  <si>
    <t>Seldingerio metodika; Pagamintas iš PE; Peršviečiamas, rentgenokontrastinis; Komplektuojamas su introdiuserine adata, tiesiu pravedikliu. Kateteris turi sparnelius fiksacijai prie odos, yra speciali apsauga nuo perlinkimo. Kateterio dydis 4Fr (G18 x 18cm); V.D.0,8mm x I.D.1,2 mm; Introdiuserinė adata 19G x 54mm; V.D.0,8mm x I.D.1,1 mm; Pravediklis I.D. 0,71mm x 46cm.</t>
  </si>
  <si>
    <t>Kateteris arterijai Nr. 3</t>
  </si>
  <si>
    <t>Seldingerio metodika; Pagamintas iš poliuretano; Peršviečiamas, rentgenokontrastinis; Komplektuojamas su introdiuserine adata, tiesiu pravedikliu. Kateteris turi sparnelius fiksacijai prie odos, yra speciali apsauga nuo perlinkimo. Kateterio dydis 4Fr (G18 x 12cm); V.D.0,8mm x I.D.1,3 mm; Introdiuserinė adata 19G x 54mm; V.D.0,8mm x I.D.1,1 mm; Pravediklis I.D. 0,64mm x 30cm.</t>
  </si>
  <si>
    <t>Vienos atšakos CVK su kraujo stabdymo sistema 6Fr</t>
  </si>
  <si>
    <t>Trijų atšakų CVK antimikrobinis rinkinys</t>
  </si>
  <si>
    <t>Dydis 7,5 Fr (išor.diam. 2,7mm), ilgis 20cm. Rinkinį sudaro: Trijų atšakų kateteris antimikrobinis, rentgenokontrastinis, termolabilus, vidinis ir išorinis paviršiai bei pati kateterio medžiaga impregnuota sidabro jonais, pagamintas iš biostabilaus poliuretano, atšakų skirtingas diametras: 14G - tėkmės greitis 60ml/min, 2 x 18G - tėkmės greitis 2 x 30ml/min, tiekiamas apsauginėje juodoje movoje, su prailginimo linijom ir spaustukais, sužymėtas kas 1 cm. Adata-introdiuseris: 18G, ilgis 70mm. Kaniulė-introdiuseris: 18G, ilgis 64mm. Sužymėtas „J“tipo pravediklis su laikikliu: ilgis 60 cm, diametras 0,9 mm. Plėtiklis, skalpelis, 5ml švirkštas, papildomi fiksacijos sparneliai, kamštukai injekcijoms.</t>
  </si>
  <si>
    <t>Prailginimo linija vaistų leidimui</t>
  </si>
  <si>
    <t>Prailginimo linija</t>
  </si>
  <si>
    <t>Sterili prailginimo linija skysčių infuzinei terapijai. Be latekso, be DEHP, nepirogeniška. Ilgiai: 12-15cm, 25-27cm, 50cm, 70cm, 100cm, 150, 200cm. Vidinis diametras 2,5mm, išorinis diametras 4mm. Atlaiko slėgį 145psi. Viename gale vyriškas užraktas, kitame moteriškas užraktas. (PVC/VYG2/ PE). Vidinis sluoksnis (PE), išorinis sluoksnis (PVC). Moteris Luer-lock / Vyras Luer-lock. Išbandyta 10 kg/cm2.</t>
  </si>
  <si>
    <t>Trijų atšakų kranelis</t>
  </si>
  <si>
    <t>Prailginimo linijos M/F su trijų atšakų kraneliu ir injekciniu kamšteliu</t>
  </si>
  <si>
    <t>Jungtys MaleLuer-Lock/ FemaleLuer-lock. Lipidams atsparios, sterilios, atlaiko slėgį 145 psi (10kg/ cm2 ). Diametras 2,5 mm x 4,0 mm. Ilgiai: 13,5cm (užpildymas 0,9ml), 25cm (užpildymas 1,40ml), 50cm (užpildymas 2,70ml), 80cm (užpildymas 4,20ml), 100cm (užpildymas 5,20ml), Pagamintos iš PVC (išorinis sluoksnis) ir PE (vidinis sluoksnis).</t>
  </si>
  <si>
    <t>Prailginimo linijos M/M</t>
  </si>
  <si>
    <t>150cm (užpildymas 7,60ml), Jungtys MaleLuer-lock / MaleLuer-Lock. Lipidams atsparios, sterilios, atlaiko slėgį 145 psi (10kg/ cm2). Diametras 2,5 mmm x 4,0 mm. Ilgiai: 50cm (užpildymas 2,70ml), 100cm (užpildymas 5,10ml), 200cm (užpildymas 10ml) Pagamintos iš PVC (išorinis sluoksnis) ir PE (vidinis sluoksnis).</t>
  </si>
  <si>
    <t>Antiokliuzinis kamštukas</t>
  </si>
  <si>
    <t>Uždara beadatinė sistema, be latekso, be metalinių, magnetinių komponentų. Atsparus lipidams, chemoterapiniams ir kt. medikamentams. Skysčių praleidėjas apsaugotas gumine tarpine. Atjungus švirkštą, teigiamas boliusas 0,03ml. Tėkmės greitis 220ml/min., pirminis tūris 0,1 ml. Gali būti jungiamas ne mažiau 220 kartų (7 dienos).</t>
  </si>
  <si>
    <t>Pagreitintos infuzijos manžetė</t>
  </si>
  <si>
    <t>Vienkartinė, 500-1000 ml buteliams.</t>
  </si>
  <si>
    <t>Monitoringui, vidinis diametras 1,0 mm, išorinis 2,0 mm, standi (tinkama ir spaudimo matavimui), su kamšteliais; ilgiai: 10cm; 25 cm; 50 cm; 100cm; 150cm; 200cm. Sterili.</t>
  </si>
  <si>
    <t>Sterilus, atsparus lipidams, pagamintas iš poliamido. Saugi, patikima fiksacija ir atjungimas. Prijungtas prie intraveninių kateterių, prailginimo linijų, laisvai juda aplink savo ašį 360 laips.; tėkmė reguliuojama fiksatoriumi kas 45 laips. (8 žingsniai); sterilizuota gama spinduliais, 2 spalvų kamšteliai.</t>
  </si>
  <si>
    <t>Maksimalus perkamas kiekis</t>
  </si>
  <si>
    <t>Suma Eur be PVM</t>
  </si>
  <si>
    <t>Suma Eur su PVM</t>
  </si>
  <si>
    <t>Firminis siūlomos prekės pavadinimas, prekės kodas, gamintojas, kodas gamintojo kataloge</t>
  </si>
  <si>
    <t>Prekės pavadinimas</t>
  </si>
  <si>
    <t>SPS 1 priedas</t>
  </si>
  <si>
    <t xml:space="preserve">2. 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 </t>
  </si>
  <si>
    <t>3. 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</si>
  <si>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r>
      <t xml:space="preserve">4. Tiekėjas turi pateikti dokumentus, įrodančius siūlomų prekių atitikimą kokybės ir techniniams reikalavimams, nurodytiems pirkimo dokumentų techninėje specifikacijoje: </t>
    </r>
    <r>
      <rPr>
        <b/>
        <sz val="11"/>
        <rFont val="Times New Roman"/>
        <family val="1"/>
        <charset val="186"/>
      </rPr>
      <t>tiekėjas turi pateikti gamintojo parengtus katalogus ir siūlomų prekių techninių charakteristikų aprašymus</t>
    </r>
    <r>
      <rPr>
        <sz val="11"/>
        <rFont val="Times New Roman"/>
        <family val="1"/>
        <charset val="186"/>
      </rPr>
      <t xml:space="preserve">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t>
    </r>
    <r>
      <rPr>
        <u/>
        <sz val="11"/>
        <rFont val="Times New Roman"/>
        <family val="1"/>
        <charset val="186"/>
      </rPr>
      <t>dokumentuose tiekėjas turi grafiškai nurodyti (t. y. pastebimai pažymėti – spalvotai markiruoti, ir/ar nurodyti rodyklėmis, ir/ar pabraukti) konkrečias teikiamų dokumentų vietas, kur aprašomos reikalaujamų techninių charakteristikų reikšmės</t>
    </r>
    <r>
      <rPr>
        <sz val="11"/>
        <rFont val="Times New Roman"/>
        <family val="1"/>
        <charset val="186"/>
      </rPr>
      <t>. Taip pat tiekėjas tu</t>
    </r>
    <r>
      <rPr>
        <u/>
        <sz val="11"/>
        <rFont val="Times New Roman"/>
        <family val="1"/>
        <charset val="186"/>
      </rPr>
      <t>ri pateikti nuorodas į gamintojo interneto tinklalapį (jei toks yra)</t>
    </r>
    <r>
      <rPr>
        <sz val="11"/>
        <rFont val="Times New Roman"/>
        <family val="1"/>
        <charset val="186"/>
      </rPr>
      <t>,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t>
    </r>
  </si>
  <si>
    <r>
      <t>5.</t>
    </r>
    <r>
      <rPr>
        <b/>
        <sz val="11"/>
        <rFont val="Times New Roman"/>
        <family val="1"/>
      </rPr>
      <t xml:space="preserve"> Žalieji kriterijai </t>
    </r>
    <r>
      <rPr>
        <sz val="11"/>
        <rFont val="Times New Roman"/>
        <family val="1"/>
      </rPr>
      <t xml:space="preserve">(taikoma visoms pirkimo dalims). </t>
    </r>
    <r>
      <rPr>
        <sz val="11"/>
        <color theme="1"/>
        <rFont val="Times New Roman"/>
        <family val="1"/>
      </rPr>
      <t xml:space="preserve">Turi atitikti bent vieną iš nurodytų reikalavimų: </t>
    </r>
    <r>
      <rPr>
        <sz val="11"/>
        <rFont val="Times New Roman"/>
        <family val="1"/>
        <charset val="186"/>
      </rPr>
      <t xml:space="preserve">a) prekei ir/arba pakuotei sunaudojama mažiau gamtos išteklių ir (ar) sudėtyje yra pakartotinai panaudotų ir (ar) perdirbtų medžiagų ir mažiau teršiama aplinka,  arba - b) prekei ir/arba pakuotei pagaminti, sunaudojama mažiau elektros energijos ir/arba naudojami atsinaujinantys, ekologiški energijos ištekliai,  arba -  c) prekei ir/arba pakuotei pagaminti naudojama mažiau ar visai nenaudojama pavojingųjų cheminių medžiagų, toksinių ir aplinkos apsaugos požiūriu kenksmingų medžiagų. Kartu su pasiūlymu pateikiamas bent vienas atitiktį įrodantis dokumentas - pakuotės aprašymas, gamintojo ir/ar tiekėjo techniniai dokumentai, gamintojo ir/ar importuotojo, ir/ar tiekėjo rašytinis patvirtinimas, saugos duomenų lapas, gamintojo bandymų ataskaita, protokolas, gamintojo ir/ar tiekėjo deklaracija (pateikiant objektyvius įrodymus), kad priemonės ir/ar pakuotės atitinka nustatytus reikalavimus, arba kiti lygiaverčiai įrodymai.  CVP IS priemonėmis pateikiamos skaitmeninės dokumentų kopijos. </t>
    </r>
  </si>
  <si>
    <t>TECHNINĖ SPECIFIKACIJA PIRKIMUI (6123)</t>
  </si>
  <si>
    <t>1. Prekių  kokybė, žymėjimas, informacija vartotojui turi atitikti 93/42/EEC ir/ar MDR (ES) 2017/745 rdirektivų ar lygiaverčio dokumento reikalavimus. CE ženklinimas.</t>
  </si>
  <si>
    <t>Rinkinį sudaro: 1. poliuretaninis kateteris su konektoriumi. Konektorius su silikonine arba lygiaverte membrana. Dydis 5-7 Fr, 15-30 cm 2. Viela - pravediklis, atspari perlinkimui-pagaminta iš nitinolio, su atžymomis, įmontuota plastikiniame valdymo korpuse. 3. Dilatatorius, tvirtinimo sparneliai, punkcinė adata G18, ilgis 70mm.</t>
  </si>
  <si>
    <t>One Piece Introducer Kit with integral Hemostasis Valve, Argon Medical Devices Nr.496154</t>
  </si>
  <si>
    <t>HICO-Tooth Guard, Hirtz, Nr.64 00 12</t>
  </si>
  <si>
    <t>Tube Holder oral/nasal tracheal tube fixation, VBM Medizintechnik, Nr.40-8010-044</t>
  </si>
  <si>
    <t>Endotape oral/nasal tracheal tube fixation, VBM Medizintechnik, Nr.40-8018-044</t>
  </si>
  <si>
    <t>Tube Holder oral/nasal tracheal tube fixation, VBM Medizintechnik, Nr.40-8010-033</t>
  </si>
  <si>
    <t>Leadercath arteriosel, Vygon, Nr.115.0901</t>
  </si>
  <si>
    <t>Arterial Leadercath, Vygon, Nr.5115.098</t>
  </si>
  <si>
    <t>Arterial Leadercath, Vygon, Nr.115.12</t>
  </si>
  <si>
    <t>Arterial Leadercath, Vygon, Nr.5115.112</t>
  </si>
  <si>
    <t>Vygon, Nr.8155.272</t>
  </si>
  <si>
    <t>Vygon, Nr.1245.171-5Fr15cm, Nr.1248.171 -5Fr20cm, Nr.1245.201 -6Fr15cm, Nr.1248.201 -6Fr20cm</t>
  </si>
  <si>
    <t>Vygon, Nr.71100.01 -10cm, Nr.71100.30 - 30cm, Nr.71100.50 - 50cm, Nr.71100.10 -100cm, Nr.71100.15 - 150cm, Nr.71100.20 - 200cm</t>
  </si>
  <si>
    <t>Vygon, Nr.220.010 - 13,5cm, Nr.220.020 - 25cm, Nr.220.050- 50cm, Nr.220.070- 70cm,  Nr.220.100 - 100cm, Nr.220.150 - 150cm, Nr.220.200 - 200cm</t>
  </si>
  <si>
    <t>Vygon, Nr.70876.20</t>
  </si>
  <si>
    <t xml:space="preserve"> Vygon produktas Nr.221.050- 50cm, Nr.221.100 - 100cm, Nr.221.150 - 150cm, Nr.221.200 - 200cm</t>
  </si>
  <si>
    <t>Vygon, Nr.5897.01</t>
  </si>
  <si>
    <t>VBM Medizintechnik, Nr.56-02-050 - 500ml, 56-02-100 -1000ml</t>
  </si>
  <si>
    <t>Vygon  Nr.70141.01 - 13,5cm, Nr.70141.00 - 25cm, Nr.70141.05- 50cm, Nr.70141.80 - 80cm, Nr.70141.10 - 100cm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</si>
</sst>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12"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b/>
      <sz val="11"/>
      <name val="Times New Roman"/>
      <family val="1"/>
      <charset val="186"/>
    </font>
    <font>
      <sz val="11"/>
      <name val="Times New Roman"/>
      <family val="1"/>
      <charset val="186"/>
    </font>
    <font>
      <sz val="11"/>
      <name val="Times New Roman"/>
      <family val="1"/>
    </font>
    <font>
      <sz val="11"/>
      <color theme="1"/>
      <name val="Times New Roman"/>
      <family val="1"/>
      <charset val="186"/>
    </font>
    <font>
      <u/>
      <sz val="11"/>
      <name val="Times New Roman"/>
      <family val="1"/>
      <charset val="186"/>
    </font>
    <font>
      <b/>
      <sz val="11"/>
      <name val="Times New Roman"/>
      <family val="1"/>
    </font>
    <font>
      <sz val="11"/>
      <color theme="1"/>
      <name val="Times New Roman"/>
      <family val="1"/>
    </font>
    <font>
      <sz val="8"/>
      <name val="Calibri"/>
      <family val="2"/>
      <charset val="186"/>
      <scheme val="minor"/>
    </font>
    <font>
      <sz val="12"/>
      <name val="Times New Roman"/>
      <family val="1"/>
      <charset val="186"/>
    </font>
  </fonts>
  <fills count="7">
    <fill>
      <patternFill patternType="none"/>
    </fill>
    <fill>
      <patternFill patternType="gray125"/>
    </fill>
    <fill>
      <patternFill patternType="solid">
        <fgColor rgb="FFC6EFCE"/>
      </patternFill>
    </fill>
    <fill>
      <patternFill patternType="solid">
        <fgColor rgb="FFFFFFCC"/>
      </patternFill>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s>
  <borders count="7">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rgb="FFB2B2B2"/>
      </top>
      <bottom style="thin">
        <color rgb="FFB2B2B2"/>
      </bottom>
      <diagonal/>
    </border>
  </borders>
  <cellStyleXfs count="3">
    <xf numFmtId="0" fontId="0" fillId="0" borderId="0"/>
    <xf numFmtId="0" fontId="2" fillId="2" borderId="0" applyNumberFormat="0" applyBorder="0" applyAlignment="0" applyProtection="0"/>
    <xf numFmtId="0" fontId="1" fillId="3" borderId="1" applyNumberFormat="0" applyFont="0" applyAlignment="0" applyProtection="0"/>
  </cellStyleXfs>
  <cellXfs count="51">
    <xf numFmtId="0" fontId="0" fillId="0" borderId="0" xfId="0"/>
    <xf numFmtId="0" fontId="4" fillId="0" borderId="0" xfId="0" applyFont="1"/>
    <xf numFmtId="0" fontId="4" fillId="4" borderId="2" xfId="1" applyFont="1" applyFill="1" applyBorder="1" applyAlignment="1">
      <alignment horizontal="left" vertical="top" wrapText="1"/>
    </xf>
    <xf numFmtId="0" fontId="4" fillId="4" borderId="2" xfId="1" applyFont="1" applyFill="1" applyBorder="1" applyAlignment="1">
      <alignment horizontal="center" vertical="center" wrapText="1"/>
    </xf>
    <xf numFmtId="2" fontId="4" fillId="4" borderId="2" xfId="1" applyNumberFormat="1" applyFont="1" applyFill="1" applyBorder="1" applyAlignment="1">
      <alignment horizontal="center" vertical="center" wrapText="1"/>
    </xf>
    <xf numFmtId="2" fontId="4" fillId="4" borderId="2" xfId="1" applyNumberFormat="1" applyFont="1" applyFill="1" applyBorder="1" applyAlignment="1">
      <alignment horizontal="center" vertical="center"/>
    </xf>
    <xf numFmtId="0" fontId="4" fillId="2" borderId="0" xfId="1" applyFont="1"/>
    <xf numFmtId="3" fontId="4" fillId="4" borderId="2" xfId="1" applyNumberFormat="1" applyFont="1" applyFill="1" applyBorder="1" applyAlignment="1">
      <alignment horizontal="center" vertical="center" wrapText="1"/>
    </xf>
    <xf numFmtId="0" fontId="4" fillId="4" borderId="2" xfId="2" applyFont="1" applyFill="1" applyBorder="1" applyAlignment="1">
      <alignment horizontal="left" vertical="top" wrapText="1"/>
    </xf>
    <xf numFmtId="0" fontId="4" fillId="4" borderId="2" xfId="2" applyFont="1" applyFill="1" applyBorder="1" applyAlignment="1">
      <alignment horizontal="center" vertical="center" wrapText="1"/>
    </xf>
    <xf numFmtId="2" fontId="4" fillId="4" borderId="2" xfId="2" applyNumberFormat="1" applyFont="1" applyFill="1" applyBorder="1" applyAlignment="1">
      <alignment horizontal="center" vertical="center" wrapText="1"/>
    </xf>
    <xf numFmtId="2" fontId="4" fillId="4" borderId="2" xfId="2" applyNumberFormat="1" applyFont="1" applyFill="1" applyBorder="1" applyAlignment="1">
      <alignment horizontal="center" vertical="center"/>
    </xf>
    <xf numFmtId="0" fontId="4" fillId="3" borderId="1" xfId="2" applyFont="1"/>
    <xf numFmtId="0" fontId="4" fillId="4" borderId="2" xfId="1" applyFont="1" applyFill="1" applyBorder="1" applyAlignment="1">
      <alignment vertical="top" wrapText="1"/>
    </xf>
    <xf numFmtId="2" fontId="4" fillId="0" borderId="0" xfId="0" applyNumberFormat="1" applyFont="1"/>
    <xf numFmtId="0" fontId="4" fillId="0" borderId="0" xfId="0" applyFont="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5" fillId="0" borderId="0" xfId="0" applyFont="1"/>
    <xf numFmtId="1" fontId="4" fillId="4" borderId="2" xfId="1" applyNumberFormat="1" applyFont="1" applyFill="1" applyBorder="1" applyAlignment="1">
      <alignment horizontal="center" vertical="center" wrapText="1"/>
    </xf>
    <xf numFmtId="1" fontId="4" fillId="4" borderId="2" xfId="2" applyNumberFormat="1" applyFont="1" applyFill="1" applyBorder="1" applyAlignment="1">
      <alignment horizontal="center" vertical="center" wrapText="1"/>
    </xf>
    <xf numFmtId="0" fontId="5" fillId="0" borderId="2" xfId="0" applyFont="1" applyBorder="1" applyAlignment="1">
      <alignment horizontal="center" vertical="top" wrapText="1"/>
    </xf>
    <xf numFmtId="164" fontId="5" fillId="0" borderId="2" xfId="0" applyNumberFormat="1" applyFont="1" applyBorder="1" applyAlignment="1">
      <alignment horizontal="center" vertical="top" wrapText="1"/>
    </xf>
    <xf numFmtId="0" fontId="5" fillId="4" borderId="2" xfId="0" applyFont="1" applyFill="1" applyBorder="1" applyAlignment="1">
      <alignment horizontal="center" vertical="top" wrapText="1"/>
    </xf>
    <xf numFmtId="0" fontId="4" fillId="4" borderId="5" xfId="1" applyFont="1" applyFill="1" applyBorder="1" applyAlignment="1">
      <alignment horizontal="center" vertical="center" wrapText="1"/>
    </xf>
    <xf numFmtId="0" fontId="4" fillId="4" borderId="6" xfId="2" applyFont="1" applyFill="1" applyBorder="1" applyAlignment="1">
      <alignment horizontal="center" vertical="center" wrapText="1"/>
    </xf>
    <xf numFmtId="2" fontId="4" fillId="2" borderId="2" xfId="1" applyNumberFormat="1" applyFont="1" applyBorder="1"/>
    <xf numFmtId="2" fontId="4" fillId="5" borderId="2" xfId="2" applyNumberFormat="1" applyFont="1" applyFill="1" applyBorder="1"/>
    <xf numFmtId="0" fontId="4" fillId="0" borderId="0" xfId="0" applyFont="1" applyAlignment="1">
      <alignment horizontal="center"/>
    </xf>
    <xf numFmtId="0" fontId="4" fillId="4" borderId="2" xfId="1" applyFont="1" applyFill="1" applyBorder="1" applyAlignment="1">
      <alignment horizontal="center" vertical="top" wrapText="1"/>
    </xf>
    <xf numFmtId="0" fontId="4" fillId="4" borderId="2" xfId="2" applyFont="1" applyFill="1" applyBorder="1" applyAlignment="1">
      <alignment horizontal="center" vertical="top" wrapText="1"/>
    </xf>
    <xf numFmtId="2" fontId="3" fillId="0" borderId="0" xfId="0" applyNumberFormat="1" applyFont="1" applyAlignment="1">
      <alignment horizontal="left" vertical="top"/>
    </xf>
    <xf numFmtId="2" fontId="3" fillId="0" borderId="0" xfId="0" applyNumberFormat="1" applyFont="1" applyAlignment="1">
      <alignment horizontal="left" vertical="top" wrapText="1"/>
    </xf>
    <xf numFmtId="2" fontId="4" fillId="0" borderId="0" xfId="0" applyNumberFormat="1" applyFont="1" applyAlignment="1">
      <alignment vertical="top" wrapText="1"/>
    </xf>
    <xf numFmtId="2" fontId="4" fillId="0" borderId="0" xfId="0" applyNumberFormat="1" applyFont="1" applyAlignment="1">
      <alignment horizontal="left" vertical="top"/>
    </xf>
    <xf numFmtId="164" fontId="4" fillId="0" borderId="0" xfId="0" applyNumberFormat="1" applyFont="1" applyAlignment="1">
      <alignment horizontal="left" vertical="top"/>
    </xf>
    <xf numFmtId="2" fontId="4" fillId="0" borderId="0" xfId="0" applyNumberFormat="1" applyFont="1" applyAlignment="1">
      <alignment horizontal="right" vertical="top" wrapText="1"/>
    </xf>
    <xf numFmtId="4" fontId="4" fillId="0" borderId="0" xfId="0" applyNumberFormat="1" applyFont="1" applyAlignment="1">
      <alignment horizontal="left" vertical="top"/>
    </xf>
    <xf numFmtId="2" fontId="4" fillId="0" borderId="0" xfId="0" applyNumberFormat="1" applyFont="1" applyAlignment="1">
      <alignment horizontal="left" vertical="top" wrapText="1"/>
    </xf>
    <xf numFmtId="0" fontId="6" fillId="0" borderId="0" xfId="0" applyFont="1"/>
    <xf numFmtId="2" fontId="3" fillId="0" borderId="0" xfId="0" applyNumberFormat="1" applyFont="1" applyAlignment="1">
      <alignment vertical="top"/>
    </xf>
    <xf numFmtId="2" fontId="4" fillId="0" borderId="0" xfId="0" applyNumberFormat="1" applyFont="1" applyAlignment="1">
      <alignment vertical="top"/>
    </xf>
    <xf numFmtId="0" fontId="4" fillId="0" borderId="0" xfId="0" applyFont="1" applyAlignment="1">
      <alignment horizontal="center" vertical="center" wrapText="1"/>
    </xf>
    <xf numFmtId="2" fontId="4" fillId="0" borderId="2" xfId="0" applyNumberFormat="1" applyFont="1" applyBorder="1" applyAlignment="1">
      <alignment horizontal="center" vertical="center" wrapText="1"/>
    </xf>
    <xf numFmtId="0" fontId="11" fillId="0" borderId="2" xfId="0" applyFont="1" applyBorder="1" applyAlignment="1">
      <alignment horizontal="center" vertical="center" wrapText="1"/>
    </xf>
    <xf numFmtId="2" fontId="3" fillId="0" borderId="0" xfId="0" applyNumberFormat="1" applyFont="1" applyAlignment="1">
      <alignment horizontal="center" vertical="top"/>
    </xf>
    <xf numFmtId="2" fontId="4" fillId="0" borderId="0" xfId="0" applyNumberFormat="1" applyFont="1" applyAlignment="1">
      <alignment horizontal="left" vertical="top" wrapText="1"/>
    </xf>
    <xf numFmtId="4" fontId="4" fillId="0" borderId="0" xfId="0" applyNumberFormat="1" applyFont="1" applyAlignment="1">
      <alignment horizontal="left" vertical="top"/>
    </xf>
    <xf numFmtId="2" fontId="4" fillId="6" borderId="0" xfId="0" applyNumberFormat="1" applyFont="1" applyFill="1" applyAlignment="1">
      <alignment horizontal="left" vertical="top" wrapText="1"/>
    </xf>
    <xf numFmtId="2" fontId="8" fillId="0" borderId="0" xfId="0" applyNumberFormat="1" applyFont="1" applyAlignment="1">
      <alignment horizontal="center" vertical="center"/>
    </xf>
    <xf numFmtId="2" fontId="8" fillId="0" borderId="0" xfId="0" applyNumberFormat="1" applyFont="1"/>
  </cellXfs>
  <cellStyles count="3">
    <cellStyle name="Good" xfId="1" builtinId="26"/>
    <cellStyle name="Normal" xfId="0" builtinId="0"/>
    <cellStyle name="Note"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02"/>
  <sheetViews>
    <sheetView tabSelected="1" topLeftCell="A25" zoomScale="89" zoomScaleNormal="89" workbookViewId="0">
      <selection activeCell="H28" sqref="H28"/>
    </sheetView>
  </sheetViews>
  <sheetFormatPr defaultColWidth="9.140625" defaultRowHeight="15" x14ac:dyDescent="0.25"/>
  <cols>
    <col min="1" max="1" width="7.7109375" style="28" customWidth="1"/>
    <col min="2" max="2" width="25.5703125" style="1" customWidth="1"/>
    <col min="3" max="3" width="79.28515625" style="1" customWidth="1"/>
    <col min="4" max="4" width="12.85546875" style="1" customWidth="1"/>
    <col min="5" max="5" width="8.7109375" style="1" customWidth="1"/>
    <col min="6" max="6" width="7.42578125" style="1" customWidth="1"/>
    <col min="7" max="7" width="10.7109375" style="1" customWidth="1"/>
    <col min="8" max="8" width="11.7109375" style="1" customWidth="1"/>
    <col min="9" max="9" width="12.42578125" style="16" customWidth="1"/>
    <col min="10" max="10" width="25.42578125" style="42" customWidth="1"/>
    <col min="11" max="11" width="10.7109375" style="14" customWidth="1"/>
    <col min="12" max="12" width="10" style="14" customWidth="1"/>
    <col min="13" max="16384" width="9.140625" style="1"/>
  </cols>
  <sheetData>
    <row r="1" spans="1:12" s="39" customFormat="1" x14ac:dyDescent="0.25">
      <c r="A1" s="31"/>
      <c r="B1" s="31"/>
      <c r="C1" s="31"/>
      <c r="D1" s="32"/>
      <c r="E1" s="32"/>
      <c r="F1" s="33"/>
      <c r="G1" s="34"/>
      <c r="H1" s="35"/>
      <c r="I1" s="34"/>
      <c r="J1" s="36" t="s">
        <v>49</v>
      </c>
      <c r="K1" s="37"/>
      <c r="L1" s="37"/>
    </row>
    <row r="2" spans="1:12" s="39" customFormat="1" x14ac:dyDescent="0.25">
      <c r="A2" s="45" t="s">
        <v>54</v>
      </c>
      <c r="B2" s="45"/>
      <c r="C2" s="45"/>
      <c r="D2" s="45"/>
      <c r="E2" s="45"/>
      <c r="F2" s="45"/>
      <c r="G2" s="45"/>
      <c r="H2" s="45"/>
      <c r="I2" s="45"/>
      <c r="J2" s="45"/>
      <c r="K2" s="40"/>
      <c r="L2" s="40"/>
    </row>
    <row r="3" spans="1:12" s="39" customFormat="1" x14ac:dyDescent="0.25">
      <c r="A3" s="34" t="s">
        <v>55</v>
      </c>
      <c r="B3" s="34"/>
      <c r="C3" s="34"/>
      <c r="D3" s="34"/>
      <c r="E3" s="34"/>
      <c r="F3" s="41"/>
      <c r="G3" s="34"/>
      <c r="H3" s="35"/>
      <c r="I3" s="34"/>
      <c r="J3" s="33"/>
      <c r="K3" s="37"/>
      <c r="L3" s="37"/>
    </row>
    <row r="4" spans="1:12" s="39" customFormat="1" ht="31.5" customHeight="1" x14ac:dyDescent="0.25">
      <c r="A4" s="46" t="s">
        <v>50</v>
      </c>
      <c r="B4" s="46"/>
      <c r="C4" s="46"/>
      <c r="D4" s="46"/>
      <c r="E4" s="46"/>
      <c r="F4" s="46"/>
      <c r="G4" s="46"/>
      <c r="H4" s="46"/>
      <c r="I4" s="46"/>
      <c r="J4" s="46"/>
      <c r="K4" s="37"/>
      <c r="L4" s="37"/>
    </row>
    <row r="5" spans="1:12" s="39" customFormat="1" ht="48.75" customHeight="1" x14ac:dyDescent="0.25">
      <c r="A5" s="46" t="s">
        <v>51</v>
      </c>
      <c r="B5" s="46"/>
      <c r="C5" s="46"/>
      <c r="D5" s="46"/>
      <c r="E5" s="46"/>
      <c r="F5" s="46"/>
      <c r="G5" s="46"/>
      <c r="H5" s="46"/>
      <c r="I5" s="46"/>
      <c r="J5" s="46"/>
      <c r="K5" s="37"/>
      <c r="L5" s="37"/>
    </row>
    <row r="6" spans="1:12" s="39" customFormat="1" ht="99" customHeight="1" x14ac:dyDescent="0.25">
      <c r="A6" s="46" t="s">
        <v>52</v>
      </c>
      <c r="B6" s="46"/>
      <c r="C6" s="46"/>
      <c r="D6" s="46"/>
      <c r="E6" s="46"/>
      <c r="F6" s="46"/>
      <c r="G6" s="46"/>
      <c r="H6" s="46"/>
      <c r="I6" s="46"/>
      <c r="J6" s="46"/>
      <c r="K6" s="33"/>
      <c r="L6" s="47"/>
    </row>
    <row r="7" spans="1:12" s="39" customFormat="1" ht="78.75" customHeight="1" x14ac:dyDescent="0.25">
      <c r="A7" s="48" t="s">
        <v>53</v>
      </c>
      <c r="B7" s="48"/>
      <c r="C7" s="48"/>
      <c r="D7" s="48"/>
      <c r="E7" s="48"/>
      <c r="F7" s="48"/>
      <c r="G7" s="48"/>
      <c r="H7" s="48"/>
      <c r="I7" s="48"/>
      <c r="J7" s="48"/>
      <c r="K7" s="38"/>
      <c r="L7" s="47"/>
    </row>
    <row r="8" spans="1:12" x14ac:dyDescent="0.25">
      <c r="I8" s="17"/>
    </row>
    <row r="9" spans="1:12" s="18" customFormat="1" ht="64.5" customHeight="1" x14ac:dyDescent="0.25">
      <c r="A9" s="23" t="s">
        <v>0</v>
      </c>
      <c r="B9" s="23" t="s">
        <v>48</v>
      </c>
      <c r="C9" s="23" t="s">
        <v>1</v>
      </c>
      <c r="D9" s="21" t="s">
        <v>44</v>
      </c>
      <c r="E9" s="23" t="s">
        <v>2</v>
      </c>
      <c r="F9" s="23" t="s">
        <v>4</v>
      </c>
      <c r="G9" s="23" t="s">
        <v>3</v>
      </c>
      <c r="H9" s="22" t="s">
        <v>45</v>
      </c>
      <c r="I9" s="22" t="s">
        <v>46</v>
      </c>
      <c r="J9" s="21" t="s">
        <v>47</v>
      </c>
      <c r="K9" s="23" t="s">
        <v>5</v>
      </c>
      <c r="L9" s="23" t="s">
        <v>6</v>
      </c>
    </row>
    <row r="10" spans="1:12" s="6" customFormat="1" ht="65.25" customHeight="1" x14ac:dyDescent="0.25">
      <c r="A10" s="29">
        <v>2</v>
      </c>
      <c r="B10" s="2" t="s">
        <v>8</v>
      </c>
      <c r="C10" s="2" t="s">
        <v>9</v>
      </c>
      <c r="D10" s="3">
        <v>100</v>
      </c>
      <c r="E10" s="3" t="s">
        <v>7</v>
      </c>
      <c r="F10" s="19">
        <v>5</v>
      </c>
      <c r="G10" s="4">
        <v>22</v>
      </c>
      <c r="H10" s="4">
        <f>G10*D10</f>
        <v>2200</v>
      </c>
      <c r="I10" s="5">
        <f>H10*1.05</f>
        <v>2310</v>
      </c>
      <c r="J10" s="24" t="s">
        <v>57</v>
      </c>
      <c r="K10" s="26">
        <v>2700</v>
      </c>
      <c r="L10" s="26">
        <v>2835</v>
      </c>
    </row>
    <row r="11" spans="1:12" s="6" customFormat="1" ht="60.75" customHeight="1" x14ac:dyDescent="0.25">
      <c r="A11" s="29">
        <v>7</v>
      </c>
      <c r="B11" s="2" t="s">
        <v>11</v>
      </c>
      <c r="C11" s="2" t="s">
        <v>12</v>
      </c>
      <c r="D11" s="3">
        <v>100</v>
      </c>
      <c r="E11" s="3" t="s">
        <v>10</v>
      </c>
      <c r="F11" s="19">
        <v>5</v>
      </c>
      <c r="G11" s="4">
        <v>4.2</v>
      </c>
      <c r="H11" s="4">
        <f>G11*D11</f>
        <v>420</v>
      </c>
      <c r="I11" s="5">
        <f>H11*1.05</f>
        <v>441</v>
      </c>
      <c r="J11" s="24" t="s">
        <v>58</v>
      </c>
      <c r="K11" s="26">
        <v>420</v>
      </c>
      <c r="L11" s="26">
        <v>441</v>
      </c>
    </row>
    <row r="12" spans="1:12" s="6" customFormat="1" ht="78" customHeight="1" x14ac:dyDescent="0.25">
      <c r="A12" s="29">
        <v>8</v>
      </c>
      <c r="B12" s="13" t="s">
        <v>13</v>
      </c>
      <c r="C12" s="13" t="s">
        <v>14</v>
      </c>
      <c r="D12" s="3">
        <v>200</v>
      </c>
      <c r="E12" s="3" t="s">
        <v>10</v>
      </c>
      <c r="F12" s="19">
        <v>5</v>
      </c>
      <c r="G12" s="4">
        <v>3.43</v>
      </c>
      <c r="H12" s="4">
        <f>G12*D12</f>
        <v>686</v>
      </c>
      <c r="I12" s="5">
        <f>H12*1.05</f>
        <v>720.30000000000007</v>
      </c>
      <c r="J12" s="24" t="s">
        <v>61</v>
      </c>
      <c r="K12" s="26">
        <v>686</v>
      </c>
      <c r="L12" s="26">
        <v>720.30000000000007</v>
      </c>
    </row>
    <row r="13" spans="1:12" s="6" customFormat="1" ht="77.25" customHeight="1" x14ac:dyDescent="0.25">
      <c r="A13" s="29">
        <v>9</v>
      </c>
      <c r="B13" s="13" t="s">
        <v>15</v>
      </c>
      <c r="C13" s="13" t="s">
        <v>16</v>
      </c>
      <c r="D13" s="3">
        <v>3000</v>
      </c>
      <c r="E13" s="3" t="s">
        <v>10</v>
      </c>
      <c r="F13" s="19">
        <v>5</v>
      </c>
      <c r="G13" s="4">
        <v>3.43</v>
      </c>
      <c r="H13" s="4">
        <f t="shared" ref="H13:H15" si="0">G13*D13</f>
        <v>10290</v>
      </c>
      <c r="I13" s="5">
        <f t="shared" ref="I13:I26" si="1">H13*1.05</f>
        <v>10804.5</v>
      </c>
      <c r="J13" s="24" t="s">
        <v>59</v>
      </c>
      <c r="K13" s="26">
        <v>10290</v>
      </c>
      <c r="L13" s="26">
        <v>10804.5</v>
      </c>
    </row>
    <row r="14" spans="1:12" s="6" customFormat="1" ht="82.5" customHeight="1" x14ac:dyDescent="0.25">
      <c r="A14" s="29">
        <v>10</v>
      </c>
      <c r="B14" s="13" t="s">
        <v>17</v>
      </c>
      <c r="C14" s="13" t="s">
        <v>18</v>
      </c>
      <c r="D14" s="3">
        <v>3000</v>
      </c>
      <c r="E14" s="3" t="s">
        <v>10</v>
      </c>
      <c r="F14" s="19">
        <v>5</v>
      </c>
      <c r="G14" s="4">
        <v>4.5</v>
      </c>
      <c r="H14" s="4">
        <f t="shared" si="0"/>
        <v>13500</v>
      </c>
      <c r="I14" s="5">
        <f t="shared" si="1"/>
        <v>14175</v>
      </c>
      <c r="J14" s="24" t="s">
        <v>60</v>
      </c>
      <c r="K14" s="26">
        <v>13500</v>
      </c>
      <c r="L14" s="26">
        <v>14175.000000000002</v>
      </c>
    </row>
    <row r="15" spans="1:12" s="6" customFormat="1" ht="97.5" customHeight="1" x14ac:dyDescent="0.25">
      <c r="A15" s="29">
        <v>19</v>
      </c>
      <c r="B15" s="2" t="s">
        <v>19</v>
      </c>
      <c r="C15" s="2" t="s">
        <v>20</v>
      </c>
      <c r="D15" s="3">
        <v>300</v>
      </c>
      <c r="E15" s="3" t="s">
        <v>7</v>
      </c>
      <c r="F15" s="19">
        <v>5</v>
      </c>
      <c r="G15" s="4">
        <v>19.600000000000001</v>
      </c>
      <c r="H15" s="4">
        <f t="shared" si="0"/>
        <v>5880</v>
      </c>
      <c r="I15" s="5">
        <f t="shared" si="1"/>
        <v>6174</v>
      </c>
      <c r="J15" s="24" t="s">
        <v>62</v>
      </c>
      <c r="K15" s="26">
        <v>3600</v>
      </c>
      <c r="L15" s="26">
        <v>3780.0000000000005</v>
      </c>
    </row>
    <row r="16" spans="1:12" s="6" customFormat="1" ht="80.25" customHeight="1" x14ac:dyDescent="0.25">
      <c r="A16" s="29">
        <v>20</v>
      </c>
      <c r="B16" s="2" t="s">
        <v>21</v>
      </c>
      <c r="C16" s="2" t="s">
        <v>22</v>
      </c>
      <c r="D16" s="3">
        <v>100</v>
      </c>
      <c r="E16" s="3" t="s">
        <v>10</v>
      </c>
      <c r="F16" s="19">
        <v>5</v>
      </c>
      <c r="G16" s="43">
        <v>35.299999999999997</v>
      </c>
      <c r="H16" s="4">
        <f t="shared" ref="H16:H26" si="2">G16*D16</f>
        <v>3529.9999999999995</v>
      </c>
      <c r="I16" s="5">
        <f t="shared" si="1"/>
        <v>3706.4999999999995</v>
      </c>
      <c r="J16" s="44" t="s">
        <v>63</v>
      </c>
      <c r="K16" s="26">
        <v>3529.9999999999995</v>
      </c>
      <c r="L16" s="26">
        <v>3706.5</v>
      </c>
    </row>
    <row r="17" spans="1:12" s="6" customFormat="1" ht="80.25" customHeight="1" x14ac:dyDescent="0.25">
      <c r="A17" s="29">
        <v>21</v>
      </c>
      <c r="B17" s="2" t="s">
        <v>23</v>
      </c>
      <c r="C17" s="2" t="s">
        <v>24</v>
      </c>
      <c r="D17" s="3">
        <v>50</v>
      </c>
      <c r="E17" s="3" t="s">
        <v>10</v>
      </c>
      <c r="F17" s="19">
        <v>5</v>
      </c>
      <c r="G17" s="43">
        <v>41.6</v>
      </c>
      <c r="H17" s="4">
        <f t="shared" si="2"/>
        <v>2080</v>
      </c>
      <c r="I17" s="5">
        <f t="shared" si="1"/>
        <v>2184</v>
      </c>
      <c r="J17" s="44" t="s">
        <v>64</v>
      </c>
      <c r="K17" s="26">
        <v>2080</v>
      </c>
      <c r="L17" s="26">
        <v>2184.0000000000005</v>
      </c>
    </row>
    <row r="18" spans="1:12" s="6" customFormat="1" ht="83.25" customHeight="1" x14ac:dyDescent="0.25">
      <c r="A18" s="29">
        <v>22</v>
      </c>
      <c r="B18" s="2" t="s">
        <v>25</v>
      </c>
      <c r="C18" s="2" t="s">
        <v>26</v>
      </c>
      <c r="D18" s="3">
        <v>150</v>
      </c>
      <c r="E18" s="3" t="s">
        <v>10</v>
      </c>
      <c r="F18" s="19">
        <v>5</v>
      </c>
      <c r="G18" s="43">
        <v>36.6</v>
      </c>
      <c r="H18" s="4">
        <f t="shared" si="2"/>
        <v>5490</v>
      </c>
      <c r="I18" s="5">
        <f t="shared" si="1"/>
        <v>5764.5</v>
      </c>
      <c r="J18" s="44" t="s">
        <v>65</v>
      </c>
      <c r="K18" s="26">
        <v>5490</v>
      </c>
      <c r="L18" s="26">
        <v>5764.5</v>
      </c>
    </row>
    <row r="19" spans="1:12" s="12" customFormat="1" ht="75" x14ac:dyDescent="0.25">
      <c r="A19" s="30">
        <v>25</v>
      </c>
      <c r="B19" s="8" t="s">
        <v>27</v>
      </c>
      <c r="C19" s="8" t="s">
        <v>56</v>
      </c>
      <c r="D19" s="9">
        <v>300</v>
      </c>
      <c r="E19" s="9" t="s">
        <v>10</v>
      </c>
      <c r="F19" s="20">
        <v>5</v>
      </c>
      <c r="G19" s="10">
        <v>87</v>
      </c>
      <c r="H19" s="10">
        <f t="shared" si="2"/>
        <v>26100</v>
      </c>
      <c r="I19" s="11">
        <f t="shared" si="1"/>
        <v>27405</v>
      </c>
      <c r="J19" s="25" t="s">
        <v>67</v>
      </c>
      <c r="K19" s="27">
        <v>2100</v>
      </c>
      <c r="L19" s="27">
        <v>2205</v>
      </c>
    </row>
    <row r="20" spans="1:12" s="6" customFormat="1" ht="127.5" customHeight="1" x14ac:dyDescent="0.25">
      <c r="A20" s="29">
        <v>26</v>
      </c>
      <c r="B20" s="2" t="s">
        <v>28</v>
      </c>
      <c r="C20" s="2" t="s">
        <v>29</v>
      </c>
      <c r="D20" s="3">
        <v>200</v>
      </c>
      <c r="E20" s="3" t="s">
        <v>7</v>
      </c>
      <c r="F20" s="19">
        <v>5</v>
      </c>
      <c r="G20" s="4">
        <v>72.819999999999993</v>
      </c>
      <c r="H20" s="4">
        <f t="shared" si="2"/>
        <v>14563.999999999998</v>
      </c>
      <c r="I20" s="5">
        <f t="shared" si="1"/>
        <v>15292.199999999999</v>
      </c>
      <c r="J20" s="24" t="s">
        <v>66</v>
      </c>
      <c r="K20" s="26">
        <v>7200</v>
      </c>
      <c r="L20" s="26">
        <v>7560.0000000000009</v>
      </c>
    </row>
    <row r="21" spans="1:12" s="6" customFormat="1" ht="90" x14ac:dyDescent="0.25">
      <c r="A21" s="29">
        <v>31</v>
      </c>
      <c r="B21" s="2" t="s">
        <v>30</v>
      </c>
      <c r="C21" s="2" t="s">
        <v>42</v>
      </c>
      <c r="D21" s="7">
        <v>50000</v>
      </c>
      <c r="E21" s="3" t="s">
        <v>10</v>
      </c>
      <c r="F21" s="19">
        <v>5</v>
      </c>
      <c r="G21" s="4">
        <v>1.03</v>
      </c>
      <c r="H21" s="4">
        <f t="shared" si="2"/>
        <v>51500</v>
      </c>
      <c r="I21" s="5">
        <f t="shared" si="1"/>
        <v>54075</v>
      </c>
      <c r="J21" s="24" t="s">
        <v>68</v>
      </c>
      <c r="K21" s="26">
        <v>21500</v>
      </c>
      <c r="L21" s="26">
        <v>22575</v>
      </c>
    </row>
    <row r="22" spans="1:12" s="6" customFormat="1" ht="105" x14ac:dyDescent="0.25">
      <c r="A22" s="29">
        <v>32</v>
      </c>
      <c r="B22" s="2" t="s">
        <v>31</v>
      </c>
      <c r="C22" s="2" t="s">
        <v>32</v>
      </c>
      <c r="D22" s="7">
        <v>2000</v>
      </c>
      <c r="E22" s="3" t="s">
        <v>10</v>
      </c>
      <c r="F22" s="19">
        <v>5</v>
      </c>
      <c r="G22" s="4">
        <v>4.4000000000000004</v>
      </c>
      <c r="H22" s="4">
        <f t="shared" si="2"/>
        <v>8800</v>
      </c>
      <c r="I22" s="5">
        <f t="shared" si="1"/>
        <v>9240</v>
      </c>
      <c r="J22" s="24" t="s">
        <v>69</v>
      </c>
      <c r="K22" s="26">
        <v>8800</v>
      </c>
      <c r="L22" s="26">
        <v>9240.0000000000018</v>
      </c>
    </row>
    <row r="23" spans="1:12" s="6" customFormat="1" ht="64.5" customHeight="1" x14ac:dyDescent="0.25">
      <c r="A23" s="29">
        <v>33</v>
      </c>
      <c r="B23" s="2" t="s">
        <v>33</v>
      </c>
      <c r="C23" s="2" t="s">
        <v>43</v>
      </c>
      <c r="D23" s="7">
        <v>10000</v>
      </c>
      <c r="E23" s="3" t="s">
        <v>10</v>
      </c>
      <c r="F23" s="19">
        <v>5</v>
      </c>
      <c r="G23" s="4">
        <v>1.68</v>
      </c>
      <c r="H23" s="4">
        <f t="shared" si="2"/>
        <v>16800</v>
      </c>
      <c r="I23" s="5">
        <f t="shared" si="1"/>
        <v>17640</v>
      </c>
      <c r="J23" s="24" t="s">
        <v>70</v>
      </c>
      <c r="K23" s="26">
        <v>2400</v>
      </c>
      <c r="L23" s="26">
        <v>2520</v>
      </c>
    </row>
    <row r="24" spans="1:12" s="6" customFormat="1" ht="75" x14ac:dyDescent="0.25">
      <c r="A24" s="29">
        <v>34</v>
      </c>
      <c r="B24" s="2" t="s">
        <v>34</v>
      </c>
      <c r="C24" s="2" t="s">
        <v>35</v>
      </c>
      <c r="D24" s="3">
        <v>200</v>
      </c>
      <c r="E24" s="3" t="s">
        <v>10</v>
      </c>
      <c r="F24" s="19">
        <v>5</v>
      </c>
      <c r="G24" s="4">
        <v>4.4000000000000004</v>
      </c>
      <c r="H24" s="4">
        <f t="shared" si="2"/>
        <v>880.00000000000011</v>
      </c>
      <c r="I24" s="5">
        <f t="shared" si="1"/>
        <v>924.00000000000011</v>
      </c>
      <c r="J24" s="24" t="s">
        <v>74</v>
      </c>
      <c r="K24" s="26">
        <v>880.00000000000011</v>
      </c>
      <c r="L24" s="26">
        <v>924.00000000000023</v>
      </c>
    </row>
    <row r="25" spans="1:12" s="6" customFormat="1" ht="66" customHeight="1" x14ac:dyDescent="0.25">
      <c r="A25" s="29">
        <v>35</v>
      </c>
      <c r="B25" s="2" t="s">
        <v>36</v>
      </c>
      <c r="C25" s="2" t="s">
        <v>37</v>
      </c>
      <c r="D25" s="3">
        <v>400</v>
      </c>
      <c r="E25" s="3" t="s">
        <v>10</v>
      </c>
      <c r="F25" s="19">
        <v>5</v>
      </c>
      <c r="G25" s="4">
        <v>4.76</v>
      </c>
      <c r="H25" s="4">
        <f t="shared" si="2"/>
        <v>1904</v>
      </c>
      <c r="I25" s="5">
        <f t="shared" si="1"/>
        <v>1999.2</v>
      </c>
      <c r="J25" s="24" t="s">
        <v>71</v>
      </c>
      <c r="K25" s="26">
        <v>1904</v>
      </c>
      <c r="L25" s="26">
        <v>1999.2</v>
      </c>
    </row>
    <row r="26" spans="1:12" s="6" customFormat="1" ht="64.5" customHeight="1" x14ac:dyDescent="0.25">
      <c r="A26" s="29">
        <v>36</v>
      </c>
      <c r="B26" s="2" t="s">
        <v>38</v>
      </c>
      <c r="C26" s="2" t="s">
        <v>39</v>
      </c>
      <c r="D26" s="3">
        <v>600</v>
      </c>
      <c r="E26" s="3" t="s">
        <v>10</v>
      </c>
      <c r="F26" s="19">
        <v>5</v>
      </c>
      <c r="G26" s="4">
        <v>5.27</v>
      </c>
      <c r="H26" s="4">
        <f t="shared" si="2"/>
        <v>3161.9999999999995</v>
      </c>
      <c r="I26" s="5">
        <f t="shared" si="1"/>
        <v>3320.0999999999995</v>
      </c>
      <c r="J26" s="24" t="s">
        <v>72</v>
      </c>
      <c r="K26" s="26">
        <v>480</v>
      </c>
      <c r="L26" s="26">
        <v>504.00000000000006</v>
      </c>
    </row>
    <row r="27" spans="1:12" s="6" customFormat="1" ht="47.25" x14ac:dyDescent="0.25">
      <c r="A27" s="29">
        <v>37</v>
      </c>
      <c r="B27" s="2" t="s">
        <v>40</v>
      </c>
      <c r="C27" s="2" t="s">
        <v>41</v>
      </c>
      <c r="D27" s="3">
        <v>100</v>
      </c>
      <c r="E27" s="3" t="s">
        <v>10</v>
      </c>
      <c r="F27" s="19">
        <v>5</v>
      </c>
      <c r="G27" s="4">
        <v>20.64</v>
      </c>
      <c r="H27" s="4">
        <f t="shared" ref="H27" si="3">G27*D27</f>
        <v>2064</v>
      </c>
      <c r="I27" s="5">
        <f t="shared" ref="I27" si="4">H27*1.05</f>
        <v>2167.2000000000003</v>
      </c>
      <c r="J27" s="44" t="s">
        <v>73</v>
      </c>
      <c r="K27" s="26">
        <v>919.99999999999989</v>
      </c>
      <c r="L27" s="26">
        <v>966</v>
      </c>
    </row>
    <row r="28" spans="1:12" x14ac:dyDescent="0.25">
      <c r="A28" s="15"/>
      <c r="H28" s="50">
        <f>SUM(H10:H27)</f>
        <v>169850</v>
      </c>
      <c r="I28" s="49">
        <f>SUM(I10:I27)</f>
        <v>178342.50000000003</v>
      </c>
      <c r="K28" s="14">
        <f>SUM(K10:K27)</f>
        <v>88480</v>
      </c>
      <c r="L28" s="14">
        <f>SUM(L10:L27)</f>
        <v>92904</v>
      </c>
    </row>
    <row r="29" spans="1:12" x14ac:dyDescent="0.25">
      <c r="A29" s="15"/>
      <c r="I29" s="15"/>
    </row>
    <row r="30" spans="1:12" x14ac:dyDescent="0.25">
      <c r="I30" s="15"/>
    </row>
    <row r="31" spans="1:12" x14ac:dyDescent="0.25">
      <c r="I31" s="15"/>
    </row>
    <row r="32" spans="1:12" x14ac:dyDescent="0.25">
      <c r="I32" s="15"/>
    </row>
    <row r="33" spans="9:9" x14ac:dyDescent="0.25">
      <c r="I33" s="15"/>
    </row>
    <row r="34" spans="9:9" x14ac:dyDescent="0.25">
      <c r="I34" s="15"/>
    </row>
    <row r="35" spans="9:9" x14ac:dyDescent="0.25">
      <c r="I35" s="15"/>
    </row>
    <row r="36" spans="9:9" x14ac:dyDescent="0.25">
      <c r="I36" s="15"/>
    </row>
    <row r="37" spans="9:9" x14ac:dyDescent="0.25">
      <c r="I37" s="15"/>
    </row>
    <row r="38" spans="9:9" x14ac:dyDescent="0.25">
      <c r="I38" s="15"/>
    </row>
    <row r="39" spans="9:9" x14ac:dyDescent="0.25">
      <c r="I39" s="15"/>
    </row>
    <row r="40" spans="9:9" x14ac:dyDescent="0.25">
      <c r="I40" s="15"/>
    </row>
    <row r="41" spans="9:9" x14ac:dyDescent="0.25">
      <c r="I41" s="15"/>
    </row>
    <row r="42" spans="9:9" x14ac:dyDescent="0.25">
      <c r="I42" s="15"/>
    </row>
    <row r="43" spans="9:9" x14ac:dyDescent="0.25">
      <c r="I43" s="15"/>
    </row>
    <row r="44" spans="9:9" x14ac:dyDescent="0.25">
      <c r="I44" s="15"/>
    </row>
    <row r="45" spans="9:9" x14ac:dyDescent="0.25">
      <c r="I45" s="15"/>
    </row>
    <row r="46" spans="9:9" x14ac:dyDescent="0.25">
      <c r="I46" s="15"/>
    </row>
    <row r="47" spans="9:9" x14ac:dyDescent="0.25">
      <c r="I47" s="15"/>
    </row>
    <row r="48" spans="9:9" x14ac:dyDescent="0.25">
      <c r="I48" s="15"/>
    </row>
    <row r="49" spans="9:9" x14ac:dyDescent="0.25">
      <c r="I49" s="15"/>
    </row>
    <row r="50" spans="9:9" x14ac:dyDescent="0.25">
      <c r="I50" s="15"/>
    </row>
    <row r="51" spans="9:9" x14ac:dyDescent="0.25">
      <c r="I51" s="15"/>
    </row>
    <row r="52" spans="9:9" x14ac:dyDescent="0.25">
      <c r="I52" s="15"/>
    </row>
    <row r="53" spans="9:9" x14ac:dyDescent="0.25">
      <c r="I53" s="15"/>
    </row>
    <row r="54" spans="9:9" x14ac:dyDescent="0.25">
      <c r="I54" s="15"/>
    </row>
    <row r="55" spans="9:9" x14ac:dyDescent="0.25">
      <c r="I55" s="15"/>
    </row>
    <row r="56" spans="9:9" x14ac:dyDescent="0.25">
      <c r="I56" s="15"/>
    </row>
    <row r="57" spans="9:9" x14ac:dyDescent="0.25">
      <c r="I57" s="15"/>
    </row>
    <row r="58" spans="9:9" x14ac:dyDescent="0.25">
      <c r="I58" s="15"/>
    </row>
    <row r="59" spans="9:9" x14ac:dyDescent="0.25">
      <c r="I59" s="15"/>
    </row>
    <row r="60" spans="9:9" x14ac:dyDescent="0.25">
      <c r="I60" s="15"/>
    </row>
    <row r="61" spans="9:9" x14ac:dyDescent="0.25">
      <c r="I61" s="15"/>
    </row>
    <row r="62" spans="9:9" x14ac:dyDescent="0.25">
      <c r="I62" s="15"/>
    </row>
    <row r="63" spans="9:9" x14ac:dyDescent="0.25">
      <c r="I63" s="15"/>
    </row>
    <row r="64" spans="9:9" x14ac:dyDescent="0.25">
      <c r="I64" s="15"/>
    </row>
    <row r="65" spans="9:9" x14ac:dyDescent="0.25">
      <c r="I65" s="15"/>
    </row>
    <row r="66" spans="9:9" x14ac:dyDescent="0.25">
      <c r="I66" s="15"/>
    </row>
    <row r="67" spans="9:9" x14ac:dyDescent="0.25">
      <c r="I67" s="15"/>
    </row>
    <row r="68" spans="9:9" x14ac:dyDescent="0.25">
      <c r="I68" s="15"/>
    </row>
    <row r="69" spans="9:9" x14ac:dyDescent="0.25">
      <c r="I69" s="15"/>
    </row>
    <row r="70" spans="9:9" x14ac:dyDescent="0.25">
      <c r="I70" s="15"/>
    </row>
    <row r="71" spans="9:9" x14ac:dyDescent="0.25">
      <c r="I71" s="15"/>
    </row>
    <row r="72" spans="9:9" x14ac:dyDescent="0.25">
      <c r="I72" s="15"/>
    </row>
    <row r="73" spans="9:9" x14ac:dyDescent="0.25">
      <c r="I73" s="15"/>
    </row>
    <row r="74" spans="9:9" x14ac:dyDescent="0.25">
      <c r="I74" s="15"/>
    </row>
    <row r="75" spans="9:9" x14ac:dyDescent="0.25">
      <c r="I75" s="15"/>
    </row>
    <row r="76" spans="9:9" x14ac:dyDescent="0.25">
      <c r="I76" s="15"/>
    </row>
    <row r="77" spans="9:9" x14ac:dyDescent="0.25">
      <c r="I77" s="15"/>
    </row>
    <row r="78" spans="9:9" x14ac:dyDescent="0.25">
      <c r="I78" s="15"/>
    </row>
    <row r="79" spans="9:9" x14ac:dyDescent="0.25">
      <c r="I79" s="15"/>
    </row>
    <row r="80" spans="9:9" x14ac:dyDescent="0.25">
      <c r="I80" s="15"/>
    </row>
    <row r="81" spans="9:9" x14ac:dyDescent="0.25">
      <c r="I81" s="15"/>
    </row>
    <row r="82" spans="9:9" x14ac:dyDescent="0.25">
      <c r="I82" s="15"/>
    </row>
    <row r="83" spans="9:9" x14ac:dyDescent="0.25">
      <c r="I83" s="15"/>
    </row>
    <row r="84" spans="9:9" x14ac:dyDescent="0.25">
      <c r="I84" s="15"/>
    </row>
    <row r="85" spans="9:9" x14ac:dyDescent="0.25">
      <c r="I85" s="15"/>
    </row>
    <row r="86" spans="9:9" x14ac:dyDescent="0.25">
      <c r="I86" s="15"/>
    </row>
    <row r="87" spans="9:9" x14ac:dyDescent="0.25">
      <c r="I87" s="15"/>
    </row>
    <row r="88" spans="9:9" x14ac:dyDescent="0.25">
      <c r="I88" s="15"/>
    </row>
    <row r="89" spans="9:9" x14ac:dyDescent="0.25">
      <c r="I89" s="15"/>
    </row>
    <row r="90" spans="9:9" x14ac:dyDescent="0.25">
      <c r="I90" s="15"/>
    </row>
    <row r="91" spans="9:9" x14ac:dyDescent="0.25">
      <c r="I91" s="15"/>
    </row>
    <row r="92" spans="9:9" x14ac:dyDescent="0.25">
      <c r="I92" s="15"/>
    </row>
    <row r="93" spans="9:9" x14ac:dyDescent="0.25">
      <c r="I93" s="15"/>
    </row>
    <row r="94" spans="9:9" x14ac:dyDescent="0.25">
      <c r="I94" s="15"/>
    </row>
    <row r="95" spans="9:9" x14ac:dyDescent="0.25">
      <c r="I95" s="15"/>
    </row>
    <row r="96" spans="9:9" x14ac:dyDescent="0.25">
      <c r="I96" s="15"/>
    </row>
    <row r="97" spans="9:9" x14ac:dyDescent="0.25">
      <c r="I97" s="15"/>
    </row>
    <row r="98" spans="9:9" x14ac:dyDescent="0.25">
      <c r="I98" s="15"/>
    </row>
    <row r="99" spans="9:9" x14ac:dyDescent="0.25">
      <c r="I99" s="15"/>
    </row>
    <row r="100" spans="9:9" x14ac:dyDescent="0.25">
      <c r="I100" s="15"/>
    </row>
    <row r="101" spans="9:9" x14ac:dyDescent="0.25">
      <c r="I101" s="15"/>
    </row>
    <row r="102" spans="9:9" x14ac:dyDescent="0.25">
      <c r="I102" s="15"/>
    </row>
  </sheetData>
  <mergeCells count="6">
    <mergeCell ref="A2:J2"/>
    <mergeCell ref="A5:J5"/>
    <mergeCell ref="A6:J6"/>
    <mergeCell ref="L6:L7"/>
    <mergeCell ref="A7:J7"/>
    <mergeCell ref="A4:J4"/>
  </mergeCells>
  <phoneticPr fontId="10" type="noConversion"/>
  <pageMargins left="0.25" right="0.25" top="0.75" bottom="0.75" header="0.3" footer="0.3"/>
  <pageSetup paperSize="9" scale="4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A91" workbookViewId="0">
      <selection activeCell="A91" sqref="A1:B1048576"/>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RasaV</cp:lastModifiedBy>
  <cp:lastPrinted>2023-05-18T12:12:51Z</cp:lastPrinted>
  <dcterms:created xsi:type="dcterms:W3CDTF">2023-04-06T12:10:23Z</dcterms:created>
  <dcterms:modified xsi:type="dcterms:W3CDTF">2023-07-19T13:15:00Z</dcterms:modified>
</cp:coreProperties>
</file>