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Šios_darbaknygės" defaultThemeVersion="166925"/>
  <mc:AlternateContent xmlns:mc="http://schemas.openxmlformats.org/markup-compatibility/2006">
    <mc:Choice Requires="x15">
      <x15ac:absPath xmlns:x15ac="http://schemas.microsoft.com/office/spreadsheetml/2010/11/ac" url="\\LTVILN-001SV001\Vartotoju grupes\01 Rinkotyra\KONKURSAI\2024\LAKD_Kelias Nr. A6, 143 ir Jonavos aplinkkelis (I etapas) 03-13\Pasiūlymo dokumentai\"/>
    </mc:Choice>
  </mc:AlternateContent>
  <xr:revisionPtr revIDLastSave="0" documentId="13_ncr:1_{6E79C08A-796C-4ACF-8981-BEB94A4E311E}" xr6:coauthVersionLast="47" xr6:coauthVersionMax="47" xr10:uidLastSave="{00000000-0000-0000-0000-000000000000}"/>
  <bookViews>
    <workbookView xWindow="540" yWindow="0" windowWidth="15900" windowHeight="15600" tabRatio="866" xr2:uid="{6BC1EAF5-0D01-43F1-AE22-A39552859E42}"/>
  </bookViews>
  <sheets>
    <sheet name="SANTRAUKA" sheetId="3" r:id="rId1"/>
    <sheet name="1. S dalis" sheetId="5" r:id="rId2"/>
    <sheet name="3. ER-1 dalis" sheetId="6" r:id="rId3"/>
    <sheet name="4. ER-2 dalis" sheetId="10" r:id="rId4"/>
    <sheet name="5. E-1 (apšvietimas) dalis" sheetId="7" r:id="rId5"/>
    <sheet name="7. VN dalis" sheetId="9" r:id="rId6"/>
  </sheets>
  <definedNames>
    <definedName name="_Hlk148616549" localSheetId="1">'1. S dalis'!$C$94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137" i="5" l="1"/>
  <c r="E21" i="7"/>
  <c r="G44" i="5"/>
  <c r="G102" i="9" l="1"/>
  <c r="G23" i="10"/>
  <c r="G656" i="5"/>
  <c r="G655" i="5"/>
  <c r="G654"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228" i="5"/>
  <c r="G199" i="5"/>
  <c r="G200" i="5"/>
  <c r="G201" i="5"/>
  <c r="G202" i="5"/>
  <c r="G203" i="5"/>
  <c r="G129" i="5"/>
  <c r="G38" i="5"/>
  <c r="G39" i="5"/>
  <c r="G40" i="5"/>
  <c r="G41" i="5"/>
  <c r="G42" i="5"/>
  <c r="G43" i="5"/>
  <c r="G45" i="5"/>
  <c r="G46" i="5"/>
  <c r="G47" i="5"/>
  <c r="G37" i="5"/>
  <c r="G36" i="5"/>
  <c r="G35" i="5"/>
  <c r="G71" i="7"/>
  <c r="G72" i="7"/>
  <c r="G70" i="7"/>
  <c r="G69" i="7"/>
  <c r="G6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22" i="10"/>
  <c r="G21" i="10"/>
  <c r="G20" i="10"/>
  <c r="G19" i="10"/>
  <c r="G18" i="10"/>
  <c r="G17" i="10"/>
  <c r="G16" i="10"/>
  <c r="G15" i="10"/>
  <c r="G14" i="10"/>
  <c r="G13" i="10"/>
  <c r="G12" i="10"/>
  <c r="G11" i="10"/>
  <c r="G10" i="10"/>
  <c r="G9" i="10"/>
  <c r="G8" i="10"/>
  <c r="G7" i="10"/>
  <c r="G6" i="10"/>
  <c r="G5" i="10"/>
  <c r="G69" i="6"/>
  <c r="G68" i="6"/>
  <c r="G67" i="6"/>
  <c r="G32" i="6"/>
  <c r="G33" i="6"/>
  <c r="G34" i="6"/>
  <c r="G35" i="6"/>
  <c r="G36" i="6"/>
  <c r="G31" i="6"/>
  <c r="G30" i="6"/>
  <c r="G29" i="6"/>
  <c r="G65" i="6"/>
  <c r="G64" i="6"/>
  <c r="G63" i="6"/>
  <c r="G62" i="6"/>
  <c r="G61" i="6"/>
  <c r="G60" i="6"/>
  <c r="G59" i="6"/>
  <c r="G58" i="6"/>
  <c r="G53" i="6"/>
  <c r="G52" i="6"/>
  <c r="G51" i="6"/>
  <c r="G50" i="6"/>
  <c r="G49" i="6"/>
  <c r="G48" i="6"/>
  <c r="G47" i="6"/>
  <c r="G46" i="6"/>
  <c r="G45" i="6"/>
  <c r="G44" i="6"/>
  <c r="G43" i="6"/>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I555" i="5" l="1"/>
  <c r="I72" i="7"/>
  <c r="I19" i="10"/>
  <c r="I656" i="5"/>
  <c r="I529" i="5"/>
  <c r="I653" i="5"/>
  <c r="I316" i="5"/>
  <c r="I278" i="5"/>
  <c r="I639" i="5"/>
  <c r="I339" i="5"/>
  <c r="I326" i="5"/>
  <c r="I466" i="5"/>
  <c r="I445" i="5"/>
  <c r="I394" i="5"/>
  <c r="I598" i="5"/>
  <c r="I369" i="5"/>
  <c r="I576" i="5"/>
  <c r="I389" i="5"/>
  <c r="I426" i="5"/>
  <c r="I310" i="5"/>
  <c r="I488" i="5"/>
  <c r="I436" i="5"/>
  <c r="I422" i="5"/>
  <c r="I282" i="5"/>
  <c r="I270" i="5"/>
  <c r="I546" i="5"/>
  <c r="I543" i="5"/>
  <c r="I380" i="5"/>
  <c r="I23" i="10"/>
  <c r="I6" i="10"/>
  <c r="I9" i="10"/>
  <c r="G24" i="10"/>
  <c r="C7" i="3" s="1"/>
  <c r="G52" i="9" l="1"/>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70" i="6"/>
  <c r="I70" i="6" s="1"/>
  <c r="G66" i="6"/>
  <c r="G57" i="6"/>
  <c r="G56" i="6"/>
  <c r="G55" i="6"/>
  <c r="G54" i="6"/>
  <c r="G42" i="6"/>
  <c r="G41" i="6"/>
  <c r="G40" i="6"/>
  <c r="G39" i="6"/>
  <c r="G38" i="6"/>
  <c r="G37" i="6"/>
  <c r="G28" i="6"/>
  <c r="G27" i="6"/>
  <c r="G26" i="6"/>
  <c r="G25" i="6"/>
  <c r="G24" i="6"/>
  <c r="G23" i="6"/>
  <c r="G22" i="6"/>
  <c r="G21" i="6"/>
  <c r="G20" i="6"/>
  <c r="G19" i="6"/>
  <c r="G18" i="6"/>
  <c r="G17" i="6"/>
  <c r="G16" i="6"/>
  <c r="G15" i="6"/>
  <c r="G14" i="6"/>
  <c r="G13" i="6"/>
  <c r="G12" i="6"/>
  <c r="G11" i="6"/>
  <c r="G10" i="6"/>
  <c r="G9" i="6"/>
  <c r="G8" i="6"/>
  <c r="G7" i="6"/>
  <c r="G6" i="6"/>
  <c r="G5" i="6"/>
  <c r="G15" i="5"/>
  <c r="I16" i="9" l="1"/>
  <c r="I40" i="9"/>
  <c r="I102" i="9"/>
  <c r="I68" i="7"/>
  <c r="I66" i="6"/>
  <c r="I29" i="6"/>
  <c r="I24" i="6"/>
  <c r="G73" i="7"/>
  <c r="C8" i="3" s="1"/>
  <c r="I36" i="7"/>
  <c r="I28" i="7"/>
  <c r="G71" i="6"/>
  <c r="C6" i="3" s="1"/>
  <c r="G103" i="9"/>
  <c r="C10" i="3" s="1"/>
  <c r="G216" i="5" l="1"/>
  <c r="G217" i="5"/>
  <c r="G218" i="5"/>
  <c r="G219" i="5"/>
  <c r="G220" i="5"/>
  <c r="G221" i="5"/>
  <c r="G222" i="5"/>
  <c r="G223" i="5"/>
  <c r="G224" i="5"/>
  <c r="G225" i="5"/>
  <c r="G226" i="5"/>
  <c r="G227" i="5"/>
  <c r="I247" i="5" s="1"/>
  <c r="G210" i="5"/>
  <c r="G211" i="5"/>
  <c r="G212" i="5"/>
  <c r="G213" i="5"/>
  <c r="G214" i="5"/>
  <c r="G194" i="5"/>
  <c r="G195" i="5"/>
  <c r="G196" i="5"/>
  <c r="G197" i="5"/>
  <c r="G198" i="5"/>
  <c r="G184" i="5"/>
  <c r="G157" i="5"/>
  <c r="G158" i="5"/>
  <c r="G159" i="5"/>
  <c r="G160" i="5"/>
  <c r="G161" i="5"/>
  <c r="G162" i="5"/>
  <c r="G163" i="5"/>
  <c r="G164" i="5"/>
  <c r="G165" i="5"/>
  <c r="G166" i="5"/>
  <c r="G167" i="5"/>
  <c r="G168" i="5"/>
  <c r="G169" i="5"/>
  <c r="G170" i="5"/>
  <c r="G171" i="5"/>
  <c r="G142" i="5"/>
  <c r="G143" i="5"/>
  <c r="G144" i="5"/>
  <c r="G145" i="5"/>
  <c r="G146" i="5"/>
  <c r="G147" i="5"/>
  <c r="G135" i="5"/>
  <c r="G136" i="5"/>
  <c r="G138" i="5"/>
  <c r="G139" i="5"/>
  <c r="G140" i="5"/>
  <c r="G141" i="5"/>
  <c r="G148" i="5"/>
  <c r="G149" i="5"/>
  <c r="G150" i="5"/>
  <c r="G151" i="5"/>
  <c r="G152" i="5"/>
  <c r="G106" i="5"/>
  <c r="G107" i="5"/>
  <c r="G108" i="5"/>
  <c r="G109" i="5"/>
  <c r="G110" i="5"/>
  <c r="G111" i="5"/>
  <c r="G112" i="5"/>
  <c r="G113" i="5"/>
  <c r="G114" i="5"/>
  <c r="G115" i="5"/>
  <c r="G116" i="5"/>
  <c r="G117" i="5"/>
  <c r="G118" i="5"/>
  <c r="G119" i="5"/>
  <c r="G120" i="5"/>
  <c r="G121" i="5"/>
  <c r="G122" i="5"/>
  <c r="G123" i="5"/>
  <c r="G124" i="5"/>
  <c r="G125" i="5"/>
  <c r="G126" i="5"/>
  <c r="G127" i="5"/>
  <c r="G128" i="5"/>
  <c r="G91" i="5"/>
  <c r="G92" i="5"/>
  <c r="G93" i="5"/>
  <c r="G94" i="5"/>
  <c r="G95" i="5"/>
  <c r="G96" i="5"/>
  <c r="G97" i="5"/>
  <c r="G98" i="5"/>
  <c r="G99" i="5"/>
  <c r="G100" i="5"/>
  <c r="G101" i="5"/>
  <c r="G81" i="5"/>
  <c r="G82" i="5"/>
  <c r="G83" i="5"/>
  <c r="G84" i="5"/>
  <c r="G85" i="5"/>
  <c r="G86" i="5"/>
  <c r="G87" i="5"/>
  <c r="G88" i="5"/>
  <c r="G89" i="5"/>
  <c r="G90" i="5"/>
  <c r="G59" i="5"/>
  <c r="G60" i="5"/>
  <c r="G61" i="5"/>
  <c r="G62" i="5"/>
  <c r="G63" i="5"/>
  <c r="G64" i="5"/>
  <c r="G65" i="5"/>
  <c r="G66" i="5"/>
  <c r="G67" i="5"/>
  <c r="G68" i="5"/>
  <c r="G69" i="5"/>
  <c r="G70" i="5"/>
  <c r="G71" i="5"/>
  <c r="G72" i="5"/>
  <c r="G73" i="5"/>
  <c r="G74" i="5"/>
  <c r="G75" i="5"/>
  <c r="G14" i="5"/>
  <c r="G16" i="5"/>
  <c r="G17" i="5"/>
  <c r="G18" i="5"/>
  <c r="G19" i="5"/>
  <c r="G20" i="5"/>
  <c r="G21" i="5"/>
  <c r="G22" i="5"/>
  <c r="G23" i="5"/>
  <c r="G24" i="5"/>
  <c r="G25" i="5"/>
  <c r="G26" i="5"/>
  <c r="G27" i="5"/>
  <c r="G28" i="5"/>
  <c r="G29" i="5"/>
  <c r="G30" i="5"/>
  <c r="G31" i="5"/>
  <c r="G32" i="5"/>
  <c r="G33" i="5"/>
  <c r="G34" i="5"/>
  <c r="G48" i="5"/>
  <c r="G657" i="5"/>
  <c r="I657" i="5" s="1"/>
  <c r="G215" i="5"/>
  <c r="G209" i="5"/>
  <c r="G208" i="5"/>
  <c r="G207" i="5"/>
  <c r="G206" i="5"/>
  <c r="G205" i="5"/>
  <c r="G204" i="5"/>
  <c r="G193" i="5"/>
  <c r="G192" i="5"/>
  <c r="G191" i="5"/>
  <c r="G190" i="5"/>
  <c r="G189" i="5"/>
  <c r="G188" i="5"/>
  <c r="G187" i="5"/>
  <c r="G186" i="5"/>
  <c r="G185" i="5"/>
  <c r="G183" i="5"/>
  <c r="G182" i="5"/>
  <c r="G181" i="5"/>
  <c r="G180" i="5"/>
  <c r="G179" i="5"/>
  <c r="G178" i="5"/>
  <c r="G177" i="5"/>
  <c r="G176" i="5"/>
  <c r="G175" i="5"/>
  <c r="G174" i="5"/>
  <c r="G173" i="5"/>
  <c r="G172" i="5"/>
  <c r="G156" i="5"/>
  <c r="G155" i="5"/>
  <c r="G154" i="5"/>
  <c r="G153" i="5"/>
  <c r="G134" i="5"/>
  <c r="G133" i="5"/>
  <c r="G132" i="5"/>
  <c r="G131" i="5"/>
  <c r="G130" i="5"/>
  <c r="G105" i="5"/>
  <c r="G104" i="5"/>
  <c r="G103" i="5"/>
  <c r="G102" i="5"/>
  <c r="G80" i="5"/>
  <c r="G79" i="5"/>
  <c r="G78" i="5"/>
  <c r="G77" i="5"/>
  <c r="G76" i="5"/>
  <c r="G58" i="5"/>
  <c r="G57" i="5"/>
  <c r="G56" i="5"/>
  <c r="G55" i="5"/>
  <c r="G54" i="5"/>
  <c r="G53" i="5"/>
  <c r="G52" i="5"/>
  <c r="G51" i="5"/>
  <c r="G50" i="5"/>
  <c r="G49" i="5"/>
  <c r="G13" i="5"/>
  <c r="G12" i="5"/>
  <c r="G11" i="5"/>
  <c r="G10" i="5"/>
  <c r="G9" i="5"/>
  <c r="G8" i="5"/>
  <c r="G7" i="5"/>
  <c r="G6" i="5"/>
  <c r="G5" i="5"/>
  <c r="I137" i="5" l="1"/>
  <c r="I226" i="5"/>
  <c r="I48" i="5"/>
  <c r="I106" i="5"/>
  <c r="I146" i="5"/>
  <c r="I166" i="5"/>
  <c r="G658" i="5"/>
  <c r="C4" i="3" s="1"/>
  <c r="I57" i="5"/>
  <c r="I204" i="5"/>
  <c r="I76" i="5"/>
  <c r="I125" i="5"/>
  <c r="C12" i="3" l="1"/>
</calcChain>
</file>

<file path=xl/sharedStrings.xml><?xml version="1.0" encoding="utf-8"?>
<sst xmlns="http://schemas.openxmlformats.org/spreadsheetml/2006/main" count="3748" uniqueCount="1409">
  <si>
    <t>Eilės Nr.</t>
  </si>
  <si>
    <t>Darbo pavadinimas, aprašymas</t>
  </si>
  <si>
    <t>Mato vnt.</t>
  </si>
  <si>
    <t>Kiekis</t>
  </si>
  <si>
    <t>Iš viso, Eur be PVM</t>
  </si>
  <si>
    <t>kompl.</t>
  </si>
  <si>
    <t>1.1</t>
  </si>
  <si>
    <t>1.2</t>
  </si>
  <si>
    <t>1.3</t>
  </si>
  <si>
    <t>1.4</t>
  </si>
  <si>
    <t>1.5</t>
  </si>
  <si>
    <t>1.6</t>
  </si>
  <si>
    <t>1.7</t>
  </si>
  <si>
    <t>1.8</t>
  </si>
  <si>
    <t>1.9</t>
  </si>
  <si>
    <t>2.1</t>
  </si>
  <si>
    <t>2.2</t>
  </si>
  <si>
    <t>2.3</t>
  </si>
  <si>
    <t>2.4</t>
  </si>
  <si>
    <t>2.5</t>
  </si>
  <si>
    <t>2.6</t>
  </si>
  <si>
    <t>2.7</t>
  </si>
  <si>
    <t>2.8</t>
  </si>
  <si>
    <t>2.9</t>
  </si>
  <si>
    <t>2.10</t>
  </si>
  <si>
    <t>2.11</t>
  </si>
  <si>
    <t>4.1</t>
  </si>
  <si>
    <t>4.2</t>
  </si>
  <si>
    <t>4.3</t>
  </si>
  <si>
    <t>4.4</t>
  </si>
  <si>
    <t>7.1</t>
  </si>
  <si>
    <t>3.1</t>
  </si>
  <si>
    <t>3.2</t>
  </si>
  <si>
    <t>3.3</t>
  </si>
  <si>
    <t>3.4</t>
  </si>
  <si>
    <t>3.5</t>
  </si>
  <si>
    <t>3.6</t>
  </si>
  <si>
    <t>3.7</t>
  </si>
  <si>
    <t>7.2</t>
  </si>
  <si>
    <t>7.3</t>
  </si>
  <si>
    <t>7.4</t>
  </si>
  <si>
    <t>7.5</t>
  </si>
  <si>
    <t>7.6</t>
  </si>
  <si>
    <t>7.7</t>
  </si>
  <si>
    <t>DARBŲ KIEKIŲ ŽINIARAŠTIS NR. 1 – SUSISIEKIMO DALIS</t>
  </si>
  <si>
    <t>Skyrius</t>
  </si>
  <si>
    <t>7.8</t>
  </si>
  <si>
    <t>7.9</t>
  </si>
  <si>
    <t>IŠ VISO ŽINIARAŠTYJE 1, EUR BE PVM</t>
  </si>
  <si>
    <t>Iš viso skyriuje 6, 
Eur be PVM</t>
  </si>
  <si>
    <t>Iš viso skyriuje 7, 
Eur be PVM</t>
  </si>
  <si>
    <t>Iš viso skyriuje 1, 
Eur be PVM</t>
  </si>
  <si>
    <t>Iš viso skyriuje 2, 
Eur be PVM</t>
  </si>
  <si>
    <t>Iš viso skyriuje 3, 
Eur be PVM</t>
  </si>
  <si>
    <t>Iš viso skyriuje 4, 
Eur be PVM</t>
  </si>
  <si>
    <t>Iš viso skyriuje 5, 
Eur be PVM</t>
  </si>
  <si>
    <t>Iš viso skyriuje 8, 
Eur be PVM</t>
  </si>
  <si>
    <t>Iš viso skyriuje 9, 
Eur be PVM</t>
  </si>
  <si>
    <t>Iš viso skyriuje 10, 
Eur be PVM</t>
  </si>
  <si>
    <t>DARBŲ KIEKIŲ ŽINIARAŠČIŲ SANTRAUKA</t>
  </si>
  <si>
    <t>Žiniaraščio pavadinimas</t>
  </si>
  <si>
    <t>Vertė, EUR be PVM</t>
  </si>
  <si>
    <t>Vertės į pasiūlymo formą</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</si>
  <si>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</si>
  <si>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</si>
  <si>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</si>
  <si>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Iš viso žiniaraščiuose (Eur be PVM):</t>
  </si>
  <si>
    <r>
      <t xml:space="preserve">Vieneto kaina, Eur be PVM  </t>
    </r>
    <r>
      <rPr>
        <b/>
        <sz val="11"/>
        <color rgb="FFFF0000"/>
        <rFont val="Times New Roman"/>
        <family val="1"/>
        <charset val="186"/>
      </rPr>
      <t>(pildo Teikėjas)</t>
    </r>
  </si>
  <si>
    <t>1.10</t>
  </si>
  <si>
    <t>1.11</t>
  </si>
  <si>
    <t>1.12</t>
  </si>
  <si>
    <t>1.13</t>
  </si>
  <si>
    <t>Darbų kiekių žin. Nr.</t>
  </si>
  <si>
    <r>
      <rPr>
        <b/>
        <i/>
        <sz val="10"/>
        <rFont val="Times New Roman"/>
        <family val="1"/>
        <charset val="186"/>
      </rPr>
      <t>Pastaba:</t>
    </r>
    <r>
      <rPr>
        <i/>
        <sz val="10"/>
        <rFont val="Times New Roman"/>
        <family val="1"/>
        <charset val="186"/>
      </rPr>
      <t xml:space="preserve"> Rangovas statybvietės išlaidose arba laisvai pasirinktoje (-ose) darbų kiekių žiniaraščių eilutėje (-ėse) turi įsivertinti visus su sutarties vykdymu susijusius dokumentus (įskaitant deklaracijos apie statybos užbaigimą parengimą ir perdavimą užsakovui).</t>
    </r>
  </si>
  <si>
    <t>1.14</t>
  </si>
  <si>
    <t>1.15</t>
  </si>
  <si>
    <t>1.16</t>
  </si>
  <si>
    <t>1.17</t>
  </si>
  <si>
    <t>1.18</t>
  </si>
  <si>
    <t>1.19</t>
  </si>
  <si>
    <t>1.20</t>
  </si>
  <si>
    <t>1.21</t>
  </si>
  <si>
    <t>1.22</t>
  </si>
  <si>
    <t>1.23</t>
  </si>
  <si>
    <t>1.24</t>
  </si>
  <si>
    <t>2.12</t>
  </si>
  <si>
    <t>2.13</t>
  </si>
  <si>
    <t>2.14</t>
  </si>
  <si>
    <t>2.15</t>
  </si>
  <si>
    <t>2.16</t>
  </si>
  <si>
    <t>2.17</t>
  </si>
  <si>
    <t>2.18</t>
  </si>
  <si>
    <t>2.19</t>
  </si>
  <si>
    <t>2.20</t>
  </si>
  <si>
    <t>2.21</t>
  </si>
  <si>
    <t>2.22</t>
  </si>
  <si>
    <t>2.23</t>
  </si>
  <si>
    <t>2.24</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</si>
  <si>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</si>
  <si>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</si>
  <si>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</si>
  <si>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</si>
  <si>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</si>
  <si>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</si>
  <si>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</si>
  <si>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</si>
  <si>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</si>
  <si>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</si>
  <si>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</si>
  <si>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</si>
  <si>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</si>
  <si>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</si>
  <si>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</si>
  <si>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</si>
  <si>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</si>
  <si>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</si>
  <si>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</si>
  <si>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</si>
  <si>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</si>
  <si>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</si>
  <si>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</si>
  <si>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</si>
  <si>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</si>
  <si>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</si>
  <si>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</si>
  <si>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</si>
  <si>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</si>
  <si>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</si>
  <si>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</si>
  <si>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</si>
  <si>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</si>
  <si>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</si>
  <si>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</si>
  <si>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</si>
  <si>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</si>
  <si>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</si>
  <si>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vnt.</t>
  </si>
  <si>
    <t>m3</t>
  </si>
  <si>
    <t>m</t>
  </si>
  <si>
    <t>m2</t>
  </si>
  <si>
    <t>t</t>
  </si>
  <si>
    <t>Trasos nužymėjimas</t>
  </si>
  <si>
    <t>km</t>
  </si>
  <si>
    <r>
      <rPr>
        <b/>
        <sz val="11"/>
        <color rgb="FFFF0000"/>
        <rFont val="Times New Roman"/>
        <family val="1"/>
        <charset val="186"/>
      </rPr>
      <t xml:space="preserve">Pastaba: </t>
    </r>
    <r>
      <rPr>
        <sz val="11"/>
        <color rgb="FFFF0000"/>
        <rFont val="Times New Roman"/>
        <family val="1"/>
        <charset val="186"/>
      </rPr>
      <t>Teikėjas pildo pasirinktinai I arba II dangos konstrukcijos variantą</t>
    </r>
  </si>
  <si>
    <t>Valstybinės reikšmės magistralinio kelio A6 Kaunas–Zarasai–Daugpilis, krašto kelio Nr. 143 Jonava–Žasliai–Kalniniai Mijaugonys rekonstravimas ir Jonavos aplinkkelio statyba (I etapas)</t>
  </si>
  <si>
    <t>Susisiekimo dalis</t>
  </si>
  <si>
    <t>Dujotiekio dalis</t>
  </si>
  <si>
    <t>Elektrotechnikos dalis. Apšvietimas</t>
  </si>
  <si>
    <t>Elektrotechnikos dalis. Apšvietimo prijungimas NR. TR23-77680</t>
  </si>
  <si>
    <t>Elektrotechnikos dalis. 0,4 kV-10kV tinklų rekonstravimas NR. ISK23-77683*</t>
  </si>
  <si>
    <t>Vandentiekio ir nuotekų šalinimo dalis</t>
  </si>
  <si>
    <t>1. Lietaus nuotekų tinklai</t>
  </si>
  <si>
    <t>SN8 klasės SP vamzdžiai, DN1000 mm, su sujungimo detalėmis, kai klojimo gylis nuo 4.9 iki 5,1 m, įskaitant visus reikalingus žemės, montavimo darbus, sistemos išbandymą, praplovimą, televizinę diagnostiką</t>
  </si>
  <si>
    <t>SN8 klasės SP DN1400 mm apsauginis dėklas vamzdžiui DN1000 mm, įskaitant prastūmimo apkabas ir sandarinimo antgalius</t>
  </si>
  <si>
    <t>Surenkamo g/b šuliniai H=4,9 m, iš elementų su užlaidomis, perdanga, sienų hidroizoliacija ir lataku iš betono C20/25</t>
  </si>
  <si>
    <t>Ketinis dangtis vejai DN700, sunkus C250 klasės (apkrova iki 25t), su užraktu, tinklo žymėjimais ir sandarinimo elementais</t>
  </si>
  <si>
    <t>Nerūdijančio plieno sieninis uždoris su apvalia darbine anga vamzdžiui DN1000 mm , įskaitant montavimo darbus ir sandarinimo elementus</t>
  </si>
  <si>
    <t>Komunikacijų žymėjimo ženklas</t>
  </si>
  <si>
    <t>Stiklo pluošto H=5.08 m šulinys komplektuojamas su vamzdynu</t>
  </si>
  <si>
    <t>Ketinis dangtis vejai DN700, sunkus C250 klasės
(apkrova iki 25t), su užraktu, tinklo žymėjimais ir
sandarinimo elementais</t>
  </si>
  <si>
    <t>G/b vamzdžio demontavimas įskaitant statybinio
laužo išvežimą</t>
  </si>
  <si>
    <t>G/b šulinio demontavimas įskaitant statybinio laužo išvežimą, kai apytikslis gylis H=5.0 m diametras DN2000 mm</t>
  </si>
  <si>
    <t>2. Vandentiekio tinklai</t>
  </si>
  <si>
    <t>PE DN315 mm PN10 vamzdis, montuojamas apsauginiame dėkle, įskaitant montavimo darbus, sistemos išbandymą, praplovimą ir televizinę diagnostiką</t>
  </si>
  <si>
    <t>Stačiakampė surenkamo gelžbetonio kamera, 3000x3000 mm, kai darbinis aukštis Hd=1.8 m įskaitant sienų hidroizoliacija, žemės ir montavimo darbus (18,5 m3)</t>
  </si>
  <si>
    <t>Universalus flanšinis adapteris vamzdžiui DN300 mm</t>
  </si>
  <si>
    <t>Kalaus ketaus flanšinė sklendė DN300 mm</t>
  </si>
  <si>
    <t>Kalaus ketaus flanšinė trišakis DN300/100 mm</t>
  </si>
  <si>
    <t>Kalaus ketaus flanšinė sklendė DN100 mm</t>
  </si>
  <si>
    <t>Flanšinis nuorintojas DN100 mm</t>
  </si>
  <si>
    <t>Kalaus ketaus flanšinė alkūnė DN100 mm su atrama, požeminio hidranto montavimui</t>
  </si>
  <si>
    <t>Požeminis gaisrinis hidrantas su aptarnavimo galimybe neatjungiant nuo vandentiekio sistemos, darbinis slėgis – 16bar, su individualiu serijiniu numeriu</t>
  </si>
  <si>
    <t>Tempimui atsparus flanšinis adapteris PE vamzdžiui DN300 mm</t>
  </si>
  <si>
    <t>Protarpinis arba segmentinis sandariklis vamzdžiui DN300 mm</t>
  </si>
  <si>
    <t>Komunikacijos žymėjimo ženklas</t>
  </si>
  <si>
    <t>Stačiakampė surenkamo gelžbetonio kamera, 3000x3000 mm, kai darbinis aukštis Hd=1.8 m, su dvejomis prieduobėmis 500 x 500 mm, įskaitant sienų hidroizoliaciją, žemės ir montavimo darbus</t>
  </si>
  <si>
    <t>Sagos tipo flanšinis perėjimas DN100/50 mm</t>
  </si>
  <si>
    <t>Kalaus ketaus flanšinė sklendė DN50 mm</t>
  </si>
  <si>
    <t>PE DN200 mm PN10 vamzdis montuojamas apsauginiame dėkle, įskaitant montavimo darbus, sistemos išbandymą, praplovimą, televizinę diagnostiką</t>
  </si>
  <si>
    <t>PE DN315 mm PN10 vamzdis montuojamas apsauginiame dėkle, įskaitant montavimo darbus, sistemos išbandymą, praplovimą, televizinę diagnostiką</t>
  </si>
  <si>
    <t>PE DN400 mm PN10 vamzdis montuojamas apsauginiame dėkle, įskaitant montavimo darbus, sistemos išbandymą, praplovimą, televizinę diagnostiką</t>
  </si>
  <si>
    <t>3. Nuotekų tinklai</t>
  </si>
  <si>
    <t>Stačiakampė surenkamo gelžbetonio kamera, 3000x3000 mm, kai darbinis aukštis Hd=2,0 m, bendras aukštis H=3.6 m, su dvejomis prieduobėmis 500x500 mm, įskaitant sienų hidroizoliaciją, žemės ir montavimo darbus</t>
  </si>
  <si>
    <t>Kalaus ketaus flanšinė sklendė DN200 mm</t>
  </si>
  <si>
    <t>Kalaus ketaus flanšinė trišakis DN200/100 mm</t>
  </si>
  <si>
    <t>Universalus flanšinis adapteris vamzdžiui DN200 mm</t>
  </si>
  <si>
    <t>Tempimui atsparus flanšinis adapteris PE vamzdžiui DN200 mm</t>
  </si>
  <si>
    <t>Protarpinis arba segmentinis sandariklis vamzdžiui DN200 mm</t>
  </si>
  <si>
    <t xml:space="preserve"> vnt.</t>
  </si>
  <si>
    <t>Universalus flanšinis adapteris vamzdžiui DN400 mm</t>
  </si>
  <si>
    <t>Kalaus ketaus flanšinė trišakis DN400 mm</t>
  </si>
  <si>
    <t>Kalaus ketaus flanšinė sklendė DN400 mm</t>
  </si>
  <si>
    <t>Kalaus ketaus flanšinis trišakis DN400/100 mm</t>
  </si>
  <si>
    <t>Tempimui atsparus flanšinis adapteris PE vamzdžiui DN400 mm</t>
  </si>
  <si>
    <t>Protarpinis arba segmentinis sandariklis vamzdžiui DN400 mm</t>
  </si>
  <si>
    <t>Kalaus ketaus flanšinis trišakis DN400 mm</t>
  </si>
  <si>
    <t>Kombinuotas nuorinimo vožtuvas nuotekoms DN100 mm</t>
  </si>
  <si>
    <t>Sagos tipo flanšinis perėjimas DN400/100 mm</t>
  </si>
  <si>
    <t>3.46</t>
  </si>
  <si>
    <t>3.47</t>
  </si>
  <si>
    <t>3.48</t>
  </si>
  <si>
    <t>3.49</t>
  </si>
  <si>
    <t>3.50</t>
  </si>
  <si>
    <t>3.51</t>
  </si>
  <si>
    <t>3.52</t>
  </si>
  <si>
    <t>3.53</t>
  </si>
  <si>
    <t>3.54</t>
  </si>
  <si>
    <t>3.55</t>
  </si>
  <si>
    <t>3.56</t>
  </si>
  <si>
    <t>3.57</t>
  </si>
  <si>
    <t>3.58</t>
  </si>
  <si>
    <t>3.59</t>
  </si>
  <si>
    <t>3.60</t>
  </si>
  <si>
    <t>3.61</t>
  </si>
  <si>
    <t>Elektroninių ryšių ir telekomunikacijų dalis (AB Telia Lietuva)</t>
  </si>
  <si>
    <t>Elektroninių ryšių ir telekomunikacijų dalis (VŠĮ Plačiajuostis internetas)</t>
  </si>
  <si>
    <t>1. Medžiagų ir įrenginių žiniaraštis</t>
  </si>
  <si>
    <t>Apsauginis vamzdis HDPE D110 1250N</t>
  </si>
  <si>
    <t>Apsauginis vamzdis HDPE D110</t>
  </si>
  <si>
    <t>RKŠ-2-8 g/b surenkamas šulinys su ketinio iuko B15 apkrovai dangčiu</t>
  </si>
  <si>
    <t>Ketaus liukas B125 kN apkrovai šuliniui su rakinamu dangčiu</t>
  </si>
  <si>
    <t>Išlyginamieji 10 cm aukščio betoniniai žiedai šulinio dangčio pakėlimui po sunkaus tipo liuku</t>
  </si>
  <si>
    <t>Išlyginamieji 6 cm aukščio betoniniai žiedai šulinio dangčio pakėlimui po sunkaus tipo  liuku</t>
  </si>
  <si>
    <t>Smėlis statybos darbams</t>
  </si>
  <si>
    <t>Betonas aukščio išlyginimui</t>
  </si>
  <si>
    <t>Reperis</t>
  </si>
  <si>
    <t>Reperio lentelė</t>
  </si>
  <si>
    <t>Sandarinimo medžiaga</t>
  </si>
  <si>
    <r>
      <t xml:space="preserve">Kabelis optinis (V71/1) </t>
    </r>
    <r>
      <rPr>
        <sz val="12"/>
        <color rgb="FF000000"/>
        <rFont val="TimesNewRomanPSMT"/>
      </rPr>
      <t>LTC24x1x0,125</t>
    </r>
  </si>
  <si>
    <r>
      <t>Kabelis optinis (</t>
    </r>
    <r>
      <rPr>
        <sz val="12"/>
        <color rgb="FF000000"/>
        <rFont val="TimesNewRomanPSMT"/>
      </rPr>
      <t>V71/5) LTC12x1x0,125</t>
    </r>
  </si>
  <si>
    <r>
      <t xml:space="preserve">Kabelis optinis (V04) </t>
    </r>
    <r>
      <rPr>
        <sz val="12"/>
        <color rgb="FF000000"/>
        <rFont val="TimesNewRomanPSMT"/>
      </rPr>
      <t>FYO2RMU 2x6xSML</t>
    </r>
  </si>
  <si>
    <t>Varinis kabelis 100x2x0,5</t>
  </si>
  <si>
    <t>Mova FYOVD2RMU 2x6xSML (V04)</t>
  </si>
  <si>
    <r>
      <t xml:space="preserve">Mova </t>
    </r>
    <r>
      <rPr>
        <sz val="12"/>
        <color rgb="FF000000"/>
        <rFont val="TimesNewRomanPSMT"/>
      </rPr>
      <t>LTC12x1x0,125 V71/5)</t>
    </r>
  </si>
  <si>
    <t>Mova LTC24x1x0,125 (V71/1)</t>
  </si>
  <si>
    <t>Mova 100X2X0,5</t>
  </si>
  <si>
    <t>Signalinė juosta „Kabelis“</t>
  </si>
  <si>
    <t>l</t>
  </si>
  <si>
    <t>2. Demontavimo darbų žiniaraštis</t>
  </si>
  <si>
    <t>Esamų šulinių demontavimas RKŠ-2 (įskaitant žemės darbus)</t>
  </si>
  <si>
    <t>Kabelių iki 1 kg išmontavimas iš kanalų</t>
  </si>
  <si>
    <t>Esamų šviesolaidinių kabelių atjungimas nuo movų šuliniuose</t>
  </si>
  <si>
    <t>Šulinių liukų išmontavimas</t>
  </si>
  <si>
    <t>Medžiagų išvežimas į gamybinę aikštelę iki 10 km atstumu AB Telia Lietuva</t>
  </si>
  <si>
    <t>3. Darbų kiekių žiniaraštis</t>
  </si>
  <si>
    <t>RKŠ-2 g/b surenkamų šulinių montavimas (įskaitant žemės darbus ir pagrindą po šuliniu)</t>
  </si>
  <si>
    <t>Dangtis MTT-L B125 klasės rakinamas RKŠ-2-8 šuliniui montavimas</t>
  </si>
  <si>
    <r>
      <t xml:space="preserve">Vamzdžių D110 paklojimas tranšėjoje (įskaitant žemės darbus </t>
    </r>
    <r>
      <rPr>
        <b/>
        <sz val="11"/>
        <color rgb="FF000000"/>
        <rFont val="TimesNewRomanPS-BoldMT"/>
      </rPr>
      <t xml:space="preserve">mechanizuotu </t>
    </r>
    <r>
      <rPr>
        <sz val="11"/>
        <color rgb="FF000000"/>
        <rFont val="TimesNewRomanPSMT"/>
      </rPr>
      <t>būdu ir smėlio išlyginamąjį bei pirminio užpylimo sluoksnius, kai tranšėjos gylis 1,0…1,8 m)</t>
    </r>
  </si>
  <si>
    <r>
      <t xml:space="preserve">Vamzdžių D110 paklojimas tranšėjoje (įskaitant žemės darbus </t>
    </r>
    <r>
      <rPr>
        <b/>
        <sz val="11"/>
        <color rgb="FF000000"/>
        <rFont val="TimesNewRomanPS-BoldMT"/>
      </rPr>
      <t xml:space="preserve">rankiniu </t>
    </r>
    <r>
      <rPr>
        <sz val="11"/>
        <color rgb="FF000000"/>
        <rFont val="TimesNewRomanPSMT"/>
      </rPr>
      <t>būdu prie veikiančių komunikacijų, smėlio išlyginamąjį bei pirminio užpylimo sluoksnius, kai tranšėjos gylis 1,0…1,8 m)</t>
    </r>
  </si>
  <si>
    <r>
      <t xml:space="preserve">Vamzdžių D110 paklojimas uždaru būdu (įskaitant žemės darbus </t>
    </r>
    <r>
      <rPr>
        <b/>
        <sz val="11"/>
        <color rgb="FF000000"/>
        <rFont val="TimesNewRomanPS-BoldMT"/>
      </rPr>
      <t xml:space="preserve">rankiniu </t>
    </r>
    <r>
      <rPr>
        <sz val="11"/>
        <color rgb="FF000000"/>
        <rFont val="TimesNewRomanPSMT"/>
      </rPr>
      <t>būdu duobių įrengimui prie veikiančių komunikacijų, kai tranšėjos gylis 1,0…1,8 m)</t>
    </r>
  </si>
  <si>
    <t>Duobių šulinių įrengimui kasimas ir užpylimas ryšių tinklui, rankiniu būdu</t>
  </si>
  <si>
    <t>Šulinių paaukštinimo darbai iki projektinio lygio</t>
  </si>
  <si>
    <t>Angų iškirtimas vamzdžiams /g/b šuliniuose</t>
  </si>
  <si>
    <t>Angų sandarinimas g/ b šuliniuose</t>
  </si>
  <si>
    <t>Gelžbetonio atliekų pakrovimas ir išvežimas atstumu iki 10 km</t>
  </si>
  <si>
    <t>Perteklinio grunto pakrovimas ir išvežimas atstumu iki 10 km</t>
  </si>
  <si>
    <t>Movos FYOVD2PMU 2x6xSML kabeliui montavimas (2 proj.)</t>
  </si>
  <si>
    <t>Movos (V71/1) LTC24x1x0,125 kabeliui montavimas (1 esam.,1 proj)</t>
  </si>
  <si>
    <r>
      <t>Movos (</t>
    </r>
    <r>
      <rPr>
        <sz val="12"/>
        <color rgb="FF000000"/>
        <rFont val="TimesNewRomanPSMT"/>
      </rPr>
      <t xml:space="preserve">V71/5) LTC12x1x0,125 </t>
    </r>
    <r>
      <rPr>
        <sz val="11"/>
        <color rgb="FF000000"/>
        <rFont val="TimesNewRomanPSMT"/>
      </rPr>
      <t>(1 esam.,1 proj) kabeliui montavimas (1 esamn.)</t>
    </r>
  </si>
  <si>
    <t>Movų 100x2x0,5 talpos kabeliui montavimas</t>
  </si>
  <si>
    <r>
      <t>(</t>
    </r>
    <r>
      <rPr>
        <sz val="12"/>
        <color rgb="FF000000"/>
        <rFont val="TimesNewRomanPSMT"/>
      </rPr>
      <t xml:space="preserve">V71/5) LTC12x1x0,125 </t>
    </r>
    <r>
      <rPr>
        <sz val="11"/>
        <color rgb="FF000000"/>
        <rFont val="TimesNewRomanPSMT"/>
      </rPr>
      <t>kabelio montavimas spintoje Dėžutė V71/5</t>
    </r>
  </si>
  <si>
    <t>Movos FYOVD2PMU 2x6xSML kabelio montavimas spintoje Dėžutė V04</t>
  </si>
  <si>
    <t>Reperių montavimas</t>
  </si>
  <si>
    <t>Sumontuoto kabelio matavimų kompleksas nuolatine srove prieš ir įjungus į galinius įrenginius</t>
  </si>
  <si>
    <t>Pereinamojo slopinimo 100x2 talpos kabeliuose matavimas (vienam kabeliui)</t>
  </si>
  <si>
    <t>Išmatuoti kabelio gyslų izoliacijos varžą</t>
  </si>
  <si>
    <t>Išmatuoti kabelio gyslų šleifo ominę varžą</t>
  </si>
  <si>
    <t>Kabelio talpos izoliacijos elektrinio atsparumo išbandymas</t>
  </si>
  <si>
    <t>Šviesolaidinio kabelio matavimas lazeriniu ir optinės galios prietaisais sumontuotame ruože</t>
  </si>
  <si>
    <t>Skaidulų pakloto šviesolaidinio kabelio slopinimo parametrų matavimas tarp ODF bloko ir jungiamosios movos</t>
  </si>
  <si>
    <t>Šviesolaidinio kabelio skaidulų pakloto kabelio slopinimo parametrų matavimas statybiniame ilgyje</t>
  </si>
  <si>
    <t>Šviesolaidinio kabelio slopinimo parametrų matavimas aikštelėje</t>
  </si>
  <si>
    <t>Grunto tankinimas vibroplokštėmis</t>
  </si>
  <si>
    <t>Signalinės juostos montavimas</t>
  </si>
  <si>
    <t>Leidimas kasinėjimo darbams</t>
  </si>
  <si>
    <t>Kitų organizacijų atstovų iškvietimas</t>
  </si>
  <si>
    <t>Geodezinis trasos nužymėjimas</t>
  </si>
  <si>
    <t>Išpildomosios nuotraukos atlikimas</t>
  </si>
  <si>
    <t>4. Kitos išlaidos</t>
  </si>
  <si>
    <t>Kabelio įtraukimas į užimtą kanalą rankine gerve, kai 1m kabelio masė iki 1kg (kabelis optinis (V04) FYO2RMU 2x6xSML)</t>
  </si>
  <si>
    <t>Kabelio įtraukimas į užimtą kanalą rankine gerve, kai 1m kabelio masė iki 1kg (kabelis varinėmis gyslomis 100x2x0,5)</t>
  </si>
  <si>
    <t>Kabelio įtraukimas į užimtą kanalą rankine gerve, kai 1m kabelio masė iki 1kg
(kabelis optinis (V71/1) LTC24x1x0,125)</t>
  </si>
  <si>
    <t>Kabelio rezervų šuliniuose montavimas ((V04) FYO2RMU 2x6xSML)</t>
  </si>
  <si>
    <t>Kabelio rezervų šuliniuose montavimas ((V71/5) LTC12x1x0,125)</t>
  </si>
  <si>
    <t>Kabelio rezervų šuliniuose montavimas (100x2x0,5)</t>
  </si>
  <si>
    <t>Kabelio rezervų šuliniuose montavimas ((V71/1) LTC24x1x0,125)</t>
  </si>
  <si>
    <t>Kabelio įtraukimas į laisvą kanalą rankine gerve, kai 1m kabelio masė iki 1kg (kabelis optinis (V71/5) LTC12x1x0,125)</t>
  </si>
  <si>
    <t>DARBŲ KIEKIŲ ŽINIARAŠTIS NR. 7 – VANDENTIEKIO IR NUOTEKŲ ŠALINIMO DALIS</t>
  </si>
  <si>
    <t>DARBŲ KIEKIŲ ŽINIARAŠTIS NR. 3 – ELEKTRONINIŲ RYŠIŲ IR TELEKOMUNIKACIJŲ DALIS (AB TELIA LIETUVA)</t>
  </si>
  <si>
    <t>DARBŲ KIEKIŲ ŽINIARAŠTIS NR. 4 – ELEKTRONINIŲ RYŠIŲ IR TELEKOMUNIKACIJŲ DALIS (VŠĮ PLAČIAJUOSTIS INTERNETAS)</t>
  </si>
  <si>
    <t>Kabelis optinis 24 sk(MK16-6 iki MK16-3)</t>
  </si>
  <si>
    <t>Kabelis optinis 24 sk (MK17 iki MK16-3)</t>
  </si>
  <si>
    <t>Medžiagų gražinimas VŠĮ Plačiajuostis internetas 40 km atstumu</t>
  </si>
  <si>
    <t>Kabelio įtraukimas į užimtą kanalą rankine gerve, kai 1m kabelio masė iki 1kg (kabelis optinis 24 sk(MK16-6 iki MK16-3))</t>
  </si>
  <si>
    <t>Kabelio įtraukimas į laisvą kanalą rankine gerve, kai 1m kabelio masė iki 1kg (kabelis optinis 24 sk (MK17 iki MK16-3))</t>
  </si>
  <si>
    <t>Kabelio rezervų šuliniuose montavimas (24 sk(MK16-6 iki MK16-3))</t>
  </si>
  <si>
    <t>Kabelio rezervų šuliniuose montavimas (24 sk (MK17 iki MK16-3))</t>
  </si>
  <si>
    <t>Movos (24 sk(MK16-6 iki MK16-3) kabeliui montavimas (2 esam)</t>
  </si>
  <si>
    <t>Movos ((24 sk (MK17 iki MK16-3) kabeliui montavimas (2 esam,)</t>
  </si>
  <si>
    <t>Saugi karštai cinkuota apšvietimo atrama Г formos, aukštis h=9 m gembės m L-1,0 m</t>
  </si>
  <si>
    <t>Saugi karštai cinkuota apšvietimo atrama T formos, aukštis h=9 m gembės 2L-1,0 m dažyta</t>
  </si>
  <si>
    <t>Saugi karštai cinkuota apšvietimo atrama, aukštis h=6,0 m be gembės</t>
  </si>
  <si>
    <r>
      <t>Vienšakė 1,0 m ilgio gembė, diametras 60mm, pasvirimo kampas 0</t>
    </r>
    <r>
      <rPr>
        <sz val="11"/>
        <color rgb="FF000000"/>
        <rFont val="Calibri"/>
        <family val="2"/>
        <charset val="186"/>
      </rPr>
      <t>°</t>
    </r>
  </si>
  <si>
    <r>
      <t>T formos 2(x1,0m) ilgio gembė, diametras 60mm,
pasvirimo kampas 0</t>
    </r>
    <r>
      <rPr>
        <sz val="11"/>
        <color rgb="FF000000"/>
        <rFont val="Calibri"/>
        <family val="2"/>
        <charset val="186"/>
      </rPr>
      <t>°</t>
    </r>
  </si>
  <si>
    <t>G/b pamatas 6 m saugiai apšvietimo atramai</t>
  </si>
  <si>
    <t>G/b pamatas 9 m saugiai apšvietimo atramai</t>
  </si>
  <si>
    <t>Šviestuvas LED 58W, 4000K, IP66 RAL 7022</t>
  </si>
  <si>
    <t>Šviestuvas prėjų apšvietimui LED 58W, 5000K, IP66 RAL 7022</t>
  </si>
  <si>
    <t>Automatinis jungiklis 1F/1P/C/6A</t>
  </si>
  <si>
    <t>SV15 atsišakojimo gnybtų komplektas</t>
  </si>
  <si>
    <t>1kV kabelis Al-4x70 su XLPE izoliacija ir PVC apvalkalu</t>
  </si>
  <si>
    <t>1kV kabelis Al-4x35 su XLPE izoliacija ir PVC apvalkalu</t>
  </si>
  <si>
    <t>1kV kabelis Cu-3x1,5 su PVC izoliacija ir apvalkalu</t>
  </si>
  <si>
    <t>1kV kabelis Cu-3x0,75 su PVC izoliacija ir apvalkalu</t>
  </si>
  <si>
    <t>Signalinė juosta</t>
  </si>
  <si>
    <t>HDPE Ø75 vamzdis skirtas kloti atviru būdu grunte 450N</t>
  </si>
  <si>
    <t>HDPE Ø75 vamzdis skirtas kloti atviru būdu po keliu 1250 N</t>
  </si>
  <si>
    <t>Kabelio Al-4x70 galinė mova su antgaliais</t>
  </si>
  <si>
    <t>Kabelio Al-4x35 galinė mova su antgaliais</t>
  </si>
  <si>
    <t>Atramų Nr. (lentelė/kita)</t>
  </si>
  <si>
    <t>2. Demontavimo darbai</t>
  </si>
  <si>
    <t>Šviestuvų išmontavimas nuo gembių</t>
  </si>
  <si>
    <t>Gembių išmontavimas</t>
  </si>
  <si>
    <t>Atramų H-9,0 m išmontavimas</t>
  </si>
  <si>
    <t>Atramų H-6,0 m išmontavimas</t>
  </si>
  <si>
    <t>Pamatų išmontavimas</t>
  </si>
  <si>
    <t>Kabelių atjungimas ir išmontavimas</t>
  </si>
  <si>
    <t>Grunto kasimas/užkasimas rankiniu būdu pamatų demontavimui</t>
  </si>
  <si>
    <t>Apšvietimo įrenginių išvežimas saugojimui 40 km</t>
  </si>
  <si>
    <t>Apšvietimo valdymo spintos AVS -1 komplekte su įranga montavimas ant pamato</t>
  </si>
  <si>
    <t>Duobės spintos pamatui kasimas/užkasimas</t>
  </si>
  <si>
    <t>Pamato spintai betonavimas</t>
  </si>
  <si>
    <t>Apšvietimo atramos montavimas</t>
  </si>
  <si>
    <t>Esamų apšvietimo atramų montavimas</t>
  </si>
  <si>
    <t>Vienšakės gembės montavimas ir (esama)+1</t>
  </si>
  <si>
    <t>Dvišakės gembės montavimas</t>
  </si>
  <si>
    <t>Duobės atramos pamatui iškasimas/užpylimas mechanizuotai</t>
  </si>
  <si>
    <t>Pamato apšvietimo atramai montavimas</t>
  </si>
  <si>
    <t>Šviestuvo montavimas ant atramos</t>
  </si>
  <si>
    <t>Automatinio jungiklio 1F montavimas</t>
  </si>
  <si>
    <t>Atsišakojimo gnybtų komplekto montavimas</t>
  </si>
  <si>
    <t>Tranšėjos kasimas/užpylimas 1-2 kab. rankiniu būdu</t>
  </si>
  <si>
    <t>Tranšėjos kasimas/užpylimas 1-2 kab. mechanizuotai</t>
  </si>
  <si>
    <t>Kabelio iki 3kg/m montavimas vamzdyje</t>
  </si>
  <si>
    <t>Kabelio iki 3kg/m montavimas spintoje</t>
  </si>
  <si>
    <t>Kabelio iki 3kg/m montavimas atramoje</t>
  </si>
  <si>
    <t>Kabelio Cu-3x1,5 ;0,75montavimas atramoje, spintoje</t>
  </si>
  <si>
    <t>Signalinės juostos paklojimas tranšėjoje</t>
  </si>
  <si>
    <t>HDPE Ø75 vamzdžio paklojimas tranšėjoje po keliu atviru būdu 1250N</t>
  </si>
  <si>
    <t>HDPE Ø75 450N vamzdžio paklojimas tranšėjoje</t>
  </si>
  <si>
    <t>Kabelio Al-4x70 galinės movos su antgaliais montavimas</t>
  </si>
  <si>
    <t>Kabelio Al-4x35 galinės movos su antgaliais montavimas</t>
  </si>
  <si>
    <t>Įžeminimo įrenginio R≤10» montavimas</t>
  </si>
  <si>
    <t>Įžeminimo įrenginio R≤30» montavimas</t>
  </si>
  <si>
    <t>Prijungimas prie įžeminimo įrenginio</t>
  </si>
  <si>
    <t>Įžeminimo įrenginio varžos matavimas</t>
  </si>
  <si>
    <t>Kabelio izoliacijos varžos matavimas</t>
  </si>
  <si>
    <t>Fazinio ir nulinio laidų grandinės varžos matavimai</t>
  </si>
  <si>
    <t>Įžeminimo įrenginių kontaktinių jungčių, PEN, PE ir N laidų pereinamosios varžos matavimai</t>
  </si>
  <si>
    <t>Atramų, Nr. Montavimas</t>
  </si>
  <si>
    <t>Apšvietimo matavimai</t>
  </si>
  <si>
    <t>DARBŲ KIEKIŲ ŽINIARAŠTIS NR. 5 – ELEKTROTECHNIKOS DALIS. APŠVIETIMAS</t>
  </si>
  <si>
    <t>Išpildomosios nuotraukos atlikimas ir kadastrinių matavimų bylos parengimas ir (ar) įregistruoto kelio ruožo į kurį patenka statinys, kadastrinės bylos patikslinimas.</t>
  </si>
  <si>
    <t xml:space="preserve">ha </t>
  </si>
  <si>
    <t>Esamos asfalto dangos frezavimas hvid-14 cm ir išvežimas į sandėliavimo aikštelę (antriniam panaudojimui) rangovo pasirinktu atstumu  į sandėliavimo aikštelę</t>
  </si>
  <si>
    <t>Esamos dangos frezavimas, ardymas</t>
  </si>
  <si>
    <t>Nepanaudotų asfalto drožlių išvežimas rangovo pasirinktu atstumu, įvertinant grįžtamas medžiagas</t>
  </si>
  <si>
    <t>Esamos skalda  kasimas mechanizuotu būdu</t>
  </si>
  <si>
    <t>Nepanaudotų skaldos išvežimas rangovo pasirinktu atstumu, įvertinant grįžtamas medžiagas</t>
  </si>
  <si>
    <t>Esamo bitumu permirkusio žvyro ardymas ir išvežimas rangovo pasirinktu atstumu į atliekų aikštelę</t>
  </si>
  <si>
    <t>Esamo žvyras (kelkraščiai ir nuovažos) kasimas mechanizuotu būdu</t>
  </si>
  <si>
    <t>Nepanaudotų žvyro išvežimas rangovo pasirinktu atstumu, įvertinant grįžtamas medžiagas</t>
  </si>
  <si>
    <t>Esamo žvyras (po danga) kasimas mechanizuotu būdu</t>
  </si>
  <si>
    <t>Dėžinio tipo atitvarų perstatymas (kelias Nr. 143)</t>
  </si>
  <si>
    <t>Vienpusių metalinių atitvarų sijų ir metalinių stulpelių išardymas bei išvežimas rangovo pasirinktu atstumu (Į LAKD nurodyta sandėliavimo vietą)</t>
  </si>
  <si>
    <t>Vienpusių metalinių atitvarų sijų (ant betoninių stulpelių) išardymas bei išvežimas rangovo pasirinktu atstumu (Į LAKD nurodyta sandėliavimo vietą)</t>
  </si>
  <si>
    <t>Apsauginės tvorelės išardymas, metalinių sijų (3,0 m) ir stulpelių išardymas bei išvežimas rangovo pasirinktu atstumu (Į LAKD nurodyta sandėliavimo vietą)</t>
  </si>
  <si>
    <t>Betoninių atitvaro stulpelių (200x200x2500) išardymas</t>
  </si>
  <si>
    <t>Statybinio laužo (betono) pakrovimas ir išvežimas rangovo pasirinktu atstumu į perdirbimo įmonę</t>
  </si>
  <si>
    <t>Betoninių vejos bortų 200×80×1000 mm ir jų pamato išardymas (31,14 m3)</t>
  </si>
  <si>
    <t>Betoninių kelio bortų 300×150×1000 mm ir jų pamato išardymas (15,48 m3)</t>
  </si>
  <si>
    <t>Esamo betoninio latako dalies išardymas (4,65 m3)</t>
  </si>
  <si>
    <t>Esamų plastmasinių signalinių stulpelių demontavimas ir išvežimas rangovo pasirinktu atstumu į atliekų aikštelę</t>
  </si>
  <si>
    <t>Esamo ženklinimo nutrynimas ir išvežimas rangovo pasirinktu atstumu į atliekų aikštelę</t>
  </si>
  <si>
    <t>Esamų kelio ženklų su vienu skydu ant vienstiebės atramos išardymas bei išvežimas rangovo pasirinktu atstumu (Į LAKD nurodyta sandėliavimo vietą)</t>
  </si>
  <si>
    <t>Esamų kelio ženklų su dviem skydais ant vienstiebės atramos išardymas bei išvežimas rangovo pasirinktu atstumu (Į LAKD nurodyta sandėliavimo vietą)</t>
  </si>
  <si>
    <t>Esamų kelio ženklų su vienu skydu ant dvistiebės atramos išardymas bei išvežimas rangovo pasirinktu atstumu (Į LAKD nurodyta sandėliavimo vietą)</t>
  </si>
  <si>
    <t>Esamų kelio ženklų su dviem skydais ant dvistiebės atramos išardymas bei išvežimas rangovo pasirinktu atstumu (Į LAKD nurodyta sandėliavimo vietą)</t>
  </si>
  <si>
    <t>Esamų kelio ženklų su trimis skydais ant tristiebės atramos išardymas bei išvežimas rangovo pasirinktu atstumu (Į LAKD nurodyta sandėliavimo vietą)</t>
  </si>
  <si>
    <t>Esamo kelio ženklo su dviem skydais ant tristiebės atramos su pasparomis išardymas bei išvežimas rangovo pasirinktu atstumu (Į LAKD nurodyta sandėliavimo vietą)</t>
  </si>
  <si>
    <t>Esamo kelio ženklo demontavimas nuo apšvietimo atramos bei išvežimas rangovo pasirinktu atstumu (Į LAKD nurodyta sandėliavimo vietą)</t>
  </si>
  <si>
    <t>Krūmų išrovimas, susmulkinimas ir išvežimas į žaliųjų atliekų priėmimo aikštelę rangovo pasirinktu atstumu</t>
  </si>
  <si>
    <t>Minkštos veislės medžių  Ø16 – 24 cm skersmens pašalinimas su kelmais</t>
  </si>
  <si>
    <t>Kietos veislės medžių Ø16 – 24 cm skersmens pašalinimas su kelmais</t>
  </si>
  <si>
    <t>Minkštos veislės medžių Ø24 – 32  cm skersmens pašalinimas su kelmais</t>
  </si>
  <si>
    <t>Kietos veislės medžių Ø24 – 32 cm skersmens pašalinimas su kelmais</t>
  </si>
  <si>
    <t>Minkštos veislės medžių virš Ø 32 cm skersmens pašalinimas su kelmais</t>
  </si>
  <si>
    <t>Kietos veislės medžių virš Ø 32 cm skersmens pašalinimas su kelmais</t>
  </si>
  <si>
    <t>Supjaustytos medienos (rąstų) pakrovimas, išvežimas rangovo pasirinktu atstumu ir iškrovimas, tvarkingai susandėliuojant statybvietės aikštelėje</t>
  </si>
  <si>
    <t xml:space="preserve">Kelmų ir šakų pakrovimas ir išvežimas į žaliųjų atliekų priėmimo aikštelę rangovo pasirinktu atstumu </t>
  </si>
  <si>
    <t xml:space="preserve">Derlingojo dirvožemio sluoksnio pašalinimas, perstumiant jį mechanizuotai iki 30 m atstumu </t>
  </si>
  <si>
    <t>Derlingojo dirvožemio pakrovimas ir išvežimas autotransportu į laikino sandėliavimo vietą rangovo pasirinktu atstumu (antriniam panaudojimui)</t>
  </si>
  <si>
    <t>Derlingojo dirvožemio pakrovimas ir išvežimas autotransportu į išlykį rangovo pasirinktu atstumu</t>
  </si>
  <si>
    <r>
      <t xml:space="preserve">2. Žemės sankasa. 
</t>
    </r>
    <r>
      <rPr>
        <b/>
        <i/>
        <sz val="11"/>
        <rFont val="Times New Roman"/>
        <family val="1"/>
        <charset val="186"/>
      </rPr>
      <t>A6 Jonavos aplinkkelis</t>
    </r>
  </si>
  <si>
    <t>Lovio įrengimas II gr. grunte mechanizuotai, gruntą sustumiant į krūvas ir pervežant rangovo pasirinktu atstumu</t>
  </si>
  <si>
    <t xml:space="preserve">Pylimų įrengimas, kai gruntas ekskavatoriumi pakraunamas į autosavivarčius ir pervežamas iš saugojimo aikštelės rangovo pasirinktu atstumu      </t>
  </si>
  <si>
    <t>Sankasos ir lovio dugno planiravimas mechanizuotai (13131×0,8)</t>
  </si>
  <si>
    <t>Sankasos ir lovio dugno planiravimas rankiniu būdu (13131×0,2)</t>
  </si>
  <si>
    <t>Sankasos ir lovio dugno tankinimas mechanizuotu būdu (13131×0,3)</t>
  </si>
  <si>
    <t>Pylimų ir iškasų šlaitų planiravimas mechanizuotu būdu (8262×0,8)</t>
  </si>
  <si>
    <t>Pylimų ir iškasų šlaitų planiravimas rankiniu būdu (8262×0,2)</t>
  </si>
  <si>
    <t xml:space="preserve">Pylimų, iškasų šlaitų plotų tvirtinimas derlinguoju dirvožemiu   h=0,10 m, apsėjant žole, kai dirvožemis atvežamas iš saugojimo aikštelės rangovo pasirinktu atstumu </t>
  </si>
  <si>
    <t>Pakelės plotų planiravimas ir padengimas derlinguoju dirvožemiu h=0,30 m, apsėjant žole, kai dirvožemis iš sandėliavimo aikštelės rangovo pasirinktu atstumu</t>
  </si>
  <si>
    <t>Pakelės griovių tvirtinimas skaldos 22/32 sluoksniu, įplūktu į gruntą, kurio storis h=0,10 m, kai griovio nuolydis 0–3 %</t>
  </si>
  <si>
    <t>II grupės grunto kasimas mechanizuotu būdu šulinių pastatymui ir vamzdžių paklojimui, grunto mechanizuotas pakrovimas į autosavivarčius ir išvežimas rangovo pasirinktu atstumu į išlykį</t>
  </si>
  <si>
    <t>Tranšėjų dugno planiravimas I grupės grunte rankiniu būdu</t>
  </si>
  <si>
    <t>Plastikinių vandens surinkimo šulinėlių Ø425 mm su smėlio surinkimu įrengimas su vandens išvedimu (dugnas, gofruotas šachtinis vamzdis, žiedinis sandariklis, betoninis kūgis, kupolinės grotelės)</t>
  </si>
  <si>
    <t>Gofruoto plastmasinio vamzdžio Ø200 mm pajungimas į plastmasinius gofruotus apžiūros šulinius įskaitant protarpinius, sandarinimo elementus, perėjimus bei montavimo darbus (skylių skaičius) </t>
  </si>
  <si>
    <t>Ø200 mm plastikinių „N“ klasės vamzdžių paklojimas ant smėlio h=0,10 m sluoksnio</t>
  </si>
  <si>
    <t>Ištekamųjų antgalių B-6 prie Ø200 mm skersmens vamzdžių įrengimas</t>
  </si>
  <si>
    <t>Tranšėjos kasimas mechanizuotu būdu II grupės grunte drenažo įrengimui, grunto mechanizuotas pakrovimas į autosavivarčius ir išvežimas rangovo pasirinktu atstumu į išlykį</t>
  </si>
  <si>
    <t>Tranšėjos dugno planiravimas rankiniu būdu (L×0,40 m)</t>
  </si>
  <si>
    <t>Pagrindo h=0,10m iš skaldelės 11/16 įplūktos į gruntą įrengimas</t>
  </si>
  <si>
    <t>Plastikinių gofruotų drenažo vamzdžių Ø110mm su geotekstilės filtru paklojimas</t>
  </si>
  <si>
    <t>Prizmės iš skaldelės 11/16 įrengimas</t>
  </si>
  <si>
    <t>Filtruojančios geosintetinės medžiagos paklojimas virš skaldos prizmės</t>
  </si>
  <si>
    <t>Drenažo užpylimas smėliu</t>
  </si>
  <si>
    <t>1. Paruošiamieji darbai. Matavimai</t>
  </si>
  <si>
    <t>1. Paruošiamieji darbai. 
Dangų ardymas</t>
  </si>
  <si>
    <t>1. Paruošiamieji darbai. 
Metalinių komponentų ardymas</t>
  </si>
  <si>
    <t>1. Paruošiamieji darbai. 
Betono gaminių ardymas</t>
  </si>
  <si>
    <t>1. Paruošiamieji darbai. 
Dangos ženklinimo, ženklų, signalinių stulpelių ardymas</t>
  </si>
  <si>
    <t>1. Paruošiamieji darbai. 
Augmenijos šalinimas</t>
  </si>
  <si>
    <t>1. Paruošiamieji darbai. Augmenijos šalinimas</t>
  </si>
  <si>
    <r>
      <t xml:space="preserve">3. Vandens nuvedimas.
Paviršinio vandens nuvedimas.
</t>
    </r>
    <r>
      <rPr>
        <b/>
        <i/>
        <sz val="11"/>
        <rFont val="Times New Roman"/>
        <family val="1"/>
        <charset val="186"/>
      </rPr>
      <t>A6 Jonavos aplinkkelis</t>
    </r>
  </si>
  <si>
    <r>
      <t xml:space="preserve">3. Vandens nuvedimas. 
Drenažas.
</t>
    </r>
    <r>
      <rPr>
        <b/>
        <i/>
        <sz val="11"/>
        <rFont val="Times New Roman"/>
        <family val="1"/>
        <charset val="186"/>
      </rPr>
      <t>A6 Jonavos aplinkkelis</t>
    </r>
  </si>
  <si>
    <r>
      <t xml:space="preserve">3. Vandens nuvedimas. 
Infiltraciniai šuliniai.
</t>
    </r>
    <r>
      <rPr>
        <b/>
        <i/>
        <sz val="11"/>
        <rFont val="Times New Roman"/>
        <family val="1"/>
        <charset val="186"/>
      </rPr>
      <t>A6 Jonavos aplinkkelis</t>
    </r>
  </si>
  <si>
    <t>Infiltraciniai šuliniai</t>
  </si>
  <si>
    <r>
      <t xml:space="preserve">3. Vandens nuvedimas. 
Vandens pralaidos.
</t>
    </r>
    <r>
      <rPr>
        <b/>
        <i/>
        <sz val="11"/>
        <rFont val="Times New Roman"/>
        <family val="1"/>
        <charset val="186"/>
      </rPr>
      <t>A6 Jonavos aplinkkelis</t>
    </r>
  </si>
  <si>
    <t xml:space="preserve">Plastikinės  Ø400 mm pralaidų įrengimas ant smėlio pakloto h=0,15 m </t>
  </si>
  <si>
    <t>Betoninių (C12/15) antgalių įrengimas</t>
  </si>
  <si>
    <t>Vagos tvirtinimas ties antgaliais 22/32 skalda, h=0,10 m</t>
  </si>
  <si>
    <t>Plastikinės  Ø400 mm pralaidų įrengimas ant smėlio pakloto h=0,15 m (1 vnt.)</t>
  </si>
  <si>
    <t>Žemės sankasos stiprinimas hidrauliniais rišikliais h-0,15 m.</t>
  </si>
  <si>
    <t>Apsauginio šalčiui atsparaus sluoksnio įrengimas</t>
  </si>
  <si>
    <t>0,20 m storio skaldos pagrindo sluoksnio iš nesurištojo mišinio 0/45 su naudoto asfalto granulėmis iki 30% įrengimas</t>
  </si>
  <si>
    <t>0,14 m storio asfalto pagrindo sluoksnio iš mišinio AC 22 PS su 50/70 įrengimas</t>
  </si>
  <si>
    <t>0,08 m storio asfalto apatinio sluoksnio iš mišinio AC 16 AS su PMB 25/55-60 įrengimas</t>
  </si>
  <si>
    <t>Esamos dangos frezavimas L=2,0 m dėl dangų suvedimo</t>
  </si>
  <si>
    <r>
      <t xml:space="preserve">0,08 m storio asfalto apatinio sluoksnio iš mišinio AC 16 AS su PMB 25/55-60 </t>
    </r>
    <r>
      <rPr>
        <sz val="12"/>
        <color theme="1"/>
        <rFont val="Times New Roman"/>
        <family val="1"/>
        <charset val="186"/>
      </rPr>
      <t xml:space="preserve"> paklojimas 2,0 metrų ilgyje</t>
    </r>
  </si>
  <si>
    <t>0,04 m storio asfalto viršutinio sluoksnio iš mišinio SMA 11 S su PMB 25/55-60 įrengimas</t>
  </si>
  <si>
    <t>Esamos dangos frezavimas L=4,0 m dėl dangų suvedimo</t>
  </si>
  <si>
    <t>0,04 m storio asfalto viršutinio sluoksnio iš mišinio SMA 11 S su PMB 25/55-60 paklojimas 4,0 metrų ilgyje</t>
  </si>
  <si>
    <t xml:space="preserve">Dangos paviršiaus šiurkštinimas granitine skaldele 2/5 </t>
  </si>
  <si>
    <t>Kelkraščių užpylimas SD gruntu, kai I gr. gruntas atvežamas iš karjero rangovo pasirinktu atstumu</t>
  </si>
  <si>
    <t>Kelkraščių sustiprinimo h=0,10 m, mineralinių medžiagų mišinio 11/22 su 15 % dirvožemiu apsėjant žole</t>
  </si>
  <si>
    <t>0,08 m storio asfalto apatinio sluoksnio iš mišinio AC 16 AS su PMB 25/55-60  paklojimas 2,0 metrų ilgyje</t>
  </si>
  <si>
    <t>Dangos sluoksnių sukibimo užtikrinimas bitumine emulsija  C60 BP 1-S (prieš paklojant apatinį dangos sluoksnį, 0,25 kg/m²)</t>
  </si>
  <si>
    <t>Dangos sluoksnių sukibimo užtikrinimas bitumine emulsija C60 BP 1-S (prieš paklojant viršutinį dangos sluoksnį, 0,25 kg/m²)</t>
  </si>
  <si>
    <t>0,30 m storio žvyro pagrindo sluoksnio iš nesurištojo mišinio 0/45 su naudoto asfalto granulėmis iki 30% įrengimas</t>
  </si>
  <si>
    <t>Dangos sluoksnių sukibimo užtikrinimas bitumine emulsija C60 BP 1-S (prieš paklojant  apatinį dangos sluoksnį, 0,25 kg/m²)</t>
  </si>
  <si>
    <t>Kelkraščių užpylimas SD gruntu, kai I gr. Gruntas atvežamas iš karjero rangovo pasirinktu atstumu</t>
  </si>
  <si>
    <r>
      <t xml:space="preserve">5. Kelio įrenginiai, eismo reguliavimas ir saugumas. 
Kelio ženklai.
</t>
    </r>
    <r>
      <rPr>
        <b/>
        <i/>
        <sz val="11"/>
        <rFont val="Times New Roman"/>
        <family val="1"/>
        <charset val="186"/>
      </rPr>
      <t>A6 Jonavos aplinkkelis</t>
    </r>
  </si>
  <si>
    <t>II grupės kelio ženklų 111 (kraštinė 900 mm) ir 203 (kraštinė 900 mm) su papildoma lentele 801 (700x350 mm) ant plieninės vamzdinės Ø76,1/2,0 mm atramos l=4660 mm pastatymas</t>
  </si>
  <si>
    <t>II grupės kelio ženklų 111 (kraštinė 900 mm) ir 203 (kraštinė 900 mm) su papildoma lentele 801 (700x350 mm) ant plieninės vamzdinės Ø76,1/2,0 mm atramos l=4810 mm pastatymas</t>
  </si>
  <si>
    <t>II grupės kelio ženklų 329 (Ø700 mm), 325 (Ø700 mm), 623 (700x350 mm) ir 623 (700x350 mm) ant plieninės vamzdinės Ø76,1/2,9 mm atramos l=4920 mm pastatymas</t>
  </si>
  <si>
    <t>II grupės kelio ženklo 413 (Ø700 mm) ant plieninės vamzdinės Ø76,1/2,0 mm atramos l=3770 mm pastatymas</t>
  </si>
  <si>
    <t>Kelio ženklo 602 (3900×2800 mm) ant dviejų plieninių vamzdinių Ø76,1/2,0 mm, l=8510 mm, atramų su pasparomis l=6370 mm pastatymas, kai pamatas 600×1500 mm</t>
  </si>
  <si>
    <t>Kelio ženklų 203 (kraštinė 900 mm), 410 (Ø700 mm) ir 608 (3300×2100 mm), ant dviejų plieninių vamzdinių Ø76,1/2,0 mm atramų (l1=9400 mm, l2=7800 mm) su pasparomis l=5830 mm pastatymas, kai pamatas 600×1500 mm</t>
  </si>
  <si>
    <t>Kelio ženklo 614 (1450×700 mm) ant dviejų plieninių vamzdinių Ø76,1/2,0 mm atramų (l1=3530 mm, l2=4110 mm) pastatymas, kai pamatas 300×750 mm</t>
  </si>
  <si>
    <t>Kelio ženklo 618 (1950×1200 mm) ant dviejų plieninių vamzdinių Ø76,1/2,9 mm atramų (l1=4140 mm, l2=4920 mm) pastatymas, kai pamatas 300×850 mm</t>
  </si>
  <si>
    <r>
      <t xml:space="preserve">5. Kelio įrenginiai, eismo reguliavimas ir saugumas. 
Dangos ženklinimas.
</t>
    </r>
    <r>
      <rPr>
        <b/>
        <i/>
        <sz val="11"/>
        <rFont val="Times New Roman"/>
        <family val="1"/>
        <charset val="186"/>
      </rPr>
      <t>A6 Jonavos aplinkkelis</t>
    </r>
  </si>
  <si>
    <t>5.1.1</t>
  </si>
  <si>
    <t>5.1.2</t>
  </si>
  <si>
    <t>5.1.3</t>
  </si>
  <si>
    <t>5.1.4</t>
  </si>
  <si>
    <t>5.1.5</t>
  </si>
  <si>
    <t>5.1.6</t>
  </si>
  <si>
    <t>5.1.7</t>
  </si>
  <si>
    <t>5.1.8</t>
  </si>
  <si>
    <t>5.2.1</t>
  </si>
  <si>
    <t>5.2.2</t>
  </si>
  <si>
    <t>5.2.3</t>
  </si>
  <si>
    <t>Dangos ženklinimas 1.1 siaura ištisine linija,  0,12 m pločio (Reaktyviosiomis ar termoplastinėmis medžiagomis, II tipas)</t>
  </si>
  <si>
    <t>Dangos ženklinimas 1.15.1 linijomis (dažomas plotas) (Reaktyviosiomis ar termoplastinėmis medžiagomis, II tipas)</t>
  </si>
  <si>
    <t>Dangos ženklinimas 1.18 ženklu „trikampis“ (Reaktyviosiomis ar termoplastinėmis medžiagomis, II tipas)</t>
  </si>
  <si>
    <r>
      <t xml:space="preserve">5. Kelio įrenginiai, eismo reguliavimas ir saugumas. 
Signaliniai stulpeliai.
</t>
    </r>
    <r>
      <rPr>
        <b/>
        <i/>
        <sz val="11"/>
        <rFont val="Times New Roman"/>
        <family val="1"/>
        <charset val="186"/>
      </rPr>
      <t>A6 Jonavos aplinkkelis</t>
    </r>
  </si>
  <si>
    <t>5.3.1</t>
  </si>
  <si>
    <t>Signalinių stulpelių pastatymas</t>
  </si>
  <si>
    <r>
      <t xml:space="preserve">5. Kelio įrenginiai, eismo reguliavimas ir saugumas. 
Apsauginiai atitvarai.
</t>
    </r>
    <r>
      <rPr>
        <b/>
        <i/>
        <sz val="11"/>
        <rFont val="Times New Roman"/>
        <family val="1"/>
        <charset val="186"/>
      </rPr>
      <t>A6 Jonavos aplinkkelis</t>
    </r>
  </si>
  <si>
    <t>5.4.1</t>
  </si>
  <si>
    <t>Apsauginės tvorelės iš cinkuotų vamzdžių, pamatų iš betono C16/20 įrengimas</t>
  </si>
  <si>
    <t>Apsauginių atitvarų A-W4-H2 įrengimas</t>
  </si>
  <si>
    <t>Apsauginių atitvarų A-W4-H1 įrengimas</t>
  </si>
  <si>
    <t>Apsauginių atitvarų A-W4-N2 įrengimas</t>
  </si>
  <si>
    <t>PGK su pradiniais/galiniais elementais įrengimas prie A-W4-N2 (ilgas sijų nuleidimas – 12 m)</t>
  </si>
  <si>
    <t>Apsauginių atitvarų A-W4-H1 (dėžinio tipo) įrengimas</t>
  </si>
  <si>
    <t>PGK su pradiniais/galiniais elementais įrengimas prie A-W4-H1 (dėžinio tipo) (ilgas sijų nuleidimas – 12 m)</t>
  </si>
  <si>
    <t>5.4.2</t>
  </si>
  <si>
    <t>5.4.3</t>
  </si>
  <si>
    <t>5.4.4</t>
  </si>
  <si>
    <t>5.4.5</t>
  </si>
  <si>
    <t>5.4.6</t>
  </si>
  <si>
    <t>5.4.7</t>
  </si>
  <si>
    <r>
      <t xml:space="preserve">6. Eismo dalyviams skirti aptarnavimo statiniai. Pėsčiųjų ir dviračių takai. 
</t>
    </r>
    <r>
      <rPr>
        <b/>
        <i/>
        <sz val="11"/>
        <rFont val="Times New Roman"/>
        <family val="1"/>
        <charset val="186"/>
      </rPr>
      <t>A6 Jonavos aplinkkelis</t>
    </r>
  </si>
  <si>
    <t>6.1.1</t>
  </si>
  <si>
    <t>Šalčiui nejautrių medžiagų sluoksnio įrengimas, h=0,17 m</t>
  </si>
  <si>
    <t>Pagrindo po vejos bortais įrengimas iš betono C12/15 (1 m=0,076 m²)</t>
  </si>
  <si>
    <t>Vejos bortų 80×200×1000 mm įrengimas</t>
  </si>
  <si>
    <t>Prijungčių (tarp vejos borto ir asfalto dangos ) sandarinimas priklijuojančiomis sandariklio juostomis</t>
  </si>
  <si>
    <t>Neregių vedimo sistemos iš betoninių geltonos spalvos trinkelių h=0.08m įrengimas (vedamasis paviršius)</t>
  </si>
  <si>
    <t>Dangos iš asfaltbetonio AC 16 PD įrengimas, h=0,08 m</t>
  </si>
  <si>
    <t>Neregių vedimo sistemos iš betoninių geltonos spalvos trinkelių h=0.08m  įrengimas (įspėjamasis paviršius)</t>
  </si>
  <si>
    <t>Žaliojo ploto Pk 341+33–Pk 341+61 įrengimas</t>
  </si>
  <si>
    <t>6.1.2</t>
  </si>
  <si>
    <t>6.1.3</t>
  </si>
  <si>
    <t>6.1.4</t>
  </si>
  <si>
    <t>6.1.5</t>
  </si>
  <si>
    <t>6.1.6</t>
  </si>
  <si>
    <t>6.1.7</t>
  </si>
  <si>
    <t>6.1.8</t>
  </si>
  <si>
    <t>6.1.9</t>
  </si>
  <si>
    <t>6.1.10</t>
  </si>
  <si>
    <t>6.1.11</t>
  </si>
  <si>
    <t>Lovio įrengimas II gr. Grunte mechanizuotai, gruntą sustumiant į krūvas ir pervežant rangovo pasirinktu atstumu</t>
  </si>
  <si>
    <t xml:space="preserve">II gr. Grunto ( lovio grunto) kasimas ekskavatoriumi, pakrovimas į autosavivarčius ir pervežimas rangovo pasirinktu atstumu į sandėliavimo aikštelę </t>
  </si>
  <si>
    <t>Sankasos ir lovio dugno planiravimas mechanizuotai (5296×0,8)</t>
  </si>
  <si>
    <t>Sankasos ir lovio dugno planiravimas rankiniu būdu (5296×0,2)</t>
  </si>
  <si>
    <t>Sankasos ir lovio dugno tankinimas mechanizuotu būdu (5296×0,3)</t>
  </si>
  <si>
    <t>Pylimų ir iškasų šlaitų planiravimas mechanizuotu būdu (3300×0,8)</t>
  </si>
  <si>
    <t>Pylimų ir iškasų šlaitų planiravimas rankiniu būdu (3300×0,2)</t>
  </si>
  <si>
    <r>
      <t xml:space="preserve">7. Kelio dangos konstrukcija
Žemės sankasa.
</t>
    </r>
    <r>
      <rPr>
        <b/>
        <i/>
        <sz val="11"/>
        <rFont val="Times New Roman"/>
        <family val="1"/>
        <charset val="186"/>
      </rPr>
      <t>Kelias Nr. 143</t>
    </r>
  </si>
  <si>
    <t>8.1.1</t>
  </si>
  <si>
    <r>
      <t xml:space="preserve">8. Vandens nuleidimas.
Paviršinio vandens nuvedimas.
</t>
    </r>
    <r>
      <rPr>
        <b/>
        <i/>
        <sz val="11"/>
        <rFont val="Times New Roman"/>
        <family val="1"/>
        <charset val="186"/>
      </rPr>
      <t>Kelias Nr. 143</t>
    </r>
  </si>
  <si>
    <r>
      <t xml:space="preserve">8. Vandens nuleidimas.
Drenažas.
</t>
    </r>
    <r>
      <rPr>
        <b/>
        <i/>
        <sz val="11"/>
        <rFont val="Times New Roman"/>
        <family val="1"/>
        <charset val="186"/>
      </rPr>
      <t>Kelias Nr. 143</t>
    </r>
  </si>
  <si>
    <t>8.2.1</t>
  </si>
  <si>
    <t>8.2.2</t>
  </si>
  <si>
    <t>8.2.3</t>
  </si>
  <si>
    <t>8.2.4</t>
  </si>
  <si>
    <t>Drenažo ištekamojo antgalio B-6 su atbuliniu vožtuvu įrengimas ant žvyro 0/32 h=0,10 m pagrindo</t>
  </si>
  <si>
    <t>Gesintuvo bloko B-4 įrengimas</t>
  </si>
  <si>
    <t>Pagrindo po drenažu iš skaldelės 11/16 įplūktos į gruntą įrengimas h=0,10 m</t>
  </si>
  <si>
    <t>8.2.5</t>
  </si>
  <si>
    <t>8.2.6</t>
  </si>
  <si>
    <t>8.2.7</t>
  </si>
  <si>
    <t>8.2.8</t>
  </si>
  <si>
    <t>8.2.9</t>
  </si>
  <si>
    <t>8.2.10</t>
  </si>
  <si>
    <r>
      <t xml:space="preserve">8. Vandens nuleidimas.
Drenažo apžiūros šuliniai.
</t>
    </r>
    <r>
      <rPr>
        <b/>
        <i/>
        <sz val="11"/>
        <rFont val="Times New Roman"/>
        <family val="1"/>
        <charset val="186"/>
      </rPr>
      <t>Kelias Nr. 143</t>
    </r>
  </si>
  <si>
    <t>8.3.1</t>
  </si>
  <si>
    <t>8.3.2</t>
  </si>
  <si>
    <t>8.3.3</t>
  </si>
  <si>
    <t>8.3.4</t>
  </si>
  <si>
    <t>8.3.5</t>
  </si>
  <si>
    <t>Tranšėjos kasimas mechanizuotu būdu II grupės grunte, grunto mechanizuotas pakrovimas į autosavivarčius ir išvežimas rangovo pasirinktu atstumu į išlykį</t>
  </si>
  <si>
    <t>Plastikinių vandens surinkimo šulinėlių Ø425 mm su smėlio surinkimu įrengimas su vandens išvedimu (dugnas, tarpinė gofruotas šachtinis vamzdis, tarpinė, gelžbetoninis žiedas, teleskopinis vamzdis, apvalus ketinis dangtis D400)</t>
  </si>
  <si>
    <t>Gofruoto plastmasinio vamzdžio Ø110 mm pajungimas į plastmasinius gofruotus apžiūros šulinius įskaitant protarpinius, sandarinimo elementus, perėjimus bei montavimo darbus (skylių skaičius) </t>
  </si>
  <si>
    <t>Gofruoto plastmasinio vamzdžio Ø110 mm su geotekstilės filtru paklojimas ir žiočių sutvirtinimas, kai vanduo iš drenažo nuleidžiamas į pylimo padą.</t>
  </si>
  <si>
    <t>Užpylimas smėliu</t>
  </si>
  <si>
    <r>
      <t xml:space="preserve">8. Vandens nuleidimas.
Infiltraciniai šuliniai.
</t>
    </r>
    <r>
      <rPr>
        <b/>
        <i/>
        <sz val="11"/>
        <rFont val="Times New Roman"/>
        <family val="1"/>
        <charset val="186"/>
      </rPr>
      <t>Kelias Nr. 143</t>
    </r>
  </si>
  <si>
    <t>8.4.1</t>
  </si>
  <si>
    <r>
      <t xml:space="preserve">8. Vandens nuleidimas.
Vandens pralaidos.
</t>
    </r>
    <r>
      <rPr>
        <b/>
        <i/>
        <sz val="11"/>
        <rFont val="Times New Roman"/>
        <family val="1"/>
        <charset val="186"/>
      </rPr>
      <t>Kelias Nr. 143</t>
    </r>
  </si>
  <si>
    <t>8.5.1</t>
  </si>
  <si>
    <t xml:space="preserve">Plastikinių  Ø400 mm pralaidų įrengimas ant smėlio pakloto h=0,15 m  </t>
  </si>
  <si>
    <t>8.5.2</t>
  </si>
  <si>
    <t>8.5.3</t>
  </si>
  <si>
    <r>
      <t xml:space="preserve">9. Kelio dangos konstrukcija.
(I variantas).
</t>
    </r>
    <r>
      <rPr>
        <b/>
        <i/>
        <sz val="11"/>
        <rFont val="Times New Roman"/>
        <family val="1"/>
        <charset val="186"/>
      </rPr>
      <t>Kelias Nr. 143</t>
    </r>
  </si>
  <si>
    <t>9.1.1</t>
  </si>
  <si>
    <t>0,10 m storio asfalto pagrindo sluoksnio iš mišinio AC 22 PS su 50/70 įrengimas</t>
  </si>
  <si>
    <t xml:space="preserve"> Dangos sluoksnių sukibimo užtikrinimas bitumine emulsija C60 BP 1-S (prieš paklojant  apatinį dangos sluoksnį, 0,25 kg/m²)</t>
  </si>
  <si>
    <t xml:space="preserve"> Dangos sluoksnių sukibimo užtikrinimas bitumine emulsija C60 BP 1-S (prieš paklojant viršutinį dangos sluoksnį, 0,25 kg/m²)</t>
  </si>
  <si>
    <t>0,04 m storio viršutinio asfalto sluoksnio mišinio SMA 11 S su SZ18 ir PMB 45/80-55 įrengimo</t>
  </si>
  <si>
    <t>Dangos paviršiaus šiurkštinimas granitine skaldele 2/5</t>
  </si>
  <si>
    <t>Pamato iš monolitinio betono C12/15 po kelio bortais įrengimas (1 m=0,10 m²)</t>
  </si>
  <si>
    <t>Kelio bordiūrų 1000×300×150 mm įrengimas</t>
  </si>
  <si>
    <t>Prijungčių (tarp borto ir asfalto dangos) sandarinimas priklijuojamomis išsilydančiomis sandariklio juostomis</t>
  </si>
  <si>
    <t>Kelkraščių sustiprinimo h=0,15 m, mineralinių medžiagų mišinio 11/22 su 15 % dirvožemiu apsėjant žole</t>
  </si>
  <si>
    <t>Kelkraščių sustiprinimo h=0,15 m, mineralinių medžiagų mišinio 0/22</t>
  </si>
  <si>
    <t>Tolimesnis nuovažos pažvyravimas h=0,10 m iš nesurišto mineralinių medžiagų mišinio 0/32</t>
  </si>
  <si>
    <t>9.1.2</t>
  </si>
  <si>
    <t>9.1.3</t>
  </si>
  <si>
    <t>9.1.4</t>
  </si>
  <si>
    <t>9.1.5</t>
  </si>
  <si>
    <t>9.1.6</t>
  </si>
  <si>
    <t>9.1.7</t>
  </si>
  <si>
    <t>9.1.8</t>
  </si>
  <si>
    <t>9.1.9</t>
  </si>
  <si>
    <t>9.1.10</t>
  </si>
  <si>
    <t>9.1.11</t>
  </si>
  <si>
    <t>9.1.12</t>
  </si>
  <si>
    <t>9.1.13</t>
  </si>
  <si>
    <t>9.1.14</t>
  </si>
  <si>
    <t>9.1.15</t>
  </si>
  <si>
    <t>9.1.16</t>
  </si>
  <si>
    <t>9.1.17</t>
  </si>
  <si>
    <t>9.1.18</t>
  </si>
  <si>
    <t>9.1.19</t>
  </si>
  <si>
    <r>
      <t xml:space="preserve">9. Kelio dangos konstrukcija.
(II variantas).
</t>
    </r>
    <r>
      <rPr>
        <b/>
        <i/>
        <sz val="11"/>
        <rFont val="Times New Roman"/>
        <family val="1"/>
        <charset val="186"/>
      </rPr>
      <t>Kelias Nr. 143</t>
    </r>
  </si>
  <si>
    <t>9.2.1</t>
  </si>
  <si>
    <t>9.2.2</t>
  </si>
  <si>
    <t>9.2.3</t>
  </si>
  <si>
    <t>9.2.4</t>
  </si>
  <si>
    <t>9.2.5</t>
  </si>
  <si>
    <t>9.2.6</t>
  </si>
  <si>
    <t>9.2.7</t>
  </si>
  <si>
    <t>9.2.8</t>
  </si>
  <si>
    <t>9.2.9</t>
  </si>
  <si>
    <t>9.2.10</t>
  </si>
  <si>
    <t>9.2.11</t>
  </si>
  <si>
    <t>9.2.12</t>
  </si>
  <si>
    <t>9.2.13</t>
  </si>
  <si>
    <t>9.2.14</t>
  </si>
  <si>
    <t>9.2.15</t>
  </si>
  <si>
    <t>9.2.16</t>
  </si>
  <si>
    <t>9.2.17</t>
  </si>
  <si>
    <t>9.2.18</t>
  </si>
  <si>
    <t>9.2.19</t>
  </si>
  <si>
    <r>
      <t xml:space="preserve">10. Sankryžos.
Skiriamosios salelės.
</t>
    </r>
    <r>
      <rPr>
        <b/>
        <i/>
        <sz val="11"/>
        <rFont val="Times New Roman"/>
        <family val="1"/>
        <charset val="186"/>
      </rPr>
      <t>Kelias Nr. 143</t>
    </r>
  </si>
  <si>
    <t>10.1.1</t>
  </si>
  <si>
    <t>Betono C20/25 pagrindo h=20cm įrengimas po granitinėm trinkelėmis</t>
  </si>
  <si>
    <t>Monolitinio betono C20/25 pagrindo po kelio bortais įrengimas (1 m=0,11 m²)</t>
  </si>
  <si>
    <t>Granitinių kelio bortų 150×220×1000 mm pastatymas</t>
  </si>
  <si>
    <t>Prijungčių (tarp kelio borto ir asfaltbetonio dangos) sandarinimas priklijuojamomis išsilydančiomis sandariklio juostomis</t>
  </si>
  <si>
    <t>Deformacinės siūlės įrengimas (tarp kelio borto ir trinkelių)</t>
  </si>
  <si>
    <t>Salelės iš granitinių trinkelių h=15cm ant surišto posluoksnio skiedinio (h=4cm) įrengimas</t>
  </si>
  <si>
    <t>10.1.2</t>
  </si>
  <si>
    <t>10.1.3</t>
  </si>
  <si>
    <t>10.1.4</t>
  </si>
  <si>
    <t>10.1.5</t>
  </si>
  <si>
    <t>10.1.6</t>
  </si>
  <si>
    <t>10.1.7</t>
  </si>
  <si>
    <t>L formos plieninių kampainių, pritvirtintų prie pagrindo mūrvinėmis, įrengimas (b=0,01 m; h=0,14 m; horizontalusis kampainio plotis 0,50 m (≥3xh) (30 siūlių) ;</t>
  </si>
  <si>
    <t>Kampainio pritvirtinimas prie pagrindo mūrvinėmis (60x4vnt)</t>
  </si>
  <si>
    <t>Apatinės siūlės dalies užpildymas elastiniais užpildikliais (kaučiuko juostomis ar kitais kietos gumos įdėklais) b=0,01 m; h=0,34 m</t>
  </si>
  <si>
    <t xml:space="preserve">Siūlių užpildymas skiediniu </t>
  </si>
  <si>
    <t>10.2.1</t>
  </si>
  <si>
    <t>10.2.2</t>
  </si>
  <si>
    <t>10.2.3</t>
  </si>
  <si>
    <t>10.2.4</t>
  </si>
  <si>
    <t>10.2.5</t>
  </si>
  <si>
    <t>Viršutinės siūlių dalies užtaisymas  elastingu, degalams atspariu sandarikliu h=0,04 m; b=0,04 m (bitumine mastika) ant atskiriančiosios medžiagos (smėlio)</t>
  </si>
  <si>
    <r>
      <t xml:space="preserve">10. Sankryžos.
Deformacinių siūlių įrengimas (Skiriamosios salelės).
</t>
    </r>
    <r>
      <rPr>
        <b/>
        <i/>
        <sz val="11"/>
        <rFont val="Times New Roman"/>
        <family val="1"/>
        <charset val="186"/>
      </rPr>
      <t>Kelias Nr. 143</t>
    </r>
  </si>
  <si>
    <r>
      <t xml:space="preserve">10. Sankryžos.
Deformacinių siūlių įrengimas (tašytų akmenų).
</t>
    </r>
    <r>
      <rPr>
        <b/>
        <i/>
        <sz val="11"/>
        <rFont val="Times New Roman"/>
        <family val="1"/>
        <charset val="186"/>
      </rPr>
      <t>Kelias Nr. 143</t>
    </r>
  </si>
  <si>
    <t>10.3.1</t>
  </si>
  <si>
    <t>L formos plieninių kampainių, pritvirtintų prie pagrindo mūrvinėmis, įrengimas (b=0,01 m; h=0,08 m; horizontalusis kampainio plotis 0,25 m (≥3xh) (9 siūlių) ;</t>
  </si>
  <si>
    <t>Kampainio pritvirtinimas prie pagrindo mūrvinėmis (9x4vnt)</t>
  </si>
  <si>
    <t>Apatinės siūlės dalies užpildymas elastiniais užpildikliais (kaučiuko juostomis ar kitais kietos gumos įdėklais) b=0,01 m; h=0,28 m</t>
  </si>
  <si>
    <t>10.3.2</t>
  </si>
  <si>
    <t>10.3.3</t>
  </si>
  <si>
    <t>10.3.4</t>
  </si>
  <si>
    <r>
      <t xml:space="preserve">10. Sankryžos.
Tašytų akmenų danga.
</t>
    </r>
    <r>
      <rPr>
        <b/>
        <i/>
        <sz val="11"/>
        <rFont val="Times New Roman"/>
        <family val="1"/>
        <charset val="186"/>
      </rPr>
      <t>Kelias Nr. 143</t>
    </r>
  </si>
  <si>
    <t>10.4.1</t>
  </si>
  <si>
    <t>10.4.2</t>
  </si>
  <si>
    <t>10.4.3</t>
  </si>
  <si>
    <t>Monolitinio betono C20/25 pagrindo po kelio bortais įrengimas (1 m=0,073 m²)</t>
  </si>
  <si>
    <t>Granitinių kelio bortų 150×220x1000 mm įrengimas</t>
  </si>
  <si>
    <t>Betono C20/25 pagrindo h=20cm įrengimas po akmenų grindinio danga</t>
  </si>
  <si>
    <t xml:space="preserve">Deformacinės siūlės įrengimas (tarp kelio borto ir akmenų) </t>
  </si>
  <si>
    <t>Dangos iš akmenų grindinio 12 cm–15 cm  ant skiedinio h=0,10 m iš mineralinių medžiagų ir cemento paklojimas ir tarpų tarp akmenų grindinio hvid.=0,13 m užpildymas takiu, greitai kietėjančiu skiediniu iš mineralinės medžiagos ir rišiklio</t>
  </si>
  <si>
    <t>10.4.4</t>
  </si>
  <si>
    <t>10.4.5</t>
  </si>
  <si>
    <t>10.4.6</t>
  </si>
  <si>
    <r>
      <t xml:space="preserve">11. Kelio įrenginiai, eismo reguliavimas ir saugumas.
Kelio ženklai.
</t>
    </r>
    <r>
      <rPr>
        <b/>
        <i/>
        <sz val="11"/>
        <rFont val="Times New Roman"/>
        <family val="1"/>
        <charset val="186"/>
      </rPr>
      <t>Kelias Nr. 143</t>
    </r>
  </si>
  <si>
    <t>11.1.1</t>
  </si>
  <si>
    <t>II grupės kelio ženklų 109 (kraštinė 900 mm), 329 (Ø700 mm) ir 557 (700×1050 mm) ant plieninės vamzdinės Ø76,1/2,9 mm atramos l=5680 mm pastatymas</t>
  </si>
  <si>
    <t>II grupės kelio ženklų 111 (kraštinė 900 mm) ir 203 (kraštinė 900 mm) su lentele 801 (700×350 mm)  ant plieninės vamzdinės Ø76,1/2,0 mm atramos l=4660 mm pastatymas</t>
  </si>
  <si>
    <t>II grupės kelio ženklų 203 (kraštinė 900 mm) ir 402 (Ø700 mm) ant plieninės vamzdinės Ø76,1/2,0 mm atramos l=4460 mm pastatymas</t>
  </si>
  <si>
    <t>II grupės kelio ženklų 203 (kraštinė 900 mm) ir 406 (Ø700 mm) ant plieninės vamzdinės Ø76,1/2,0 mm atramos l=4460 mm pastatymas</t>
  </si>
  <si>
    <t>II grupės kelio ženklo 404 (Ø700 mm) ant plieninės vamzdinės Ø76,1/2,0 mm atramos l=3630 mm pastatymas</t>
  </si>
  <si>
    <t>II grupės kelio ženklo 407 (Ø700 mm) ant plieninės vamzdinės Ø76,1/2,0 mm atramos l=2400 mm pastatymas. Atrama su vertikaliuoju ženklinimu 2.3</t>
  </si>
  <si>
    <t>II grupės kelio ženklo 413 (Ø700 mm) ant plieninės vamzdinės Ø76,1/2,0 mm atramos l=3630 mm pastatymas</t>
  </si>
  <si>
    <t>II grupės kelio ženklo 548 (900×700 mm) ant plieninės vamzdinės Ø76,1/2,0 mm atramos l=3800 mm pastatymas</t>
  </si>
  <si>
    <t>Kelio ženklo 602 (4400×1900 mm) ant dviejų plieninių vamzdinių Ø76,1/2,0 mm, l=7150 mm, atramų su pasparomis l=5370 mm pastatymas, kai pamatas 500×1500 mm</t>
  </si>
  <si>
    <t>Kelio ženklo 618 (2300×1500 mm) ant dviejų plieninių vamzdinių Ø88,9/3,2 mm atramų l=4150 mm pastatymas, kai pamatas 400×950 mm</t>
  </si>
  <si>
    <t>11.1.2</t>
  </si>
  <si>
    <t>11.1.3</t>
  </si>
  <si>
    <t>11.1.4</t>
  </si>
  <si>
    <t>11.1.5</t>
  </si>
  <si>
    <t>11.1.6</t>
  </si>
  <si>
    <t>11.1.7</t>
  </si>
  <si>
    <t>11.1.8</t>
  </si>
  <si>
    <t>11.1.9</t>
  </si>
  <si>
    <t>11.1.10</t>
  </si>
  <si>
    <r>
      <t xml:space="preserve">11. Kelio įrenginiai, eismo reguliavimas ir saugumas.
Dangos ženklinimas.
</t>
    </r>
    <r>
      <rPr>
        <b/>
        <i/>
        <sz val="11"/>
        <rFont val="Times New Roman"/>
        <family val="1"/>
        <charset val="186"/>
      </rPr>
      <t>Kelias Nr. 143</t>
    </r>
  </si>
  <si>
    <t>11.2.1</t>
  </si>
  <si>
    <t>Dangos ženklinimas 1.2 plačia ištisine linija,  0,25 m pločio (Reaktyviosiomis ar termoplastinėmis medžiagomis, II tipas)</t>
  </si>
  <si>
    <t>Dangos ženklinimas 1.6 siaura 3:1 brūkšnine linija, 0,12 m pločio (Reaktyviosiomis ar termoplastinėmis medžiagomis, II tipas)</t>
  </si>
  <si>
    <t>Dangos ženklinimas 1.7 siaura 1:1 brūkšnine linija,  0,12 m pločio (Reaktyviosiomis ar termoplastinėmis medžiagomis, II tipas)</t>
  </si>
  <si>
    <t>Dangos ženklinimas 1.12 trikampiais (Reaktyviosiomis ar termoplastinėmis medžiagomis, II tipas)</t>
  </si>
  <si>
    <t>Dangos ženklinimas 1.18 ženklu (Reaktyviosiomis ar termoplastinėmis medžiagomis, II tipas)</t>
  </si>
  <si>
    <t>Dangos ženklinimas 1.21 ženklu (Reaktyviosiomis ar termoplastinėmis medžiagomis, II tipas)</t>
  </si>
  <si>
    <t>Dangos ženklinimas 1.22 plačia brūkšnine 1:1  linija, 0,25 m pločio (Reaktyviosiomis ar termoplastinėmis medžiagomis, II tipas)</t>
  </si>
  <si>
    <t>Sferiniai atšvaitai</t>
  </si>
  <si>
    <t>11.2.2</t>
  </si>
  <si>
    <t>11.2.3</t>
  </si>
  <si>
    <t>11.2.4</t>
  </si>
  <si>
    <t>11.2.5</t>
  </si>
  <si>
    <t>11.2.6</t>
  </si>
  <si>
    <t>11.2.7</t>
  </si>
  <si>
    <t>11.2.8</t>
  </si>
  <si>
    <t>11.2.9</t>
  </si>
  <si>
    <t>11.2.10</t>
  </si>
  <si>
    <r>
      <t xml:space="preserve">11. Kelio įrenginiai, eismo reguliavimas ir saugumas.
Signaliniai stulpeliai.
</t>
    </r>
    <r>
      <rPr>
        <b/>
        <i/>
        <sz val="11"/>
        <rFont val="Times New Roman"/>
        <family val="1"/>
        <charset val="186"/>
      </rPr>
      <t>Kelias Nr. 143</t>
    </r>
  </si>
  <si>
    <t>11.3.1</t>
  </si>
  <si>
    <r>
      <t xml:space="preserve">12. Eismo dalyviams skirti aptarnavimo statiniai.
Pėsčiųjų-dviračių takas.
</t>
    </r>
    <r>
      <rPr>
        <b/>
        <i/>
        <sz val="11"/>
        <rFont val="Times New Roman"/>
        <family val="1"/>
        <charset val="186"/>
      </rPr>
      <t>Kelias Nr. 143</t>
    </r>
  </si>
  <si>
    <t>12.1.1</t>
  </si>
  <si>
    <t xml:space="preserve">Šalčiui nejautrių medžiagų sluoksnio h=0,17 m įrengimas </t>
  </si>
  <si>
    <t>Išlyginamojo skaldos atsijų sluoksnio h=0,03 m po trinkelėmis įrengimas</t>
  </si>
  <si>
    <t>12.1.2</t>
  </si>
  <si>
    <t>12.1.3</t>
  </si>
  <si>
    <t>12.1.4</t>
  </si>
  <si>
    <t>12.1.5</t>
  </si>
  <si>
    <t>12.1.6</t>
  </si>
  <si>
    <t>12.1.7</t>
  </si>
  <si>
    <t>12.1.8</t>
  </si>
  <si>
    <t>12.1.9</t>
  </si>
  <si>
    <t>12.1.10</t>
  </si>
  <si>
    <t>12.1.11</t>
  </si>
  <si>
    <t>Žaliojo ploto Pk 00+30–Pk 000+50 įrengimas</t>
  </si>
  <si>
    <t>12.1.12</t>
  </si>
  <si>
    <r>
      <t xml:space="preserve">12. Eismo dalyviams skirti aptarnavimo statiniai.
Šalitgatvis.
</t>
    </r>
    <r>
      <rPr>
        <b/>
        <i/>
        <sz val="11"/>
        <rFont val="Times New Roman"/>
        <family val="1"/>
        <charset val="186"/>
      </rPr>
      <t>Kelias Nr. 143</t>
    </r>
  </si>
  <si>
    <t>12.2.1</t>
  </si>
  <si>
    <t>Šalčiui nejautrių medžiagų sluoksnio h=0,19 m įrengimas</t>
  </si>
  <si>
    <t>0,15 m storio skaldos pagrindo sluoksnio iš nesurištojo mišinio 0/45 su naudoto asfalto granulėmis iki 30% įrengimas</t>
  </si>
  <si>
    <t>Dangos iš betoninių trinkelių 80×100×200 mm įrengimas ant birių medžiagų mišinio h=0,03 m pasluoksnio</t>
  </si>
  <si>
    <t>12.2.2</t>
  </si>
  <si>
    <t>12.2.3</t>
  </si>
  <si>
    <t>12.2.4</t>
  </si>
  <si>
    <t>12.2.5</t>
  </si>
  <si>
    <t>12.2.6</t>
  </si>
  <si>
    <t>12.2.7</t>
  </si>
  <si>
    <t>12.2.8</t>
  </si>
  <si>
    <t>12.2.9</t>
  </si>
  <si>
    <t>12.2.10</t>
  </si>
  <si>
    <r>
      <t xml:space="preserve">12. Eismo dalyviams skirti aptarnavimo statiniai.
Autobusų perono įrengimas.
</t>
    </r>
    <r>
      <rPr>
        <b/>
        <i/>
        <sz val="11"/>
        <rFont val="Times New Roman"/>
        <family val="1"/>
        <charset val="186"/>
      </rPr>
      <t>Kelias Nr. 143</t>
    </r>
  </si>
  <si>
    <t>12.3.1</t>
  </si>
  <si>
    <t>Paviljono, suoliuko ir šiukšliadėžės įrengimas</t>
  </si>
  <si>
    <r>
      <t xml:space="preserve">13. Žemės sankasa.
</t>
    </r>
    <r>
      <rPr>
        <b/>
        <i/>
        <sz val="11"/>
        <rFont val="Times New Roman"/>
        <family val="1"/>
        <charset val="186"/>
      </rPr>
      <t>Jungiamasis kelias Nr. 4 (JK4)</t>
    </r>
  </si>
  <si>
    <t>13.1</t>
  </si>
  <si>
    <t>II gr. Grunto ( lovio grunto) kasimas ekskavatoriumi, pakrovimas į autosavivarčius ir pervežimas rangovo pasirinktu atstumu į sandėliavimo aikštelę</t>
  </si>
  <si>
    <t>Sankasos ir lovio dugno planiravimas mechanizuotai (998×0,8)</t>
  </si>
  <si>
    <t>Sankasos ir lovio dugno planiravimas rankiniu būdu (998×0,2)</t>
  </si>
  <si>
    <t>Pylimų ir iškasų šlaitų planiravimas mechanizuotu būdu (520×0,8)</t>
  </si>
  <si>
    <t>Pylimų ir iškasų šlaitų planiravimas rankiniu būdu (520×0,2)</t>
  </si>
  <si>
    <t>Sankasos ir lovio dugno tankinimas mechanizuotu būdu (998×0,3)</t>
  </si>
  <si>
    <t>13.2</t>
  </si>
  <si>
    <t>13.3</t>
  </si>
  <si>
    <t>13.4</t>
  </si>
  <si>
    <t>13.5</t>
  </si>
  <si>
    <t>13.6</t>
  </si>
  <si>
    <t>13.7</t>
  </si>
  <si>
    <t>13.8</t>
  </si>
  <si>
    <r>
      <t xml:space="preserve">14. Vandens nuleidimas. 
Paviršinio vandens nuvedimas.
</t>
    </r>
    <r>
      <rPr>
        <b/>
        <i/>
        <sz val="11"/>
        <rFont val="Times New Roman"/>
        <family val="1"/>
        <charset val="186"/>
      </rPr>
      <t>Jungiamasis kelias Nr. 4 (JK4)</t>
    </r>
  </si>
  <si>
    <t>14.1.1</t>
  </si>
  <si>
    <r>
      <t xml:space="preserve">14. Vandens nuleidimas. 
Vandens pralaidos.
</t>
    </r>
    <r>
      <rPr>
        <b/>
        <i/>
        <sz val="11"/>
        <rFont val="Times New Roman"/>
        <family val="1"/>
        <charset val="186"/>
      </rPr>
      <t>Jungiamasis kelias Nr. 4 (JK4)</t>
    </r>
  </si>
  <si>
    <t>14.2.1</t>
  </si>
  <si>
    <t>14.2.2</t>
  </si>
  <si>
    <t>14.2.3</t>
  </si>
  <si>
    <t xml:space="preserve">Plastikinių  Ø400 mm pralaidų įrengimas ant smėlio pakloto h=0,15 m   </t>
  </si>
  <si>
    <r>
      <t xml:space="preserve">15. Kelio dangos konstrukcija
(I variantas)
</t>
    </r>
    <r>
      <rPr>
        <b/>
        <i/>
        <sz val="11"/>
        <rFont val="Times New Roman"/>
        <family val="1"/>
        <charset val="186"/>
      </rPr>
      <t>Jungiamasis kelias Nr. 4 (JK4)</t>
    </r>
  </si>
  <si>
    <t>15.1.1</t>
  </si>
  <si>
    <t>0,06 m storio asfalto apatinio sluoksnio iš mišinio AC 16 AS su PMB 25/55-60  paklojimas 2,0 metrų ilgyje</t>
  </si>
  <si>
    <t>15.1.2</t>
  </si>
  <si>
    <t>15.1.3</t>
  </si>
  <si>
    <t>15.1.4</t>
  </si>
  <si>
    <t>15.1.5</t>
  </si>
  <si>
    <t>15.1.6</t>
  </si>
  <si>
    <t>15.1.7</t>
  </si>
  <si>
    <t>15.1.8</t>
  </si>
  <si>
    <t>15.1.9</t>
  </si>
  <si>
    <t>15.1.10</t>
  </si>
  <si>
    <t>15.1.11</t>
  </si>
  <si>
    <t>15.1.12</t>
  </si>
  <si>
    <t>15.1.13</t>
  </si>
  <si>
    <t>15.1.14</t>
  </si>
  <si>
    <r>
      <t xml:space="preserve">15. Kelio dangos konstrukcija
(II variantas)
</t>
    </r>
    <r>
      <rPr>
        <b/>
        <i/>
        <sz val="11"/>
        <rFont val="Times New Roman"/>
        <family val="1"/>
        <charset val="186"/>
      </rPr>
      <t>Jungiamasis kelias Nr. 4 (JK4)</t>
    </r>
  </si>
  <si>
    <t>15.2.1</t>
  </si>
  <si>
    <t>15.2.2</t>
  </si>
  <si>
    <t>15.2.3</t>
  </si>
  <si>
    <t>15.2.4</t>
  </si>
  <si>
    <t>15.2.5</t>
  </si>
  <si>
    <t>15.2.6</t>
  </si>
  <si>
    <t>15.2.7</t>
  </si>
  <si>
    <t>15.2.8</t>
  </si>
  <si>
    <t>15.2.9</t>
  </si>
  <si>
    <t>15.2.10</t>
  </si>
  <si>
    <t>15.2.11</t>
  </si>
  <si>
    <t>15.2.12</t>
  </si>
  <si>
    <t>15.2.13</t>
  </si>
  <si>
    <t>15.2.14</t>
  </si>
  <si>
    <r>
      <t xml:space="preserve">16. Kelio įrenginiai, eismo reguliavimas ir saugumas.
Kelio ženklų pastatymas.
</t>
    </r>
    <r>
      <rPr>
        <b/>
        <i/>
        <sz val="11"/>
        <rFont val="Times New Roman"/>
        <family val="1"/>
        <charset val="186"/>
      </rPr>
      <t>Jungiamasis kelias Nr. 4 (JK4)</t>
    </r>
  </si>
  <si>
    <t>16.1.1</t>
  </si>
  <si>
    <t>II grupės kelio ženklo 203 (kraštinė 900 mm) su lentele 801 (700×350 mm) ant plieninės vamzdinės Ø76,1/2,0 mm atramos l=3760 mm pastatymas</t>
  </si>
  <si>
    <r>
      <t xml:space="preserve">16. Kelio įrenginiai, eismo reguliavimas ir saugumas.
Dangos ženklinimas.
</t>
    </r>
    <r>
      <rPr>
        <b/>
        <i/>
        <sz val="11"/>
        <rFont val="Times New Roman"/>
        <family val="1"/>
        <charset val="186"/>
      </rPr>
      <t>Jungiamasis kelias Nr. 4 (JK4)</t>
    </r>
  </si>
  <si>
    <t>16.2.1</t>
  </si>
  <si>
    <t>Dangos ženklinimas 1.1 siaura ištisine linija, 0,12 m pločio (Reaktyviosiomis ar termoplastinėmis medžiagomis, II tipas)</t>
  </si>
  <si>
    <t>16.2.2</t>
  </si>
  <si>
    <t>16.2.3</t>
  </si>
  <si>
    <t>16.2.4</t>
  </si>
  <si>
    <t>16.2.5</t>
  </si>
  <si>
    <r>
      <t xml:space="preserve">17. Žemės sankasa.
</t>
    </r>
    <r>
      <rPr>
        <b/>
        <i/>
        <sz val="11"/>
        <rFont val="Times New Roman"/>
        <family val="1"/>
        <charset val="186"/>
      </rPr>
      <t>Jungiamasis kelias Nr. 5 (JK5)</t>
    </r>
  </si>
  <si>
    <t>17.1</t>
  </si>
  <si>
    <t>II gr. grunto ( lovio grunto) kasimas ekskavatoriumi, pakrovimas į autosavivarčius ir pervežimas rangovo pasirinktu atstumu į sandėliavimo aikštelę</t>
  </si>
  <si>
    <t>II gr. grunto ( lovio grunto) kasimas ekskavatoriumi, pakrovimas į autosavivarčius ir išvežimas rangovo pasirinktu atstumu į išlykį</t>
  </si>
  <si>
    <t>Sankasos ir lovio dugno planiravimas mechanizuotai (2816×0,8)</t>
  </si>
  <si>
    <t>Sankasos ir lovio dugno planiravimas rankiniu būdu (2816×0,2)</t>
  </si>
  <si>
    <t>Sankasos ir lovio dugno tankinimas mechanizuotu būdu (2816×0,3)</t>
  </si>
  <si>
    <t>Pylimų ir iškasų šlaitų planiravimas mechanizuotu būdu (5020×0,8)</t>
  </si>
  <si>
    <t>Pylimų ir iškasų šlaitų planiravimas rankiniu būdu (5020×0,2)</t>
  </si>
  <si>
    <t>17.2</t>
  </si>
  <si>
    <t>17.3</t>
  </si>
  <si>
    <t>17.4</t>
  </si>
  <si>
    <t>17.5</t>
  </si>
  <si>
    <t>17.6</t>
  </si>
  <si>
    <t>17.7</t>
  </si>
  <si>
    <t>17.8</t>
  </si>
  <si>
    <t>17.9</t>
  </si>
  <si>
    <t>17.10</t>
  </si>
  <si>
    <r>
      <t xml:space="preserve">18. Vandens nuleidimas.
Paviršinio vandens nuvedimas.
</t>
    </r>
    <r>
      <rPr>
        <b/>
        <i/>
        <sz val="11"/>
        <rFont val="Times New Roman"/>
        <family val="1"/>
        <charset val="186"/>
      </rPr>
      <t>Jungiamasis kelias Nr. 5 (JK5)</t>
    </r>
  </si>
  <si>
    <t>18.1.1</t>
  </si>
  <si>
    <t>Latako pagrindo iš žvyro 0/32 h=0,10 įrengimas</t>
  </si>
  <si>
    <t>Latako pagrindo iš betono C16/20, h=0,10 įrengimas</t>
  </si>
  <si>
    <t xml:space="preserve">Latako h=0,24 m; 0,50 m pločio įrengimas </t>
  </si>
  <si>
    <t>18.1.2</t>
  </si>
  <si>
    <t>18.1.3</t>
  </si>
  <si>
    <t>18.1.4</t>
  </si>
  <si>
    <r>
      <t xml:space="preserve">18. Vandens nuleidimas.
Drenažas.
</t>
    </r>
    <r>
      <rPr>
        <b/>
        <i/>
        <sz val="11"/>
        <rFont val="Times New Roman"/>
        <family val="1"/>
        <charset val="186"/>
      </rPr>
      <t>Jungiamasis kelias Nr. 5 (JK5)</t>
    </r>
  </si>
  <si>
    <t>18.2.1</t>
  </si>
  <si>
    <t>18.2.2</t>
  </si>
  <si>
    <t>18.2.3</t>
  </si>
  <si>
    <t>18.2.4</t>
  </si>
  <si>
    <t>18.2.5</t>
  </si>
  <si>
    <t>18.2.6</t>
  </si>
  <si>
    <t>18.2.7</t>
  </si>
  <si>
    <t>18.2.8</t>
  </si>
  <si>
    <r>
      <t xml:space="preserve">18. Vandens nuleidimas.
Drenažo apžiūros šuliniai
</t>
    </r>
    <r>
      <rPr>
        <b/>
        <i/>
        <sz val="11"/>
        <rFont val="Times New Roman"/>
        <family val="1"/>
        <charset val="186"/>
      </rPr>
      <t>Jungiamasis kelias Nr. 5 (JK5)</t>
    </r>
  </si>
  <si>
    <t>18.3.1</t>
  </si>
  <si>
    <t>Drenažo apžiūros šuliniai</t>
  </si>
  <si>
    <r>
      <t xml:space="preserve">19. Kelio dangos konstrukcija.
(I variantas).
</t>
    </r>
    <r>
      <rPr>
        <b/>
        <i/>
        <sz val="11"/>
        <rFont val="Times New Roman"/>
        <family val="1"/>
        <charset val="186"/>
      </rPr>
      <t>Jungiamasis kelias Nr. 5 (JK5)</t>
    </r>
  </si>
  <si>
    <t>19.1.1</t>
  </si>
  <si>
    <t>19.1.2</t>
  </si>
  <si>
    <t>19.1.3</t>
  </si>
  <si>
    <t>19.1.4</t>
  </si>
  <si>
    <t>19.1.5</t>
  </si>
  <si>
    <t>19.1.6</t>
  </si>
  <si>
    <t>19.1.7</t>
  </si>
  <si>
    <t>19.1.8</t>
  </si>
  <si>
    <t>19.1.9</t>
  </si>
  <si>
    <t>19.1.10</t>
  </si>
  <si>
    <t>19.1.11</t>
  </si>
  <si>
    <t>19.1.12</t>
  </si>
  <si>
    <t>19.1.13</t>
  </si>
  <si>
    <t>19.1.14</t>
  </si>
  <si>
    <t>19.1.15</t>
  </si>
  <si>
    <r>
      <t xml:space="preserve">19. Kelio dangos konstrukcija.
(II variantas).
</t>
    </r>
    <r>
      <rPr>
        <b/>
        <i/>
        <sz val="11"/>
        <rFont val="Times New Roman"/>
        <family val="1"/>
        <charset val="186"/>
      </rPr>
      <t>Jungiamasis kelias Nr. 5 (JK5)</t>
    </r>
  </si>
  <si>
    <t>19.2.1</t>
  </si>
  <si>
    <t>19.2.2</t>
  </si>
  <si>
    <t>19.2.3</t>
  </si>
  <si>
    <t>19.2.4</t>
  </si>
  <si>
    <t>19.2.5</t>
  </si>
  <si>
    <t>19.2.6</t>
  </si>
  <si>
    <t>19.2.7</t>
  </si>
  <si>
    <t>19.2.8</t>
  </si>
  <si>
    <t>19.2.9</t>
  </si>
  <si>
    <t>19.2.10</t>
  </si>
  <si>
    <t>19.2.11</t>
  </si>
  <si>
    <t>19.2.12</t>
  </si>
  <si>
    <t>19.2.13</t>
  </si>
  <si>
    <t>19.2.14</t>
  </si>
  <si>
    <t>19.2.15</t>
  </si>
  <si>
    <r>
      <t xml:space="preserve">20. Kelio įrenginiai, eismo reguliavimas ir saugumas. 
Kelio ženklai.
</t>
    </r>
    <r>
      <rPr>
        <b/>
        <i/>
        <sz val="11"/>
        <rFont val="Times New Roman"/>
        <family val="1"/>
        <charset val="186"/>
      </rPr>
      <t>Jungiamasis kelias Nr. 5 (JK5)</t>
    </r>
  </si>
  <si>
    <t>20.1.1</t>
  </si>
  <si>
    <t>II grupės kelio ženklų 111 (kraštinė 900 mm) ir 203 (kraštinė 900 mm) su lentele 801 (700×350 mm) ant plieninės vamzdinės Ø76,1/2,0 mm atramos l=4660 mm pastatymas</t>
  </si>
  <si>
    <t>Kelio ženklo 602 (5000×2400 mm) ant dviejų plieninių vamzdinių Ø76,1/2,0 mm, l=7810 mm, atramų su pasparomis l=5840 mm pastatymas, kai pamatas 600×1500 mm</t>
  </si>
  <si>
    <t>20.1.2</t>
  </si>
  <si>
    <r>
      <t xml:space="preserve">20. Kelio įrenginiai, eismo reguliavimas ir saugumas. 
Dangos ženklinimas.
</t>
    </r>
    <r>
      <rPr>
        <b/>
        <i/>
        <sz val="11"/>
        <rFont val="Times New Roman"/>
        <family val="1"/>
        <charset val="186"/>
      </rPr>
      <t>Jungiamasis kelias Nr. 5 (JK5)</t>
    </r>
  </si>
  <si>
    <t>20.2.1</t>
  </si>
  <si>
    <t>Dangos ženklinimas 1.5 siaura 1:3 brūkšnine linija, 0,12 m pločio (Reaktyviosiomis ar termoplastinėmis medžiagomis, II tipas)</t>
  </si>
  <si>
    <t>Dangos ženklinimas 1.7 siaura 1:1 brūkšnine linija,  0,12 m pločio (Tirpiklių turinčiais dažais ar dispersijos, I tipas)</t>
  </si>
  <si>
    <t>Dangos ženklinimas 1.17 rodyklėmis (Reaktyviosiomis ar termoplastinėmis medžiagomis, II tipas)</t>
  </si>
  <si>
    <t>20.2.2</t>
  </si>
  <si>
    <t>20.2.3</t>
  </si>
  <si>
    <t>20.2.4</t>
  </si>
  <si>
    <t>20.2.5</t>
  </si>
  <si>
    <t>20.2.6</t>
  </si>
  <si>
    <t>20.2.7</t>
  </si>
  <si>
    <r>
      <t xml:space="preserve">20. Kelio įrenginiai, eismo reguliavimas ir saugumas. 
Signaliniai stulpeliai.
</t>
    </r>
    <r>
      <rPr>
        <b/>
        <i/>
        <sz val="11"/>
        <rFont val="Times New Roman"/>
        <family val="1"/>
        <charset val="186"/>
      </rPr>
      <t>Jungiamasis kelias Nr. 5 (JK5)</t>
    </r>
  </si>
  <si>
    <t>20.3.1</t>
  </si>
  <si>
    <t>Signalinių stulpelių įrengimas</t>
  </si>
  <si>
    <r>
      <t xml:space="preserve">20. Kelio įrenginiai, eismo reguliavimas ir saugumas. 
Laikina užtvara.
</t>
    </r>
    <r>
      <rPr>
        <b/>
        <i/>
        <sz val="11"/>
        <rFont val="Times New Roman"/>
        <family val="1"/>
        <charset val="186"/>
      </rPr>
      <t>Jungiamasis kelias Nr. 5 (JK5)</t>
    </r>
  </si>
  <si>
    <t>20.4.1</t>
  </si>
  <si>
    <t>Laikinos užtvaros iš betoninių „lego“ blokų (1800x600x600 mm) su šviesą atspindinčiais elementais pastatymas</t>
  </si>
  <si>
    <r>
      <t xml:space="preserve">21. Žemės sankasa.
</t>
    </r>
    <r>
      <rPr>
        <b/>
        <i/>
        <sz val="11"/>
        <rFont val="Times New Roman"/>
        <family val="1"/>
        <charset val="186"/>
      </rPr>
      <t>Jungiamasis kelias Nr. 6 (JK6)</t>
    </r>
  </si>
  <si>
    <t>21.1</t>
  </si>
  <si>
    <t>Sankasos ir lovio dugno planiravimas mechanizuotai (2188×0,8)</t>
  </si>
  <si>
    <t>Sankasos ir lovio dugno planiravimas rankiniu būdu (2188×0,2)</t>
  </si>
  <si>
    <t>Sankasos ir lovio dugno tankinimas mechanizuotu būdu (2188×0,3)</t>
  </si>
  <si>
    <t>Pylimų ir iškasų šlaitų planiravimas mechanizuotu būdu (2287×0,8)</t>
  </si>
  <si>
    <t>Pylimų ir iškasų šlaitų planiravimas rankiniu būdu (2287×0,2)</t>
  </si>
  <si>
    <t>21.2</t>
  </si>
  <si>
    <t>21.3</t>
  </si>
  <si>
    <t>21.4</t>
  </si>
  <si>
    <t>21.5</t>
  </si>
  <si>
    <t>21.6</t>
  </si>
  <si>
    <t>21.7</t>
  </si>
  <si>
    <t>21.8</t>
  </si>
  <si>
    <t>21.9</t>
  </si>
  <si>
    <r>
      <t xml:space="preserve">22. Vandens nuleidimas.
Paviršinio vandens nuvedimas.
</t>
    </r>
    <r>
      <rPr>
        <b/>
        <i/>
        <sz val="11"/>
        <rFont val="Times New Roman"/>
        <family val="1"/>
        <charset val="186"/>
      </rPr>
      <t>Jungiamasis kelias Nr. 6 (JK6)</t>
    </r>
  </si>
  <si>
    <t>22.1.1</t>
  </si>
  <si>
    <r>
      <t xml:space="preserve">22. Vandens nuleidimas.
Vandens pralaidos.
</t>
    </r>
    <r>
      <rPr>
        <b/>
        <i/>
        <sz val="11"/>
        <rFont val="Times New Roman"/>
        <family val="1"/>
        <charset val="186"/>
      </rPr>
      <t>Jungiamasis kelias Nr. 6 (JK6)</t>
    </r>
  </si>
  <si>
    <t>22.2.1</t>
  </si>
  <si>
    <t>22.2.2</t>
  </si>
  <si>
    <t>22.2.3</t>
  </si>
  <si>
    <t>22.2.4</t>
  </si>
  <si>
    <r>
      <t xml:space="preserve">23. Kelio dangos konstrukcija.
(I variantas).
</t>
    </r>
    <r>
      <rPr>
        <b/>
        <i/>
        <sz val="11"/>
        <rFont val="Times New Roman"/>
        <family val="1"/>
        <charset val="186"/>
      </rPr>
      <t>Jungiamasis kelias Nr. 6 (JK6)</t>
    </r>
  </si>
  <si>
    <t>23.1.1</t>
  </si>
  <si>
    <t>23.1.2</t>
  </si>
  <si>
    <t>23.1.3</t>
  </si>
  <si>
    <t>23.1.4</t>
  </si>
  <si>
    <t>23.1.5</t>
  </si>
  <si>
    <t>23.1.6</t>
  </si>
  <si>
    <t>23.1.7</t>
  </si>
  <si>
    <t>23.1.8</t>
  </si>
  <si>
    <t>23.1.9</t>
  </si>
  <si>
    <t>23.1.10</t>
  </si>
  <si>
    <t>23.1.11</t>
  </si>
  <si>
    <t>23.1.12</t>
  </si>
  <si>
    <t>23.1.13</t>
  </si>
  <si>
    <t>23.1.14</t>
  </si>
  <si>
    <r>
      <t xml:space="preserve">23. Kelio dangos konstrukcija.
(II variantas).
</t>
    </r>
    <r>
      <rPr>
        <b/>
        <i/>
        <sz val="11"/>
        <rFont val="Times New Roman"/>
        <family val="1"/>
        <charset val="186"/>
      </rPr>
      <t>Jungiamasis kelias Nr. 6 (JK6)</t>
    </r>
  </si>
  <si>
    <t>23.2.1</t>
  </si>
  <si>
    <t>23.2.2</t>
  </si>
  <si>
    <t>23.2.3</t>
  </si>
  <si>
    <t>23.2.4</t>
  </si>
  <si>
    <t>23.2.5</t>
  </si>
  <si>
    <t>23.2.6</t>
  </si>
  <si>
    <t>23.2.7</t>
  </si>
  <si>
    <t>23.2.8</t>
  </si>
  <si>
    <t>23.2.9</t>
  </si>
  <si>
    <t>23.2.10</t>
  </si>
  <si>
    <t>23.2.11</t>
  </si>
  <si>
    <t>23.2.12</t>
  </si>
  <si>
    <t>23.2.13</t>
  </si>
  <si>
    <t>23.2.14</t>
  </si>
  <si>
    <r>
      <t xml:space="preserve">24. Kelio įrenginiai, eismo reguliavimas ir saugumas.
Dangos ženklinimas.
</t>
    </r>
    <r>
      <rPr>
        <b/>
        <i/>
        <sz val="11"/>
        <rFont val="Times New Roman"/>
        <family val="1"/>
        <charset val="186"/>
      </rPr>
      <t>Jungiamasis kelias Nr. 6 (JK6)</t>
    </r>
  </si>
  <si>
    <t>24.1.1</t>
  </si>
  <si>
    <t>24.1.2</t>
  </si>
  <si>
    <t>24.1.3</t>
  </si>
  <si>
    <r>
      <t xml:space="preserve">24. Kelio įrenginiai, eismo reguliavimas ir saugumas.
Apsauginiai atitvarai.
</t>
    </r>
    <r>
      <rPr>
        <b/>
        <i/>
        <sz val="11"/>
        <rFont val="Times New Roman"/>
        <family val="1"/>
        <charset val="186"/>
      </rPr>
      <t>Jungiamasis kelias Nr. 6 (JK6)</t>
    </r>
  </si>
  <si>
    <t>24.2.1</t>
  </si>
  <si>
    <r>
      <t xml:space="preserve">25. Eismo dalyviams skirti aptarnavimo statiniai.
Pėsčiųjų-dviračių takas.
</t>
    </r>
    <r>
      <rPr>
        <b/>
        <i/>
        <sz val="11"/>
        <rFont val="Times New Roman"/>
        <family val="1"/>
        <charset val="186"/>
      </rPr>
      <t>Jungiamasis kelias Nr. 6 (JK6)</t>
    </r>
  </si>
  <si>
    <t>25.1.1</t>
  </si>
  <si>
    <t>25.1.2</t>
  </si>
  <si>
    <t>25.1.3</t>
  </si>
  <si>
    <t>25.1.4</t>
  </si>
  <si>
    <t>25.1.5</t>
  </si>
  <si>
    <t>25.1.6</t>
  </si>
  <si>
    <t>25.1.7</t>
  </si>
  <si>
    <t>25.1.8</t>
  </si>
  <si>
    <t>25.1.9</t>
  </si>
  <si>
    <t>25.1.10</t>
  </si>
  <si>
    <r>
      <t xml:space="preserve">26. Žemės sankasa.
</t>
    </r>
    <r>
      <rPr>
        <b/>
        <i/>
        <sz val="11"/>
        <rFont val="Times New Roman"/>
        <family val="1"/>
        <charset val="186"/>
      </rPr>
      <t>Žiedinė sankryža Nr. 3</t>
    </r>
  </si>
  <si>
    <t>26.1</t>
  </si>
  <si>
    <t>Sankasos ir lovio dugno planiravimas mechanizuotai (2745×0,8)</t>
  </si>
  <si>
    <t>Sankasos ir lovio dugno planiravimas rankiniu būdu (2745×0,2)</t>
  </si>
  <si>
    <t>Lovio dugno tankinimas mechanizuotu būdu (2745×0,3)</t>
  </si>
  <si>
    <t>Pylimų ir iškasų šlaitų planiravimas mechanizuotu būdu (1147×0,8)</t>
  </si>
  <si>
    <t>Pylimų ir iškasų šlaitų planiravimas rankiniu būdu (1147×0,2)</t>
  </si>
  <si>
    <t>26.2</t>
  </si>
  <si>
    <t>26.3</t>
  </si>
  <si>
    <t>26.4</t>
  </si>
  <si>
    <t>26.5</t>
  </si>
  <si>
    <t>26.6</t>
  </si>
  <si>
    <t>26.7</t>
  </si>
  <si>
    <t>26.8</t>
  </si>
  <si>
    <t>26.9</t>
  </si>
  <si>
    <r>
      <t xml:space="preserve">27. Vandens nuleidimas.
Paviršinio vandens nuvedimas.
</t>
    </r>
    <r>
      <rPr>
        <b/>
        <i/>
        <sz val="11"/>
        <rFont val="Times New Roman"/>
        <family val="1"/>
        <charset val="186"/>
      </rPr>
      <t>Žiedinė sankryža Nr. 3</t>
    </r>
  </si>
  <si>
    <t>27.1.1</t>
  </si>
  <si>
    <t>Plastikinių vandens surinkimo šulinėlių Ø425 mm su smėlio surinkimu įrengimas su vandens išvedimu (dugnas, tarpinė gofruotas šachtinis vamzdis, tarpinė, teleskopinis vamzdis, stačiakampės ketinės grotelės D400)</t>
  </si>
  <si>
    <t>Žiedinės salelės 0,85 m pločio latako h=0,10 m įrengimas iš granito skaldos 22/32</t>
  </si>
  <si>
    <t>Žiedo vidinės salelės bortų ir apsauginio šalčiui atsparaus sluoksnio apgaubimas nelaidžia hidroizoliacine polietileno plėvele</t>
  </si>
  <si>
    <t>27.1.2</t>
  </si>
  <si>
    <t>27.1.3</t>
  </si>
  <si>
    <t>27.1.4</t>
  </si>
  <si>
    <t>27.1.5</t>
  </si>
  <si>
    <t>27.1.6</t>
  </si>
  <si>
    <t>27.1.7</t>
  </si>
  <si>
    <t>27.1.8</t>
  </si>
  <si>
    <t>27.1.9</t>
  </si>
  <si>
    <t>27.1.10</t>
  </si>
  <si>
    <t>27.1.11</t>
  </si>
  <si>
    <t>27.1.12</t>
  </si>
  <si>
    <t>27.1.13</t>
  </si>
  <si>
    <r>
      <t xml:space="preserve">27. Vandens nuleidimas.
Drenažas.
</t>
    </r>
    <r>
      <rPr>
        <b/>
        <i/>
        <sz val="11"/>
        <rFont val="Times New Roman"/>
        <family val="1"/>
        <charset val="186"/>
      </rPr>
      <t>Žiedinė sankryža Nr. 3</t>
    </r>
  </si>
  <si>
    <t>27.2.1</t>
  </si>
  <si>
    <t>27.2.2</t>
  </si>
  <si>
    <t>27.2.3</t>
  </si>
  <si>
    <t>27.2.4</t>
  </si>
  <si>
    <t>27.2.5</t>
  </si>
  <si>
    <t>27.2.6</t>
  </si>
  <si>
    <t>27.2.7</t>
  </si>
  <si>
    <r>
      <t xml:space="preserve">27. Vandens nuleidimas.
Plastikinė vandens pralaida.
</t>
    </r>
    <r>
      <rPr>
        <b/>
        <i/>
        <sz val="11"/>
        <rFont val="Times New Roman"/>
        <family val="1"/>
        <charset val="186"/>
      </rPr>
      <t>Žiedinė sankryža Nr. 3</t>
    </r>
  </si>
  <si>
    <t>27.3.1</t>
  </si>
  <si>
    <t>Plastikinės vandens pralaidos įrengimas (diametras 600 mm)</t>
  </si>
  <si>
    <r>
      <t xml:space="preserve">28. Kelio dangos konstrukcija.
(I variantas).
</t>
    </r>
    <r>
      <rPr>
        <b/>
        <i/>
        <sz val="11"/>
        <rFont val="Times New Roman"/>
        <family val="1"/>
        <charset val="186"/>
      </rPr>
      <t>Žiedinė sankryža Nr. 3</t>
    </r>
  </si>
  <si>
    <t>28.1.1</t>
  </si>
  <si>
    <t>28.1.2</t>
  </si>
  <si>
    <t>28.1.3</t>
  </si>
  <si>
    <t>28.1.4</t>
  </si>
  <si>
    <t>28.1.5</t>
  </si>
  <si>
    <t>28.1.6</t>
  </si>
  <si>
    <t>28.1.7</t>
  </si>
  <si>
    <t>28.1.8</t>
  </si>
  <si>
    <t>28.1.9</t>
  </si>
  <si>
    <t>28.1.10</t>
  </si>
  <si>
    <t>28.1.11</t>
  </si>
  <si>
    <r>
      <t xml:space="preserve">28. Kelio dangos konstrukcija.
(II variantas).
</t>
    </r>
    <r>
      <rPr>
        <b/>
        <i/>
        <sz val="11"/>
        <rFont val="Times New Roman"/>
        <family val="1"/>
        <charset val="186"/>
      </rPr>
      <t>Žiedinė sankryža Nr. 3</t>
    </r>
  </si>
  <si>
    <t>28.2.1</t>
  </si>
  <si>
    <t>28.2.2</t>
  </si>
  <si>
    <t>28.2.3</t>
  </si>
  <si>
    <t>28.2.4</t>
  </si>
  <si>
    <t>28.2.5</t>
  </si>
  <si>
    <t>28.2.6</t>
  </si>
  <si>
    <t>28.2.7</t>
  </si>
  <si>
    <t>28.2.8</t>
  </si>
  <si>
    <t>28.2.9</t>
  </si>
  <si>
    <t>28.2.10</t>
  </si>
  <si>
    <t>28.2.11</t>
  </si>
  <si>
    <r>
      <t xml:space="preserve">28. Kelio dangos konstrukcija.
Skiriamosios salelės.
</t>
    </r>
    <r>
      <rPr>
        <b/>
        <i/>
        <sz val="11"/>
        <rFont val="Times New Roman"/>
        <family val="1"/>
        <charset val="186"/>
      </rPr>
      <t>Žiedinė sankryža Nr. 3</t>
    </r>
  </si>
  <si>
    <t>28.3.1</t>
  </si>
  <si>
    <t>Betono C20/25 pagrindo h=20cm įrengimas po granitinėmis trinkelėmis</t>
  </si>
  <si>
    <t>Salelės iš granitinių trinkelių h=15cm (grublėtų paviršiumi) ant surišto posluoksnio skiedinio (h=4cm) įrengimas</t>
  </si>
  <si>
    <t>28.3.2</t>
  </si>
  <si>
    <t>28.3.3</t>
  </si>
  <si>
    <t>28.3.4</t>
  </si>
  <si>
    <t>28.3.5</t>
  </si>
  <si>
    <t>28.3.6</t>
  </si>
  <si>
    <t>28.3.7</t>
  </si>
  <si>
    <t>28.3.8</t>
  </si>
  <si>
    <t>28.3.9</t>
  </si>
  <si>
    <r>
      <t xml:space="preserve">28. Kelio dangos konstrukcija.
Išorinės atgrindos.
</t>
    </r>
    <r>
      <rPr>
        <b/>
        <i/>
        <sz val="11"/>
        <rFont val="Times New Roman"/>
        <family val="1"/>
        <charset val="186"/>
      </rPr>
      <t>Žiedinė sankryža Nr. 3</t>
    </r>
  </si>
  <si>
    <t>28.4.1</t>
  </si>
  <si>
    <t>Atgrindos iš granitinių trinkelių h=15cm (grublėtų paviršiumi) ant surišto posluoksnio skiedinio (h=4cm) įrengimas</t>
  </si>
  <si>
    <t>Atgrindos iš granitinių trinkelių h=15cm (Lygiu paviršiumi) ant surišto posluoksnio skiedinio (h=4cm) įrengimas</t>
  </si>
  <si>
    <t>28.4.2</t>
  </si>
  <si>
    <t>28.4.3</t>
  </si>
  <si>
    <t>28.4.4</t>
  </si>
  <si>
    <t>28.4.5</t>
  </si>
  <si>
    <t>28.4.6</t>
  </si>
  <si>
    <t>28.4.7</t>
  </si>
  <si>
    <r>
      <t xml:space="preserve">28. Kelio dangos konstrukcija.
Žiedo vidinės atgrindos.
</t>
    </r>
    <r>
      <rPr>
        <b/>
        <i/>
        <sz val="11"/>
        <rFont val="Times New Roman"/>
        <family val="1"/>
        <charset val="186"/>
      </rPr>
      <t>Žiedinė sankryža Nr. 3</t>
    </r>
  </si>
  <si>
    <t>28.5.1</t>
  </si>
  <si>
    <t>Pamato iš monolitinio betono C12/15 po kelio bortais įrengimas (1 m=0,08 m²)</t>
  </si>
  <si>
    <t>Betoninio kelio bordiūrų 1000×300×150 mm įrengimas</t>
  </si>
  <si>
    <t>28.5.2</t>
  </si>
  <si>
    <t>28.5.3</t>
  </si>
  <si>
    <t>28.5.4</t>
  </si>
  <si>
    <t>28.5.5</t>
  </si>
  <si>
    <t>28.5.6</t>
  </si>
  <si>
    <t>28.5.7</t>
  </si>
  <si>
    <t>28.5.8</t>
  </si>
  <si>
    <t>28.5.9</t>
  </si>
  <si>
    <t>28.5.10</t>
  </si>
  <si>
    <r>
      <t xml:space="preserve">28. Kelio dangos konstrukcija.
Deformacinių siūlių įrengimas (skiriamosios salelės).
</t>
    </r>
    <r>
      <rPr>
        <b/>
        <i/>
        <sz val="11"/>
        <rFont val="Times New Roman"/>
        <family val="1"/>
        <charset val="186"/>
      </rPr>
      <t>Žiedinė sanktyža Nr. 3</t>
    </r>
  </si>
  <si>
    <t>28.6.1</t>
  </si>
  <si>
    <t>L formos plieninių kampainių, pritvirtintų prie pagrindo mūrvinėmis, įrengimas (b=0,01 m; h=0,14 m; horizontalusis kampainio plotis 0,50 m (≥3xh) (8 siūlių) ;</t>
  </si>
  <si>
    <t>Kampainio pritvirtinimas prie pagrindo mūrvinėmis</t>
  </si>
  <si>
    <t>28.6.2</t>
  </si>
  <si>
    <t>28.6.3</t>
  </si>
  <si>
    <t>28.6.4</t>
  </si>
  <si>
    <t>28.6.5</t>
  </si>
  <si>
    <r>
      <t xml:space="preserve">28. Kelio dangos konstrukcija.
Deformacinių siūlių įrengimas (išorinės atgrindos).
</t>
    </r>
    <r>
      <rPr>
        <b/>
        <i/>
        <sz val="11"/>
        <rFont val="Times New Roman"/>
        <family val="1"/>
        <charset val="186"/>
      </rPr>
      <t>Žiedinė sanktyža Nr. 3</t>
    </r>
  </si>
  <si>
    <t>28.7.1</t>
  </si>
  <si>
    <t>L formos plieninių kampainių, pritvirtintų prie pagrindo mūrvinėmis, įrengimas (b=0,01 m; h=0,14 m; horizontalusis kampainio plotis 0,50 m (≥3xh) (17 siūlių) ;</t>
  </si>
  <si>
    <t>Apatinės siūlės dalies užpildymas elastiniais užpildikliais (kaučiuko juostomis ar kitais kietos gumos įdėklais)  b=0,01 m; h=0,34 m</t>
  </si>
  <si>
    <t>28.7.2</t>
  </si>
  <si>
    <t>28.7.3</t>
  </si>
  <si>
    <t>28.7.4</t>
  </si>
  <si>
    <t>28.7.5</t>
  </si>
  <si>
    <r>
      <t xml:space="preserve">28. Kelio dangos konstrukcija.
Deformacinių siūlių įrengimas (atgrindos).
</t>
    </r>
    <r>
      <rPr>
        <b/>
        <i/>
        <sz val="11"/>
        <rFont val="Times New Roman"/>
        <family val="1"/>
        <charset val="186"/>
      </rPr>
      <t>Žiedinė sanktyža Nr. 3</t>
    </r>
  </si>
  <si>
    <t>28.8.1</t>
  </si>
  <si>
    <t>L formos plieninių kampainių, pritvirtintų prie pagrindo mūrvinėmis, įrengimas (b=0,01 m; h=0,14 m; horizontalusis kampainio plotis 0,50 m (≥3xh) (20 siūlių) ;</t>
  </si>
  <si>
    <t>28.8.2</t>
  </si>
  <si>
    <t>28.8.3</t>
  </si>
  <si>
    <t>28.8.4</t>
  </si>
  <si>
    <t>28.8.5</t>
  </si>
  <si>
    <r>
      <t xml:space="preserve">29. Kelio įrenginiai, eismo reguliavimas ir saugumas.
Kelio ženklų pastatymas.
</t>
    </r>
    <r>
      <rPr>
        <b/>
        <i/>
        <sz val="11"/>
        <rFont val="Times New Roman"/>
        <family val="1"/>
        <charset val="186"/>
      </rPr>
      <t>Žiedinė sankryža Nr. 3</t>
    </r>
  </si>
  <si>
    <t>29.1.1</t>
  </si>
  <si>
    <t>II grupės kelio ženklo 109 (kraštinė 900 mm) su lentele 801 (700×350 mm) ant plieninės vamzdinės Ø76,1/2,0 mm atramos l=3760 mm pastatymas</t>
  </si>
  <si>
    <t>II grupės kelio ženklo 146 segmentų (500×500 mm) ant plieninės vamzdinės Ø76,1/2,0 mm atramos l=2400 mm pastatymas</t>
  </si>
  <si>
    <t>II grupės kelio ženklų 413 (Ø700 mm), 623 (700x350 mm) ir 623 (700x350 mm) ant plieninės vamzdinės Ø76,1/2,0 mm atramos l=3630 mm pastatymas</t>
  </si>
  <si>
    <t>Kelio ženklų 203 (kraštinė 900 mm), 410 (Ø700 mm) ir 608 (3200×1600 mm) ant dviejų plieninių vamzdinių Ø76,1/2,0 mm atramų l1=6150 mm ir l2=7750 mm su pasparomis l=4680 mm pastatymas, kai pamatas 500×1300 mm</t>
  </si>
  <si>
    <t>Kelio ženklų 203 (kraštinė 900 mm), 410 (Ø700 mm), 623 (700x350 mm), 623 (700x350 mm) ir 608 (3300×1800 mm) ant dviejų plieninių vamzdinių Ø76,1/2,0 mm atramų l1=6550 mm ir l2=8150 mm su pasparomis l=4910 mm pastatymas, kai pamatas 500×1300 mm</t>
  </si>
  <si>
    <t>Kelio ženklų 203 (kraštinė 900 mm), 410 (Ø700 mm), 623 (700x350 mm), 623 (700x350 mm) ir 608 (2950×1600 mm) ant dviejų plieninių vamzdinių Ø76,1/2,0 mm atramų l1=5910 mm ir l2=7510 mm su pasparomis l=4400 mm pastatymas, kai pamatas 400×1300 mm</t>
  </si>
  <si>
    <t>29.1.2</t>
  </si>
  <si>
    <t>29.1.3</t>
  </si>
  <si>
    <t>29.1.4</t>
  </si>
  <si>
    <t>29.1.5</t>
  </si>
  <si>
    <t>29.1.6</t>
  </si>
  <si>
    <t>29.1.7</t>
  </si>
  <si>
    <t>29.1.8</t>
  </si>
  <si>
    <r>
      <t xml:space="preserve">29. Kelio įrenginiai, eismo reguliavimas ir saugumas.
Dangos ženklinimas.
</t>
    </r>
    <r>
      <rPr>
        <b/>
        <i/>
        <sz val="11"/>
        <rFont val="Times New Roman"/>
        <family val="1"/>
        <charset val="186"/>
      </rPr>
      <t>Žiedinė sankryža Nr. 3</t>
    </r>
  </si>
  <si>
    <t>29.2.1</t>
  </si>
  <si>
    <t>29.2.2</t>
  </si>
  <si>
    <t>29.2.3</t>
  </si>
  <si>
    <t>29.2.4</t>
  </si>
  <si>
    <r>
      <t xml:space="preserve">29. Kelio įrenginiai, eismo reguliavimas ir saugumas.
Signaliniai stulpeliai.
</t>
    </r>
    <r>
      <rPr>
        <b/>
        <i/>
        <sz val="11"/>
        <rFont val="Times New Roman"/>
        <family val="1"/>
        <charset val="186"/>
      </rPr>
      <t>Žiedinė sankryža Nr. 3</t>
    </r>
  </si>
  <si>
    <t>29.3.1</t>
  </si>
  <si>
    <r>
      <t xml:space="preserve">29. Kelio įrenginiai, eismo reguliavimas ir saugumas.
Laikina užtvara.
</t>
    </r>
    <r>
      <rPr>
        <b/>
        <i/>
        <sz val="11"/>
        <rFont val="Times New Roman"/>
        <family val="1"/>
        <charset val="186"/>
      </rPr>
      <t>Žiedinė sankryža Nr. 3</t>
    </r>
  </si>
  <si>
    <t>29.4.1</t>
  </si>
  <si>
    <t>30.1</t>
  </si>
  <si>
    <r>
      <t xml:space="preserve">30. Žiedo salelės apželdinimas.
</t>
    </r>
    <r>
      <rPr>
        <b/>
        <i/>
        <sz val="11"/>
        <rFont val="Times New Roman"/>
        <family val="1"/>
        <charset val="186"/>
      </rPr>
      <t>Žiedinė sankryža Nr. 3</t>
    </r>
  </si>
  <si>
    <t>II gr. grunto kasimas, pakrovimas, atvežimas iš sandeliavimo aikštelės rangovo pasirinktu atstumu, paskleidimas, sutankinimas (sanpilo įrengimui)</t>
  </si>
  <si>
    <t>Paviršiaus planiravimas</t>
  </si>
  <si>
    <t>Sanpilos tvirtinimas derlinguoju dirvožemiu h=0,10 m, apsėjant žole, kai dirvožemis atvežimas iš sandeliavimo aikštelės rangovo pasirinktu atstumu</t>
  </si>
  <si>
    <t>30.2</t>
  </si>
  <si>
    <t>30.3</t>
  </si>
  <si>
    <r>
      <t xml:space="preserve">31. Žemės sankasa.
</t>
    </r>
    <r>
      <rPr>
        <b/>
        <i/>
        <sz val="11"/>
        <rFont val="Times New Roman"/>
        <family val="1"/>
        <charset val="186"/>
      </rPr>
      <t>Žiedinė sankryža Nr. 4</t>
    </r>
  </si>
  <si>
    <t>31.1</t>
  </si>
  <si>
    <t>Sankasos ir lovio dugno planiravimas mechanizuotai (2977×0,8)</t>
  </si>
  <si>
    <t>Sankasos ir lovio dugno planiravimas rankiniu būdu (2977×0,2)</t>
  </si>
  <si>
    <t>Sankasos ir lovio dugno tankinimas mechanizuotu būdu (2977×0,3)</t>
  </si>
  <si>
    <t>31.2</t>
  </si>
  <si>
    <t>31.3</t>
  </si>
  <si>
    <t>31.4</t>
  </si>
  <si>
    <t>31.5</t>
  </si>
  <si>
    <t>31.6</t>
  </si>
  <si>
    <t>31.7</t>
  </si>
  <si>
    <t>31.8</t>
  </si>
  <si>
    <t>31.9</t>
  </si>
  <si>
    <r>
      <t xml:space="preserve">32. Vandens nuleidimas.
Paviršinio vandens nuvedimas.
</t>
    </r>
    <r>
      <rPr>
        <b/>
        <i/>
        <sz val="11"/>
        <rFont val="Times New Roman"/>
        <family val="1"/>
        <charset val="186"/>
      </rPr>
      <t>Žiedinė sankryža Nr. 4</t>
    </r>
  </si>
  <si>
    <t>32.1.1</t>
  </si>
  <si>
    <t>II grupės grunto kasimas mechanizuotu būdu šulinių pastatymui ir vamzdžių paklojimui, grunto mechanizuotas pakrovimas į autosavivarčius ir išvežimas rangovo pasirinktu atstumu į išlykį II grupės grunto kasimas mechanizuotu būdu šulinių pastatymui ir vamzdžių paklojimui, supilant gruntą vietoje</t>
  </si>
  <si>
    <t>32.1.2</t>
  </si>
  <si>
    <t>32.1.3</t>
  </si>
  <si>
    <t>32.1.4</t>
  </si>
  <si>
    <t>32.1.5</t>
  </si>
  <si>
    <t>32.1.6</t>
  </si>
  <si>
    <t>32.1.7</t>
  </si>
  <si>
    <t>32.1.8</t>
  </si>
  <si>
    <t>32.1.9</t>
  </si>
  <si>
    <t>32.1.10</t>
  </si>
  <si>
    <t>32.1.11</t>
  </si>
  <si>
    <t>32.1.12</t>
  </si>
  <si>
    <r>
      <t xml:space="preserve">32. Vandens nuleidimas.
Drenažo įrengimas.
</t>
    </r>
    <r>
      <rPr>
        <b/>
        <i/>
        <sz val="11"/>
        <rFont val="Times New Roman"/>
        <family val="1"/>
        <charset val="186"/>
      </rPr>
      <t>Žiedinė sankryža Nr. 4</t>
    </r>
  </si>
  <si>
    <t>32.2.1</t>
  </si>
  <si>
    <t>32.2.2</t>
  </si>
  <si>
    <t>32.2.3</t>
  </si>
  <si>
    <t>32.2.4</t>
  </si>
  <si>
    <t>32.2.5</t>
  </si>
  <si>
    <t>32.2.6</t>
  </si>
  <si>
    <t>32.2.7</t>
  </si>
  <si>
    <r>
      <t xml:space="preserve">32. Vandens nuleidimas.
Drenažo apžiūros šuliniai.
</t>
    </r>
    <r>
      <rPr>
        <b/>
        <i/>
        <sz val="11"/>
        <rFont val="Times New Roman"/>
        <family val="1"/>
        <charset val="186"/>
      </rPr>
      <t>Žiedinė sankryža Nr. 4</t>
    </r>
  </si>
  <si>
    <t>32.3.1</t>
  </si>
  <si>
    <t xml:space="preserve">Drenažo apžiūros šuliniai </t>
  </si>
  <si>
    <r>
      <t xml:space="preserve">32. Vandens nuleidimas.
Plastikinė vandens pralaida.
</t>
    </r>
    <r>
      <rPr>
        <b/>
        <i/>
        <sz val="11"/>
        <rFont val="Times New Roman"/>
        <family val="1"/>
        <charset val="186"/>
      </rPr>
      <t>Žiedinė sankryža Nr. 4</t>
    </r>
  </si>
  <si>
    <t>32.4</t>
  </si>
  <si>
    <r>
      <t xml:space="preserve">33. Kelio dangos konstrukcija.
(I variantas).
</t>
    </r>
    <r>
      <rPr>
        <b/>
        <i/>
        <sz val="11"/>
        <rFont val="Times New Roman"/>
        <family val="1"/>
        <charset val="186"/>
      </rPr>
      <t>Žiedinė sankryža Nr. 4</t>
    </r>
  </si>
  <si>
    <t>33.1.1</t>
  </si>
  <si>
    <t>33.1.2</t>
  </si>
  <si>
    <t>33.1.3</t>
  </si>
  <si>
    <t>33.1.4</t>
  </si>
  <si>
    <t>33.1.5</t>
  </si>
  <si>
    <t>33.1.6</t>
  </si>
  <si>
    <t>33.1.7</t>
  </si>
  <si>
    <t>33.1.8</t>
  </si>
  <si>
    <t>33.1.9</t>
  </si>
  <si>
    <t>33.1.10</t>
  </si>
  <si>
    <t>33.1.11</t>
  </si>
  <si>
    <r>
      <t xml:space="preserve">33. Kelio dangos konstrukcija.
(II variantas).
</t>
    </r>
    <r>
      <rPr>
        <b/>
        <i/>
        <sz val="11"/>
        <rFont val="Times New Roman"/>
        <family val="1"/>
        <charset val="186"/>
      </rPr>
      <t>Žiedinė sankryža Nr. 4</t>
    </r>
  </si>
  <si>
    <t>33.2.1</t>
  </si>
  <si>
    <t>33.2.2</t>
  </si>
  <si>
    <t>33.2.3</t>
  </si>
  <si>
    <t>33.2.4</t>
  </si>
  <si>
    <t>33.2.5</t>
  </si>
  <si>
    <t>33.2.6</t>
  </si>
  <si>
    <t>33.2.7</t>
  </si>
  <si>
    <t>33.2.8</t>
  </si>
  <si>
    <t>33.2.9</t>
  </si>
  <si>
    <t>33.2.10</t>
  </si>
  <si>
    <t>33.2.11</t>
  </si>
  <si>
    <r>
      <t xml:space="preserve">34. Sankryžos.
Skiriamosios salelės.
</t>
    </r>
    <r>
      <rPr>
        <b/>
        <i/>
        <sz val="11"/>
        <rFont val="Times New Roman"/>
        <family val="1"/>
        <charset val="186"/>
      </rPr>
      <t>Žiedinė sankryža Nr. 4</t>
    </r>
  </si>
  <si>
    <t>34.1.1</t>
  </si>
  <si>
    <t>34.1.2</t>
  </si>
  <si>
    <t>34.1.3</t>
  </si>
  <si>
    <t>34.1.4</t>
  </si>
  <si>
    <t>34.1.5</t>
  </si>
  <si>
    <t>34.1.6</t>
  </si>
  <si>
    <t>34.1.7</t>
  </si>
  <si>
    <t>34.1.8</t>
  </si>
  <si>
    <t>34.1.9</t>
  </si>
  <si>
    <r>
      <t xml:space="preserve">34. Sankryžos.
Išorinės atgrindos.
</t>
    </r>
    <r>
      <rPr>
        <b/>
        <i/>
        <sz val="11"/>
        <rFont val="Times New Roman"/>
        <family val="1"/>
        <charset val="186"/>
      </rPr>
      <t>Žiedinė sankryža Nr. 4</t>
    </r>
  </si>
  <si>
    <t>34.2.1</t>
  </si>
  <si>
    <t>34.2.2</t>
  </si>
  <si>
    <t>34.2.3</t>
  </si>
  <si>
    <t>34.2.4</t>
  </si>
  <si>
    <t>34.2.5</t>
  </si>
  <si>
    <t>34.2.6</t>
  </si>
  <si>
    <t>34.2.7</t>
  </si>
  <si>
    <r>
      <t xml:space="preserve">34. Sankryžos.
Žiedo vidinės atgrindos.
</t>
    </r>
    <r>
      <rPr>
        <b/>
        <i/>
        <sz val="11"/>
        <rFont val="Times New Roman"/>
        <family val="1"/>
        <charset val="186"/>
      </rPr>
      <t>Žiedinė sankryža Nr. 4</t>
    </r>
  </si>
  <si>
    <t>34.3.1</t>
  </si>
  <si>
    <t>34.3.2</t>
  </si>
  <si>
    <t>34.3.3</t>
  </si>
  <si>
    <t>34.3.4</t>
  </si>
  <si>
    <t>34.3.5</t>
  </si>
  <si>
    <t>34.3.6</t>
  </si>
  <si>
    <t>34.3.7</t>
  </si>
  <si>
    <t>34.3.8</t>
  </si>
  <si>
    <t>34.3.9</t>
  </si>
  <si>
    <t>34.3.10</t>
  </si>
  <si>
    <r>
      <t xml:space="preserve">34. Sankryžos.
Deformacinių siūlių įrengimas (skiriamosios salelės)
</t>
    </r>
    <r>
      <rPr>
        <b/>
        <i/>
        <sz val="11"/>
        <rFont val="Times New Roman"/>
        <family val="1"/>
        <charset val="186"/>
      </rPr>
      <t>Žiedinė sankryža Nr. 4</t>
    </r>
  </si>
  <si>
    <t>34.4.1</t>
  </si>
  <si>
    <t>L formos plieninių kampainių, pritvirtintų prie pagrindo mūrvinėmis, įrengimas (b=0,01 m; h=0,14 m; horizontalusis kampainio plotis 0,50 m (≥3xh) (10 siūlių) ;</t>
  </si>
  <si>
    <t>34.4.2</t>
  </si>
  <si>
    <t>34.4.3</t>
  </si>
  <si>
    <t>34.4.4</t>
  </si>
  <si>
    <t>34.4.5</t>
  </si>
  <si>
    <r>
      <t xml:space="preserve">34. Sankryžos.
Deformacinių siūlių įrengimas (išorinės atgrindos)
</t>
    </r>
    <r>
      <rPr>
        <b/>
        <i/>
        <sz val="11"/>
        <rFont val="Times New Roman"/>
        <family val="1"/>
        <charset val="186"/>
      </rPr>
      <t>Žiedinė sankryža Nr. 4</t>
    </r>
  </si>
  <si>
    <t>34.5.1</t>
  </si>
  <si>
    <t>L formos plieninių kampainių, pritvirtintų prie pagrindo mūrvinėmis, įrengimas (b=0,01 m; h=0,14 m; horizontalusis kampainio plotis 0,50 m (≥3xh) (15 siūlių) ;</t>
  </si>
  <si>
    <t>34.5.2</t>
  </si>
  <si>
    <t>34.5.3</t>
  </si>
  <si>
    <t>34.5.4</t>
  </si>
  <si>
    <t>34.5.5</t>
  </si>
  <si>
    <r>
      <t xml:space="preserve">34. Sankryžos.
Deformacinių siūlių įrengimas (atgrindos)
</t>
    </r>
    <r>
      <rPr>
        <b/>
        <i/>
        <sz val="11"/>
        <rFont val="Times New Roman"/>
        <family val="1"/>
        <charset val="186"/>
      </rPr>
      <t>Žiedinė sankryža Nr. 4</t>
    </r>
  </si>
  <si>
    <t>34.6.1</t>
  </si>
  <si>
    <t>34.6.2</t>
  </si>
  <si>
    <t>34.6.3</t>
  </si>
  <si>
    <t>34.6.4</t>
  </si>
  <si>
    <t>34.6.5</t>
  </si>
  <si>
    <r>
      <t xml:space="preserve">35. Kelio įrenginiai, eismo reguliavimas ir saugumas.
Kelio ženklų pastatymas.
</t>
    </r>
    <r>
      <rPr>
        <b/>
        <i/>
        <sz val="11"/>
        <rFont val="Times New Roman"/>
        <family val="1"/>
        <charset val="186"/>
      </rPr>
      <t>Žiedinė sankryža Nr. 4</t>
    </r>
  </si>
  <si>
    <t>35.1.1</t>
  </si>
  <si>
    <t>II grupės kelio ženklų 325 (Ø700 mm), 329 (Ø700 mm), 623 (700x350 mm), 623 (700x350 mm) ir 623 (700x350 mm)  ant plieninės vamzdinės Ø76,1/2,9 mm atramos l=5130 mm pastatymas</t>
  </si>
  <si>
    <t>II grupės kelio ženklo 736 (Ø700 mm) ant plieninės vamzdinės Ø76,1/2,0 mm atramos l=3980 mm pastatymas</t>
  </si>
  <si>
    <t>Kelio ženklų 203 (kraštinė 900 mm), 410 (Ø700 mm) ir 608 (2700×1900 mm) ant dviejų plieninių vamzdinių Ø76,1/2,0 mm atramų l1=6310 mm ir l2=7910 mm su pasparomis l=4630 mm pastatymas, kai pamatas 500×1300 mm</t>
  </si>
  <si>
    <t>Kelio ženklų 203 (kraštinė 900 mm), 410 (Ø700 mm) ir 608 (3500×1600 mm) ant dviejų plieninių vamzdinių Ø76,1/2,0 mm atramų l1=6150 mm ir l2=7750 mm su pasparomis l=4680 mm pastatymas, kai pamatas 500×1300 mm</t>
  </si>
  <si>
    <t>Kelio ženklų 203 (kraštinė 900 mm), 410 (Ø700 mm) ir 608 (3700×3000 mm) ant dviejų plieninių vamzdinių Ø76,1/2,0 mm atramų l1=7910 mm ir l2=9510 mm su pasparomis l=5670 mm pastatymas, kai pamatas 600×1500 mm</t>
  </si>
  <si>
    <t>35.1.2</t>
  </si>
  <si>
    <t>35.1.3</t>
  </si>
  <si>
    <t>35.1.4</t>
  </si>
  <si>
    <t>35.1.5</t>
  </si>
  <si>
    <t>35.1.6</t>
  </si>
  <si>
    <t>35.1.7</t>
  </si>
  <si>
    <r>
      <t xml:space="preserve">35. Kelio įrenginiai, eismo reguliavimas ir saugumas.
Dangos ženklinimas.
</t>
    </r>
    <r>
      <rPr>
        <b/>
        <i/>
        <sz val="11"/>
        <rFont val="Times New Roman"/>
        <family val="1"/>
        <charset val="186"/>
      </rPr>
      <t>Žiedinė sankryža Nr. 4</t>
    </r>
  </si>
  <si>
    <t>35.2.1</t>
  </si>
  <si>
    <t>35.2.2</t>
  </si>
  <si>
    <t>35.2.3</t>
  </si>
  <si>
    <t>35.2.4</t>
  </si>
  <si>
    <r>
      <t xml:space="preserve">35. Kelio įrenginiai, eismo reguliavimas ir saugumas.
Signaliniai stulpeliai.
</t>
    </r>
    <r>
      <rPr>
        <b/>
        <i/>
        <sz val="11"/>
        <rFont val="Times New Roman"/>
        <family val="1"/>
        <charset val="186"/>
      </rPr>
      <t>Žiedinė sankryža Nr. 4</t>
    </r>
  </si>
  <si>
    <t>35.3.1</t>
  </si>
  <si>
    <r>
      <t xml:space="preserve">35. Kelio įrenginiai, eismo reguliavimas ir saugumas.
Apsauginiai atitvarai.
</t>
    </r>
    <r>
      <rPr>
        <b/>
        <i/>
        <sz val="11"/>
        <rFont val="Times New Roman"/>
        <family val="1"/>
        <charset val="186"/>
      </rPr>
      <t>Žiedinė sankryža Nr. 4</t>
    </r>
  </si>
  <si>
    <t>35.4.1</t>
  </si>
  <si>
    <t>35.4.2</t>
  </si>
  <si>
    <r>
      <t xml:space="preserve">36. Žiedo salelės apželdinimas.
</t>
    </r>
    <r>
      <rPr>
        <b/>
        <i/>
        <sz val="11"/>
        <rFont val="Times New Roman"/>
        <family val="1"/>
        <charset val="186"/>
      </rPr>
      <t>Žiedinė sankryža Nr. 4</t>
    </r>
  </si>
  <si>
    <t>36.1</t>
  </si>
  <si>
    <t>36.2</t>
  </si>
  <si>
    <t>36.3</t>
  </si>
  <si>
    <t>37. Kiti darbai</t>
  </si>
  <si>
    <t>37.1</t>
  </si>
  <si>
    <t>Iš viso skyriuje 36, 
Eur be PVM</t>
  </si>
  <si>
    <t>Esamo autobusų sustojimo perono išardymas</t>
  </si>
  <si>
    <t>1.1.1</t>
  </si>
  <si>
    <t>1.1.2</t>
  </si>
  <si>
    <t>1.2.1</t>
  </si>
  <si>
    <t>1.2.2</t>
  </si>
  <si>
    <t>1.2.3</t>
  </si>
  <si>
    <t>1.2.4</t>
  </si>
  <si>
    <t>1.2.5</t>
  </si>
  <si>
    <t>1.2.6</t>
  </si>
  <si>
    <t>1.2.7</t>
  </si>
  <si>
    <t>1.2.8</t>
  </si>
  <si>
    <t>1.2.9</t>
  </si>
  <si>
    <t>1.2.10</t>
  </si>
  <si>
    <t>1.3.1</t>
  </si>
  <si>
    <t>1.3.2</t>
  </si>
  <si>
    <t>1.3.3</t>
  </si>
  <si>
    <t>1.3.4</t>
  </si>
  <si>
    <t>1.4.1</t>
  </si>
  <si>
    <t>1.4.2</t>
  </si>
  <si>
    <t>1.4.3</t>
  </si>
  <si>
    <t>1.4.4</t>
  </si>
  <si>
    <t>1.4.5</t>
  </si>
  <si>
    <t>1.4.6</t>
  </si>
  <si>
    <t>1.5.1</t>
  </si>
  <si>
    <t>1.5.2</t>
  </si>
  <si>
    <t>1.5.3</t>
  </si>
  <si>
    <t>1.5.4</t>
  </si>
  <si>
    <t>1.5.5</t>
  </si>
  <si>
    <t>1.5.6</t>
  </si>
  <si>
    <t>1.5.7</t>
  </si>
  <si>
    <t>1.5.8</t>
  </si>
  <si>
    <t>1.5.9</t>
  </si>
  <si>
    <t>1.6.1</t>
  </si>
  <si>
    <t>1.6.2</t>
  </si>
  <si>
    <t>1.6.3</t>
  </si>
  <si>
    <t>1.6.4</t>
  </si>
  <si>
    <t>1.6.5</t>
  </si>
  <si>
    <t>1.6.6</t>
  </si>
  <si>
    <t>1.6.7</t>
  </si>
  <si>
    <t>1.6.8</t>
  </si>
  <si>
    <t>1.6.9</t>
  </si>
  <si>
    <t>1.6.10</t>
  </si>
  <si>
    <t>1.6.11</t>
  </si>
  <si>
    <t>1.6.12</t>
  </si>
  <si>
    <t>3.1.1</t>
  </si>
  <si>
    <t>3.1.2</t>
  </si>
  <si>
    <t>3.1.3</t>
  </si>
  <si>
    <t>3.1.4</t>
  </si>
  <si>
    <t>3.1.5</t>
  </si>
  <si>
    <t>3.1.6</t>
  </si>
  <si>
    <t>3.1.7</t>
  </si>
  <si>
    <t>3.1.8</t>
  </si>
  <si>
    <t>3.2.1</t>
  </si>
  <si>
    <t>3.2.2</t>
  </si>
  <si>
    <t>3.2.3</t>
  </si>
  <si>
    <t>3.2.4</t>
  </si>
  <si>
    <t>3.2.5</t>
  </si>
  <si>
    <t>3.2.6</t>
  </si>
  <si>
    <t>3.2.7</t>
  </si>
  <si>
    <t>3.3.1</t>
  </si>
  <si>
    <t>3.4.1</t>
  </si>
  <si>
    <t>3.4.2</t>
  </si>
  <si>
    <t>3.4.3</t>
  </si>
  <si>
    <t>4.1.1</t>
  </si>
  <si>
    <t>4.1.2</t>
  </si>
  <si>
    <t>4.1.3</t>
  </si>
  <si>
    <t>4.1.4</t>
  </si>
  <si>
    <t>4.1.5</t>
  </si>
  <si>
    <t>4.1.6</t>
  </si>
  <si>
    <t>4.1.7</t>
  </si>
  <si>
    <t>4.1.8</t>
  </si>
  <si>
    <t>4.1.9</t>
  </si>
  <si>
    <t>4.1.10</t>
  </si>
  <si>
    <t>4.1.11</t>
  </si>
  <si>
    <t>4.1.12</t>
  </si>
  <si>
    <t>4.1.13</t>
  </si>
  <si>
    <t>4.1.14</t>
  </si>
  <si>
    <t>4.1.15</t>
  </si>
  <si>
    <t>4.2.1</t>
  </si>
  <si>
    <t>4.2.2</t>
  </si>
  <si>
    <t>4.2.3</t>
  </si>
  <si>
    <t>4.2.4</t>
  </si>
  <si>
    <t>4.2.5</t>
  </si>
  <si>
    <t>4.2.6</t>
  </si>
  <si>
    <t>4.2.7</t>
  </si>
  <si>
    <t>4.2.8</t>
  </si>
  <si>
    <t>4.2.9</t>
  </si>
  <si>
    <t>4.2.10</t>
  </si>
  <si>
    <t>4.2.11</t>
  </si>
  <si>
    <t>4.2.12</t>
  </si>
  <si>
    <t>4.2.13</t>
  </si>
  <si>
    <t>4.2.14</t>
  </si>
  <si>
    <t>4.2.15</t>
  </si>
  <si>
    <t>Pastaba: Teikėjas pildo pasirinktinai I arba II dangos konstrukcijos variantą</t>
  </si>
  <si>
    <t>Iš viso skyriuje 11, 
Eur be PVM</t>
  </si>
  <si>
    <t>Iš viso skyriuje 12, 
Eur be PVM</t>
  </si>
  <si>
    <t>Iš viso skyriuje 35, 
Eur be PVM</t>
  </si>
  <si>
    <t>Iš viso skyriuje 34, 
Eur be PVM</t>
  </si>
  <si>
    <t>Iš viso skyriuje 33, 
Eur be PVM</t>
  </si>
  <si>
    <t>Iš viso skyriuje 32, 
Eur be PVM</t>
  </si>
  <si>
    <t>Iš viso skyriuje 31, 
Eur be PVM</t>
  </si>
  <si>
    <t>Iš viso skyriuje 30, 
Eur be PVM</t>
  </si>
  <si>
    <t>Iš viso skyriuje 29, 
Eur be PVM</t>
  </si>
  <si>
    <t>Iš viso skyriuje 28, 
Eur be PVM</t>
  </si>
  <si>
    <t>Iš viso skyriuje 27, 
Eur be PVM</t>
  </si>
  <si>
    <t>Iš viso skyriuje 26, 
Eur be PVM</t>
  </si>
  <si>
    <t>Iš viso skyriuje 25, 
Eur be PVM</t>
  </si>
  <si>
    <t>Iš viso skyriuje 24, 
Eur be PVM</t>
  </si>
  <si>
    <t>Iš viso skyriuje 23, 
Eur be PVM</t>
  </si>
  <si>
    <t>Iš viso skyriuje 22, 
Eur be PVM</t>
  </si>
  <si>
    <t>Iš viso skyriuje 21, 
Eur be PVM</t>
  </si>
  <si>
    <t>Iš viso skyriuje 20, 
Eur be PVM</t>
  </si>
  <si>
    <t>Iš viso skyriuje 19, 
Eur be PVM</t>
  </si>
  <si>
    <t>Iš viso skyriuje 18, 
Eur be PVM</t>
  </si>
  <si>
    <t>Iš viso skyriuje 17, 
Eur be PVM</t>
  </si>
  <si>
    <t>Iš viso skyriuje 16 
Eur be PVM</t>
  </si>
  <si>
    <t>Iš viso skyriuje 15 
Eur be PVM</t>
  </si>
  <si>
    <t>Iš viso skyriuje 14 
Eur be PVM</t>
  </si>
  <si>
    <t>Iš viso skyriuje 13 
Eur be PVM</t>
  </si>
  <si>
    <r>
      <t xml:space="preserve">29. Kelio dangos konstrukcija.
Skiriamosios salelės.
</t>
    </r>
    <r>
      <rPr>
        <b/>
        <i/>
        <sz val="11"/>
        <rFont val="Times New Roman"/>
        <family val="1"/>
        <charset val="186"/>
      </rPr>
      <t>Žiedinė sankryža Nr. 3</t>
    </r>
  </si>
  <si>
    <r>
      <t xml:space="preserve">4. Kelio dangos konstrukcija
(II variantas). </t>
    </r>
    <r>
      <rPr>
        <i/>
        <sz val="11"/>
        <color rgb="FF0070C0"/>
        <rFont val="Times New Roman"/>
        <family val="1"/>
        <charset val="186"/>
      </rPr>
      <t xml:space="preserve">
</t>
    </r>
    <r>
      <rPr>
        <b/>
        <i/>
        <sz val="11"/>
        <rFont val="Times New Roman"/>
        <family val="1"/>
        <charset val="186"/>
      </rPr>
      <t>A6 Jonavos aplinkkelis</t>
    </r>
  </si>
  <si>
    <r>
      <t>4. Kelio dangos konstrukcija
(I variantas).</t>
    </r>
    <r>
      <rPr>
        <b/>
        <i/>
        <sz val="11"/>
        <rFont val="Times New Roman"/>
        <family val="1"/>
        <charset val="186"/>
      </rPr>
      <t xml:space="preserve"> 
A6 Jonavos aplinkkelis</t>
    </r>
  </si>
  <si>
    <t>Iš viso skyriuje 37, 
Eur be PVM</t>
  </si>
  <si>
    <t>vnt</t>
  </si>
  <si>
    <t>IŠ VISO ŽINIARAŠTYJE 3, EUR BE PVM</t>
  </si>
  <si>
    <t>IŠ VISO ŽINIARAŠTYJE 4, EUR BE PVM</t>
  </si>
  <si>
    <t>IŠ VISO ŽINIARAŠTYJE 5, EUR BE PVM</t>
  </si>
  <si>
    <t>IŠ VISO ŽINIARAŠTYJE 7, EUR BE PVM</t>
  </si>
  <si>
    <t>Darbo projekto parengimas (visam projektui)</t>
  </si>
  <si>
    <t>1.6.13</t>
  </si>
  <si>
    <t>Grįžtamosios medžiagos – susandėliuota mediena – 409 vnt.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t>
  </si>
  <si>
    <r>
      <t xml:space="preserve">Apšvietimo valdymo spinta AVS-1, IP54, dviejų skyrių, montuojama ant pamato (kompl. pagal schemą </t>
    </r>
    <r>
      <rPr>
        <sz val="9"/>
        <color rgb="FF000000"/>
        <rFont val="TimesNewRomanPSMT"/>
      </rPr>
      <t>8911/A6/143-TP-E.06-B-02</t>
    </r>
    <r>
      <rPr>
        <sz val="11"/>
        <color rgb="FF000000"/>
        <rFont val="TimesNewRomanPSMT"/>
      </rPr>
      <t>)</t>
    </r>
  </si>
  <si>
    <t xml:space="preserve">Įžeminimo įrenginys R≤10
</t>
  </si>
  <si>
    <t xml:space="preserve">Įžeminimo įrenginys R≤30
</t>
  </si>
  <si>
    <t>/nevertinti/</t>
  </si>
  <si>
    <r>
      <t xml:space="preserve">Vykdant valstybinės reikšmės kelių rekonstravimo/remonto darbus susidarančios medžiagos, kurios nenaudojamos projekte ir kurios gali būti panaudotos pakartotinai, turi būti gabenamos į užsakovo – AB Lietuvos automobilių kelių direkcijos (toliau – Kelių direkcija) nurodytą sandėliavimo vietą, </t>
    </r>
    <r>
      <rPr>
        <b/>
        <sz val="10"/>
        <rFont val="Times New Roman"/>
        <family val="1"/>
        <charset val="186"/>
      </rPr>
      <t xml:space="preserve">parenkant artimiausią. </t>
    </r>
    <r>
      <rPr>
        <sz val="10"/>
        <rFont val="Times New Roman"/>
        <family val="1"/>
        <charset val="186"/>
      </rPr>
      <t xml:space="preserve">
</t>
    </r>
    <r>
      <rPr>
        <i/>
        <sz val="10"/>
        <rFont val="Times New Roman"/>
        <family val="1"/>
        <charset val="186"/>
      </rPr>
      <t xml:space="preserve">Medžiagos, kurios turi būti gabenamos į sandėliavimo vietas: </t>
    </r>
    <r>
      <rPr>
        <sz val="10"/>
        <rFont val="Times New Roman"/>
        <family val="1"/>
        <charset val="186"/>
      </rPr>
      <t>metalo gaminiai (neužteršti betonu ir kt. medžiagomis (t. y. turi būti nuvalyti)): kelio ženklai, kelio ženklų atramos, apšvietimo ir kiti stulpai,  apsauginiai atitvarai ir jų elementai, tiltų ir viadukų turėklai, kiti metalo gaminiai, sijos, spraustasienės, pralaidos ir kt.
Kitos,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</si>
  <si>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0,18 m storio asfalto pagrindo sluoksnio iš mišinio AC 22 PS su 50/70 įrengimas</t>
  </si>
  <si>
    <t xml:space="preserve">Sutvirtinimas prie Ø200 mm skersmens vamzdžio antgalio betoninėmis plokštėmis P-1 (490x490x100) ant žvyro 0/32 pagrindo h=0,10 m </t>
  </si>
  <si>
    <t>Sutvirtinimas prie Ø400 mm skersmens vamzdžio antgalio betoninėmis plokštėmis P-1 (490×490×100) ant žvyro 0/32 pagrindo h=0,10 m</t>
  </si>
  <si>
    <t>Sutvirtinimas prie Ø200 mm skersmens vamzdžio antgalio betoninėmis plokštėmis P-1 (490x490x100) ant žvyro 0/32 pagrindo h=0,10 m</t>
  </si>
  <si>
    <t>Sutvirtinimas prie B-6 antgalio betoninėmis plokštėmis P-1 (490x490x100) ant žvyro 0/32 pagrindo h=0,10 m</t>
  </si>
  <si>
    <t>Stačiakampė surenkamo gelžbetonio kamera, 3000x2500 mm, kai darbinis aukštis Hd=2,0 m, bendras aukštis H=3.80 m, įskaitant sienų hidroizoliaciją, žemės ir montavimo darbus</t>
  </si>
  <si>
    <t>Stačiakampė surenkamo gelžbetonio kamera, 4000x3300 mm, kai darbinis aukštis Hd=2,0 m, bendras aukštis H=3.6 m, su dvejomis prieduobėmis 500x500 mm, įskaitant sienų hidroizoliaciją, žemės ir montavimo darbus</t>
  </si>
  <si>
    <t>Stačiakampė surenkamo gelžbetonio kamera, 4000x3300 mm, kai darbinis aukštis Hd=2,0 m, bendras aukštis H=4,3 m, įskaitant sienų hidroizoliaciją, žemės ir montavimo darbus</t>
  </si>
  <si>
    <t>Surenkamo g/bDN2000 šuliniai H=3,65 m, iš elementų su užlaidomis, perdanga, sienų hidroizoliacija ir prieduobe 500 x 500 mm</t>
  </si>
  <si>
    <t>6.1.12</t>
  </si>
  <si>
    <t>PEHD/PE/PP DN600 mm apsauginis dėklas įskaitant sandarinimo antgalius, prastūmimo apkabas, žemės ir montavimo darbus</t>
  </si>
  <si>
    <t>PEHD/PE/PP DN500 mm apsauginis dėklas įskaitant sandarinimo antgalius, prastūmimo apkabas, žemės ir montavimo darbus</t>
  </si>
  <si>
    <t>PEHD/PE/PP DN700 mm apsauginis dėklas įskaitant sandarinimo antgalius, prastūmimo apkabas, žemės ir montavimo darbus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</si>
</sst>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29">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6"/>
      <name val="Times New Roman"/>
      <family val="1"/>
      <charset val="186"/>
    </font>
    <font>
      <sz val="11"/>
      <name val="Times New Roman"/>
      <family val="1"/>
    </font>
    <font>
      <b/>
      <sz val="11"/>
      <color rgb="FFFF0000"/>
      <name val="Calibri"/>
      <family val="2"/>
      <charset val="186"/>
      <scheme val="minor"/>
    </font>
    <font>
      <sz val="11"/>
      <color rgb="FF000000"/>
      <name val="TimesNewRomanPSMT"/>
    </font>
    <font>
      <b/>
      <i/>
      <sz val="11"/>
      <name val="Times New Roman"/>
      <family val="1"/>
      <charset val="186"/>
    </font>
    <font>
      <sz val="12"/>
      <color rgb="FF000000"/>
      <name val="TimesNewRomanPSMT"/>
    </font>
    <font>
      <b/>
      <sz val="11"/>
      <color rgb="FF000000"/>
      <name val="TimesNewRomanPS-BoldMT"/>
    </font>
    <font>
      <sz val="9"/>
      <color rgb="FF000000"/>
      <name val="TimesNewRomanPSMT"/>
    </font>
    <font>
      <sz val="12"/>
      <color theme="1"/>
      <name val="Times New Roman"/>
      <family val="1"/>
      <charset val="186"/>
    </font>
    <font>
      <sz val="12"/>
      <color rgb="FF000000"/>
      <name val="Times New Roman"/>
      <family val="1"/>
      <charset val="186"/>
    </font>
    <font>
      <i/>
      <sz val="11"/>
      <color rgb="FF0070C0"/>
      <name val="Times New Roman"/>
      <family val="1"/>
      <charset val="186"/>
    </font>
    <font>
      <sz val="10"/>
      <color rgb="FFFF0000"/>
      <name val="Times New Roman"/>
      <family val="1"/>
      <charset val="186"/>
    </font>
  </fonts>
  <fills count="8">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theme="4"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263">
    <xf numFmtId="0" fontId="0" fillId="0" borderId="0" xfId="0"/>
    <xf numFmtId="4" fontId="4" fillId="4" borderId="1" xfId="3" applyNumberFormat="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 fontId="4" fillId="4" borderId="2" xfId="3" applyNumberFormat="1" applyFont="1" applyFill="1" applyBorder="1" applyAlignment="1" applyProtection="1">
      <alignment horizontal="center" vertical="center" wrapText="1"/>
      <protection locked="0"/>
    </xf>
    <xf numFmtId="4" fontId="4" fillId="4" borderId="5" xfId="3" applyNumberFormat="1" applyFont="1" applyFill="1" applyBorder="1" applyAlignment="1" applyProtection="1">
      <alignment horizontal="center" vertical="center" wrapText="1"/>
      <protection locked="0"/>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4" borderId="2" xfId="4" applyNumberFormat="1" applyFont="1" applyFill="1" applyBorder="1" applyAlignment="1" applyProtection="1">
      <alignment horizontal="center" vertical="center" wrapText="1"/>
      <protection locked="0"/>
    </xf>
    <xf numFmtId="4" fontId="4" fillId="4" borderId="5" xfId="4" applyNumberFormat="1" applyFont="1" applyFill="1" applyBorder="1" applyAlignment="1" applyProtection="1">
      <alignment horizontal="center" vertical="center" wrapText="1"/>
      <protection locked="0"/>
    </xf>
    <xf numFmtId="4" fontId="4" fillId="4" borderId="10" xfId="4" applyNumberFormat="1"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3" fillId="0" borderId="0" xfId="0" applyFont="1" applyAlignment="1">
      <alignment horizontal="left" vertical="center" wrapText="1"/>
    </xf>
    <xf numFmtId="0" fontId="14" fillId="0" borderId="0" xfId="0" applyFont="1"/>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 fontId="4" fillId="4" borderId="13" xfId="4" applyNumberFormat="1" applyFont="1" applyFill="1" applyBorder="1" applyAlignment="1" applyProtection="1">
      <alignment horizontal="center" vertical="center" wrapText="1"/>
      <protection locked="0"/>
    </xf>
    <xf numFmtId="4" fontId="4" fillId="4" borderId="15" xfId="4" applyNumberFormat="1" applyFont="1" applyFill="1" applyBorder="1" applyAlignment="1" applyProtection="1">
      <alignment horizontal="center" vertical="center" wrapText="1"/>
      <protection locked="0"/>
    </xf>
    <xf numFmtId="2" fontId="2" fillId="0" borderId="5" xfId="2" applyNumberFormat="1" applyFont="1" applyBorder="1" applyAlignment="1" applyProtection="1">
      <alignment horizontal="center" vertical="center" wrapText="1"/>
    </xf>
    <xf numFmtId="2" fontId="7" fillId="0" borderId="0" xfId="0" applyNumberFormat="1" applyFont="1"/>
    <xf numFmtId="0" fontId="6" fillId="0" borderId="0" xfId="0" applyFont="1" applyAlignment="1" applyProtection="1">
      <alignment horizontal="center"/>
      <protection locked="0"/>
    </xf>
    <xf numFmtId="0" fontId="19" fillId="0" borderId="0" xfId="0" applyFont="1" applyAlignment="1">
      <alignment horizontal="center" vertical="center"/>
    </xf>
    <xf numFmtId="164" fontId="4" fillId="4" borderId="2" xfId="0" applyNumberFormat="1" applyFont="1" applyFill="1" applyBorder="1" applyAlignment="1" applyProtection="1">
      <alignment horizontal="center" vertical="center"/>
      <protection locked="0"/>
    </xf>
    <xf numFmtId="164" fontId="4" fillId="4" borderId="1" xfId="0" applyNumberFormat="1" applyFont="1" applyFill="1" applyBorder="1" applyAlignment="1" applyProtection="1">
      <alignment horizontal="center" vertical="center"/>
      <protection locked="0"/>
    </xf>
    <xf numFmtId="164" fontId="4" fillId="4" borderId="13" xfId="0" applyNumberFormat="1" applyFont="1" applyFill="1" applyBorder="1" applyAlignment="1" applyProtection="1">
      <alignment horizontal="center" vertical="center"/>
      <protection locked="0"/>
    </xf>
    <xf numFmtId="164" fontId="4" fillId="4" borderId="5" xfId="0" applyNumberFormat="1" applyFont="1" applyFill="1" applyBorder="1" applyAlignment="1" applyProtection="1">
      <alignment horizontal="center" vertical="center"/>
      <protection locked="0"/>
    </xf>
    <xf numFmtId="4" fontId="4" fillId="4" borderId="2" xfId="0" applyNumberFormat="1" applyFont="1" applyFill="1" applyBorder="1" applyAlignment="1" applyProtection="1">
      <alignment horizontal="center" vertical="center" wrapText="1"/>
      <protection locked="0"/>
    </xf>
    <xf numFmtId="4" fontId="4" fillId="4" borderId="1" xfId="0" applyNumberFormat="1" applyFont="1" applyFill="1" applyBorder="1" applyAlignment="1" applyProtection="1">
      <alignment horizontal="center" vertical="center" wrapText="1"/>
      <protection locked="0"/>
    </xf>
    <xf numFmtId="4" fontId="4" fillId="4" borderId="13" xfId="0" applyNumberFormat="1" applyFont="1" applyFill="1" applyBorder="1" applyAlignment="1" applyProtection="1">
      <alignment horizontal="center" vertical="center" wrapText="1"/>
      <protection locked="0"/>
    </xf>
    <xf numFmtId="0" fontId="12" fillId="0" borderId="1" xfId="0" applyFont="1" applyBorder="1" applyAlignment="1">
      <alignment vertical="center" wrapText="1"/>
    </xf>
    <xf numFmtId="4" fontId="4" fillId="4" borderId="13" xfId="3" applyNumberFormat="1" applyFont="1" applyFill="1" applyBorder="1" applyAlignment="1" applyProtection="1">
      <alignment horizontal="center" vertical="center" wrapText="1"/>
      <protection locked="0"/>
    </xf>
    <xf numFmtId="0" fontId="4" fillId="0" borderId="18" xfId="3" applyFont="1" applyBorder="1" applyAlignment="1">
      <alignment horizontal="center" vertical="center" wrapText="1"/>
    </xf>
    <xf numFmtId="4" fontId="4" fillId="4" borderId="15" xfId="3" applyNumberFormat="1" applyFont="1" applyFill="1" applyBorder="1" applyAlignment="1" applyProtection="1">
      <alignment horizontal="center" vertical="center" wrapText="1"/>
      <protection locked="0"/>
    </xf>
    <xf numFmtId="164" fontId="4" fillId="4" borderId="15" xfId="0" applyNumberFormat="1" applyFont="1" applyFill="1" applyBorder="1" applyAlignment="1" applyProtection="1">
      <alignment horizontal="center" vertical="center"/>
      <protection locked="0"/>
    </xf>
    <xf numFmtId="4" fontId="4" fillId="4" borderId="15" xfId="0" applyNumberFormat="1" applyFont="1" applyFill="1" applyBorder="1" applyAlignment="1" applyProtection="1">
      <alignment horizontal="center" vertical="center" wrapText="1"/>
      <protection locked="0"/>
    </xf>
    <xf numFmtId="4" fontId="4" fillId="4" borderId="30" xfId="4" applyNumberFormat="1" applyFont="1" applyFill="1" applyBorder="1" applyAlignment="1" applyProtection="1">
      <alignment horizontal="center" vertical="center" wrapText="1"/>
      <protection locked="0"/>
    </xf>
    <xf numFmtId="4" fontId="4" fillId="4" borderId="5" xfId="0" applyNumberFormat="1" applyFont="1" applyFill="1" applyBorder="1" applyAlignment="1" applyProtection="1">
      <alignment horizontal="center" vertical="center" wrapText="1"/>
      <protection locked="0"/>
    </xf>
    <xf numFmtId="4" fontId="4" fillId="4" borderId="16" xfId="4" applyNumberFormat="1" applyFont="1" applyFill="1" applyBorder="1" applyAlignment="1" applyProtection="1">
      <alignment horizontal="center" vertical="center" wrapText="1"/>
      <protection locked="0"/>
    </xf>
    <xf numFmtId="4" fontId="4" fillId="4" borderId="14" xfId="4" applyNumberFormat="1" applyFont="1" applyFill="1" applyBorder="1" applyAlignment="1" applyProtection="1">
      <alignment horizontal="center" vertical="center" wrapText="1"/>
      <protection locked="0"/>
    </xf>
    <xf numFmtId="2" fontId="7" fillId="0" borderId="0" xfId="0" applyNumberFormat="1" applyFont="1" applyProtection="1">
      <protection locked="0"/>
    </xf>
    <xf numFmtId="4" fontId="28" fillId="0" borderId="1" xfId="0" applyNumberFormat="1" applyFont="1" applyBorder="1" applyAlignment="1">
      <alignment horizontal="center" vertical="center"/>
    </xf>
    <xf numFmtId="0" fontId="12" fillId="0" borderId="14" xfId="0" applyFont="1" applyBorder="1" applyAlignment="1">
      <alignment vertical="center"/>
    </xf>
    <xf numFmtId="0" fontId="4" fillId="0" borderId="12" xfId="3" applyFont="1" applyBorder="1" applyAlignment="1" applyProtection="1">
      <alignment horizontal="center" vertical="center" wrapText="1"/>
      <protection locked="0"/>
    </xf>
    <xf numFmtId="4" fontId="4" fillId="0" borderId="0" xfId="4" applyNumberFormat="1" applyFont="1" applyAlignment="1" applyProtection="1">
      <alignment horizontal="right" vertical="center"/>
      <protection locked="0"/>
    </xf>
    <xf numFmtId="0" fontId="7" fillId="0" borderId="0" xfId="0" applyFont="1" applyAlignment="1" applyProtection="1">
      <alignment vertical="center" wrapText="1"/>
      <protection locked="0"/>
    </xf>
    <xf numFmtId="4" fontId="4" fillId="5" borderId="13" xfId="4" applyNumberFormat="1" applyFont="1" applyFill="1" applyBorder="1" applyAlignment="1" applyProtection="1">
      <alignment horizontal="center" vertical="center" wrapText="1"/>
      <protection locked="0"/>
    </xf>
    <xf numFmtId="4" fontId="4" fillId="5" borderId="1" xfId="0" applyNumberFormat="1" applyFont="1" applyFill="1" applyBorder="1" applyAlignment="1" applyProtection="1">
      <alignment horizontal="center" vertical="center" wrapText="1"/>
      <protection locked="0"/>
    </xf>
    <xf numFmtId="4" fontId="4" fillId="7" borderId="14" xfId="4" applyNumberFormat="1" applyFont="1" applyFill="1" applyBorder="1" applyAlignment="1" applyProtection="1">
      <alignment horizontal="center" vertical="center" wrapText="1"/>
      <protection locked="0"/>
    </xf>
    <xf numFmtId="4" fontId="4" fillId="5" borderId="15" xfId="4" applyNumberFormat="1" applyFont="1" applyFill="1" applyBorder="1" applyAlignment="1" applyProtection="1">
      <alignment horizontal="center" vertical="center" wrapText="1"/>
      <protection locked="0"/>
    </xf>
    <xf numFmtId="4" fontId="4" fillId="5" borderId="1" xfId="3" applyNumberFormat="1" applyFont="1" applyFill="1" applyBorder="1" applyAlignment="1" applyProtection="1">
      <alignment horizontal="center" vertical="center" wrapText="1"/>
      <protection locked="0"/>
    </xf>
    <xf numFmtId="4" fontId="4" fillId="5" borderId="13" xfId="3" applyNumberFormat="1" applyFont="1" applyFill="1" applyBorder="1" applyAlignment="1" applyProtection="1">
      <alignment horizontal="center" vertical="center" wrapText="1"/>
      <protection locked="0"/>
    </xf>
    <xf numFmtId="4" fontId="4" fillId="5" borderId="2" xfId="3" applyNumberFormat="1" applyFont="1" applyFill="1" applyBorder="1" applyAlignment="1" applyProtection="1">
      <alignment horizontal="center" vertical="center" wrapText="1"/>
      <protection locked="0"/>
    </xf>
    <xf numFmtId="0" fontId="2" fillId="0" borderId="0" xfId="1" applyFont="1" applyAlignment="1" applyProtection="1">
      <alignment horizontal="center" vertical="center" wrapText="1"/>
    </xf>
    <xf numFmtId="2" fontId="2" fillId="0" borderId="0" xfId="1" applyNumberFormat="1" applyFont="1" applyAlignment="1" applyProtection="1">
      <alignment horizontal="center" vertical="center"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49" fontId="9" fillId="0" borderId="25" xfId="0" applyNumberFormat="1" applyFont="1" applyBorder="1" applyAlignment="1">
      <alignment horizontal="center" vertical="center" wrapText="1"/>
    </xf>
    <xf numFmtId="2" fontId="5" fillId="0" borderId="2" xfId="0" applyNumberFormat="1" applyFont="1" applyBorder="1" applyAlignment="1">
      <alignment horizontal="center" vertical="center"/>
    </xf>
    <xf numFmtId="49" fontId="9" fillId="0" borderId="26" xfId="0" applyNumberFormat="1" applyFont="1" applyBorder="1" applyAlignment="1">
      <alignment horizontal="center" vertical="center" wrapText="1"/>
    </xf>
    <xf numFmtId="49" fontId="9" fillId="0" borderId="27"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2" fontId="5" fillId="0" borderId="5" xfId="0" applyNumberFormat="1" applyFont="1" applyBorder="1" applyAlignment="1">
      <alignment horizontal="center" vertical="center"/>
    </xf>
    <xf numFmtId="49" fontId="9" fillId="0" borderId="15"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2" fontId="5" fillId="0" borderId="15" xfId="0" applyNumberFormat="1" applyFont="1" applyBorder="1" applyAlignment="1">
      <alignment horizontal="center" vertical="center"/>
    </xf>
    <xf numFmtId="49" fontId="5" fillId="0" borderId="13" xfId="0" applyNumberFormat="1" applyFont="1" applyBorder="1" applyAlignment="1">
      <alignment horizontal="center" vertical="center" wrapText="1"/>
    </xf>
    <xf numFmtId="2" fontId="5" fillId="0" borderId="13" xfId="0" applyNumberFormat="1" applyFont="1" applyBorder="1" applyAlignment="1">
      <alignment horizontal="center" vertical="center"/>
    </xf>
    <xf numFmtId="49" fontId="9" fillId="0" borderId="29" xfId="0" applyNumberFormat="1" applyFont="1" applyBorder="1" applyAlignment="1">
      <alignment horizontal="center" vertical="center" wrapText="1"/>
    </xf>
    <xf numFmtId="49" fontId="9" fillId="0" borderId="28"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2" fontId="5" fillId="0" borderId="1" xfId="0" quotePrefix="1" applyNumberFormat="1" applyFont="1" applyBorder="1" applyAlignment="1">
      <alignment horizontal="center" vertical="center"/>
    </xf>
    <xf numFmtId="49" fontId="9" fillId="0" borderId="16" xfId="0" applyNumberFormat="1" applyFont="1" applyBorder="1" applyAlignment="1">
      <alignment horizontal="center" vertical="center" wrapText="1"/>
    </xf>
    <xf numFmtId="4" fontId="4" fillId="0" borderId="0" xfId="4" applyNumberFormat="1" applyFont="1" applyAlignment="1">
      <alignment horizontal="right" vertical="center" wrapText="1"/>
    </xf>
    <xf numFmtId="4" fontId="4" fillId="0" borderId="0" xfId="4" applyNumberFormat="1" applyFont="1" applyAlignment="1">
      <alignment horizontal="right" vertical="center"/>
    </xf>
    <xf numFmtId="2" fontId="4" fillId="0" borderId="0" xfId="4" applyNumberFormat="1" applyFont="1" applyAlignment="1">
      <alignment horizontal="right" vertical="center"/>
    </xf>
    <xf numFmtId="0" fontId="6" fillId="0" borderId="0" xfId="0" applyFont="1"/>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4" fontId="10" fillId="0" borderId="11" xfId="0" applyNumberFormat="1" applyFont="1" applyBorder="1" applyAlignment="1">
      <alignment horizontal="center" vertical="center"/>
    </xf>
    <xf numFmtId="4" fontId="5" fillId="0" borderId="6"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4" fillId="0" borderId="11" xfId="3" applyNumberFormat="1" applyFont="1" applyBorder="1" applyAlignment="1">
      <alignment horizontal="center" vertical="center" wrapText="1"/>
    </xf>
    <xf numFmtId="4" fontId="4" fillId="0" borderId="0" xfId="3" applyNumberFormat="1" applyFont="1" applyAlignment="1">
      <alignment horizontal="center" vertical="center" wrapText="1"/>
    </xf>
    <xf numFmtId="0" fontId="20" fillId="0" borderId="1" xfId="0" applyFont="1" applyBorder="1" applyAlignment="1">
      <alignment vertical="center" wrapText="1"/>
    </xf>
    <xf numFmtId="0" fontId="22" fillId="0" borderId="1" xfId="0" applyFont="1" applyBorder="1" applyAlignment="1">
      <alignment vertical="center" wrapText="1"/>
    </xf>
    <xf numFmtId="0" fontId="20" fillId="0" borderId="13" xfId="0" applyFont="1" applyBorder="1" applyAlignment="1">
      <alignment vertical="center" wrapText="1"/>
    </xf>
    <xf numFmtId="0" fontId="20" fillId="0" borderId="5" xfId="0" applyFont="1" applyBorder="1" applyAlignment="1">
      <alignment vertical="center" wrapText="1"/>
    </xf>
    <xf numFmtId="2" fontId="5" fillId="0" borderId="5" xfId="0" quotePrefix="1" applyNumberFormat="1" applyFont="1" applyBorder="1" applyAlignment="1">
      <alignment horizontal="center" vertical="center"/>
    </xf>
    <xf numFmtId="0" fontId="20" fillId="0" borderId="2" xfId="0" applyFont="1" applyBorder="1" applyAlignment="1">
      <alignment vertical="center" wrapText="1"/>
    </xf>
    <xf numFmtId="4" fontId="4" fillId="0" borderId="24" xfId="3" applyNumberFormat="1" applyFont="1" applyBorder="1" applyAlignment="1">
      <alignment horizontal="center" vertical="center" wrapText="1"/>
    </xf>
    <xf numFmtId="0" fontId="20" fillId="0" borderId="1" xfId="0" applyFont="1" applyBorder="1" applyAlignment="1">
      <alignment wrapText="1"/>
    </xf>
    <xf numFmtId="49" fontId="5" fillId="0" borderId="1" xfId="0" applyNumberFormat="1" applyFont="1" applyBorder="1" applyAlignment="1">
      <alignment horizontal="left" wrapText="1"/>
    </xf>
    <xf numFmtId="4" fontId="4" fillId="0" borderId="0" xfId="4" applyNumberFormat="1" applyFont="1" applyAlignment="1" applyProtection="1">
      <alignment horizontal="right" vertical="center" wrapText="1"/>
      <protection locked="0"/>
    </xf>
    <xf numFmtId="2" fontId="4" fillId="0" borderId="0" xfId="4" applyNumberFormat="1" applyFont="1" applyAlignment="1" applyProtection="1">
      <alignment horizontal="right" vertical="center"/>
      <protection locked="0"/>
    </xf>
    <xf numFmtId="4" fontId="4" fillId="0" borderId="0" xfId="3" applyNumberFormat="1" applyFont="1" applyAlignment="1" applyProtection="1">
      <alignment horizontal="center" vertical="center" wrapText="1"/>
      <protection locked="0"/>
    </xf>
    <xf numFmtId="0" fontId="2" fillId="0" borderId="5" xfId="1" applyFont="1" applyBorder="1" applyAlignment="1" applyProtection="1">
      <alignment horizontal="center" vertical="center" wrapText="1"/>
      <protection locked="0"/>
    </xf>
    <xf numFmtId="49" fontId="9" fillId="0" borderId="14" xfId="0" applyNumberFormat="1" applyFont="1" applyBorder="1" applyAlignment="1">
      <alignment horizontal="center" vertical="center" wrapText="1"/>
    </xf>
    <xf numFmtId="49" fontId="9" fillId="5" borderId="25" xfId="0" applyNumberFormat="1" applyFont="1" applyFill="1" applyBorder="1" applyAlignment="1">
      <alignment horizontal="center" vertical="center" wrapText="1"/>
    </xf>
    <xf numFmtId="49" fontId="9" fillId="5" borderId="2" xfId="0" applyNumberFormat="1" applyFont="1" applyFill="1" applyBorder="1" applyAlignment="1">
      <alignment horizontal="center" vertical="center" wrapText="1"/>
    </xf>
    <xf numFmtId="0" fontId="20" fillId="5" borderId="2" xfId="0" applyFont="1" applyFill="1" applyBorder="1" applyAlignment="1">
      <alignment vertical="center" wrapText="1"/>
    </xf>
    <xf numFmtId="49" fontId="5" fillId="5" borderId="2" xfId="0" applyNumberFormat="1" applyFont="1" applyFill="1" applyBorder="1" applyAlignment="1">
      <alignment horizontal="center" vertical="center" wrapText="1"/>
    </xf>
    <xf numFmtId="2" fontId="5" fillId="6" borderId="2" xfId="0" applyNumberFormat="1" applyFont="1" applyFill="1" applyBorder="1" applyAlignment="1">
      <alignment horizontal="center" vertical="center"/>
    </xf>
    <xf numFmtId="0" fontId="20" fillId="0" borderId="15" xfId="0" applyFont="1" applyBorder="1" applyAlignment="1">
      <alignment vertical="center" wrapText="1"/>
    </xf>
    <xf numFmtId="4" fontId="5" fillId="5" borderId="3" xfId="0" applyNumberFormat="1" applyFont="1" applyFill="1" applyBorder="1" applyAlignment="1">
      <alignment horizontal="center" vertical="center" wrapText="1"/>
    </xf>
    <xf numFmtId="49" fontId="5" fillId="0" borderId="2" xfId="0" applyNumberFormat="1" applyFont="1" applyBorder="1" applyAlignment="1" applyProtection="1">
      <alignment horizontal="left" vertical="center" wrapText="1"/>
    </xf>
    <xf numFmtId="49" fontId="9" fillId="0" borderId="2" xfId="0" applyNumberFormat="1" applyFont="1" applyBorder="1" applyAlignment="1" applyProtection="1">
      <alignment horizontal="center" vertical="center" wrapText="1"/>
    </xf>
    <xf numFmtId="49" fontId="5" fillId="0" borderId="2" xfId="0" applyNumberFormat="1" applyFont="1" applyBorder="1" applyAlignment="1" applyProtection="1">
      <alignment horizontal="center" vertical="center" wrapText="1"/>
    </xf>
    <xf numFmtId="165" fontId="5" fillId="0" borderId="2" xfId="0" applyNumberFormat="1" applyFont="1" applyBorder="1" applyAlignment="1" applyProtection="1">
      <alignment horizontal="center" vertical="center"/>
    </xf>
    <xf numFmtId="49" fontId="9"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center" vertical="center" wrapText="1"/>
    </xf>
    <xf numFmtId="2" fontId="5" fillId="0" borderId="1" xfId="0" applyNumberFormat="1" applyFont="1" applyBorder="1" applyAlignment="1" applyProtection="1">
      <alignment horizontal="center" vertical="center"/>
    </xf>
    <xf numFmtId="49" fontId="9" fillId="0" borderId="25" xfId="0" applyNumberFormat="1" applyFont="1" applyBorder="1" applyAlignment="1" applyProtection="1">
      <alignment horizontal="center" vertical="center" wrapText="1"/>
    </xf>
    <xf numFmtId="2" fontId="5" fillId="0" borderId="2" xfId="0" applyNumberFormat="1" applyFont="1" applyBorder="1" applyAlignment="1" applyProtection="1">
      <alignment horizontal="center" vertical="center"/>
    </xf>
    <xf numFmtId="49" fontId="9" fillId="0" borderId="26" xfId="0" applyNumberFormat="1" applyFont="1" applyBorder="1" applyAlignment="1" applyProtection="1">
      <alignment horizontal="center" vertical="center" wrapText="1"/>
    </xf>
    <xf numFmtId="49" fontId="9" fillId="0" borderId="27" xfId="0" applyNumberFormat="1" applyFont="1" applyBorder="1" applyAlignment="1" applyProtection="1">
      <alignment horizontal="center" vertical="center" wrapText="1"/>
    </xf>
    <xf numFmtId="49" fontId="9" fillId="0" borderId="5" xfId="0" applyNumberFormat="1" applyFont="1" applyBorder="1" applyAlignment="1" applyProtection="1">
      <alignment horizontal="center" vertical="center" wrapText="1"/>
    </xf>
    <xf numFmtId="49" fontId="5" fillId="0" borderId="5" xfId="0" applyNumberFormat="1" applyFont="1" applyBorder="1" applyAlignment="1" applyProtection="1">
      <alignment horizontal="left" vertical="center" wrapText="1"/>
    </xf>
    <xf numFmtId="49" fontId="5" fillId="0" borderId="5" xfId="0" applyNumberFormat="1" applyFont="1" applyBorder="1" applyAlignment="1" applyProtection="1">
      <alignment horizontal="center" vertical="center" wrapText="1"/>
    </xf>
    <xf numFmtId="2" fontId="5" fillId="0" borderId="5" xfId="0" applyNumberFormat="1" applyFont="1" applyBorder="1" applyAlignment="1" applyProtection="1">
      <alignment horizontal="center" vertical="center"/>
    </xf>
    <xf numFmtId="49" fontId="9" fillId="0" borderId="15" xfId="0" applyNumberFormat="1" applyFont="1" applyBorder="1" applyAlignment="1" applyProtection="1">
      <alignment horizontal="center" vertical="center" wrapText="1"/>
    </xf>
    <xf numFmtId="49" fontId="5" fillId="0" borderId="15" xfId="0" applyNumberFormat="1" applyFont="1" applyBorder="1" applyAlignment="1" applyProtection="1">
      <alignment horizontal="left" vertical="center" wrapText="1"/>
    </xf>
    <xf numFmtId="49" fontId="5" fillId="0" borderId="15" xfId="0" applyNumberFormat="1" applyFont="1" applyBorder="1" applyAlignment="1" applyProtection="1">
      <alignment horizontal="center" vertical="center" wrapText="1"/>
    </xf>
    <xf numFmtId="2" fontId="5" fillId="0" borderId="15" xfId="0" applyNumberFormat="1" applyFont="1" applyBorder="1" applyAlignment="1" applyProtection="1">
      <alignment horizontal="center" vertical="center"/>
    </xf>
    <xf numFmtId="49" fontId="5" fillId="0" borderId="13" xfId="0" applyNumberFormat="1" applyFont="1" applyBorder="1" applyAlignment="1" applyProtection="1">
      <alignment horizontal="left" vertical="center" wrapText="1"/>
    </xf>
    <xf numFmtId="49" fontId="5" fillId="0" borderId="13" xfId="0" applyNumberFormat="1" applyFont="1" applyBorder="1" applyAlignment="1" applyProtection="1">
      <alignment horizontal="center" vertical="center" wrapText="1"/>
    </xf>
    <xf numFmtId="2" fontId="5" fillId="0" borderId="13" xfId="0" applyNumberFormat="1" applyFont="1" applyBorder="1" applyAlignment="1" applyProtection="1">
      <alignment horizontal="center" vertical="center"/>
    </xf>
    <xf numFmtId="49" fontId="5" fillId="5" borderId="13" xfId="0" applyNumberFormat="1" applyFont="1" applyFill="1" applyBorder="1" applyAlignment="1" applyProtection="1">
      <alignment horizontal="left" vertical="center" wrapText="1"/>
    </xf>
    <xf numFmtId="49" fontId="9" fillId="5" borderId="26" xfId="0" applyNumberFormat="1" applyFont="1" applyFill="1" applyBorder="1" applyAlignment="1" applyProtection="1">
      <alignment horizontal="center" vertical="center" wrapText="1"/>
    </xf>
    <xf numFmtId="49" fontId="9" fillId="5" borderId="1" xfId="0" applyNumberFormat="1" applyFont="1" applyFill="1" applyBorder="1" applyAlignment="1" applyProtection="1">
      <alignment horizontal="center" vertical="center" wrapText="1"/>
    </xf>
    <xf numFmtId="49" fontId="5" fillId="5" borderId="13" xfId="0" applyNumberFormat="1" applyFont="1" applyFill="1" applyBorder="1" applyAlignment="1" applyProtection="1">
      <alignment horizontal="center" vertical="center" wrapText="1"/>
    </xf>
    <xf numFmtId="2" fontId="5" fillId="6" borderId="13" xfId="0" applyNumberFormat="1" applyFont="1" applyFill="1" applyBorder="1" applyAlignment="1" applyProtection="1">
      <alignment horizontal="center" vertical="center"/>
    </xf>
    <xf numFmtId="0" fontId="26" fillId="0" borderId="0" xfId="0" applyFont="1" applyAlignment="1" applyProtection="1">
      <alignment horizontal="left" vertical="center" wrapText="1"/>
    </xf>
    <xf numFmtId="49" fontId="9" fillId="0" borderId="29" xfId="0" applyNumberFormat="1" applyFont="1" applyBorder="1" applyAlignment="1" applyProtection="1">
      <alignment horizontal="center" vertical="center" wrapText="1"/>
    </xf>
    <xf numFmtId="49" fontId="9" fillId="0" borderId="28" xfId="0" applyNumberFormat="1" applyFont="1" applyBorder="1" applyAlignment="1" applyProtection="1">
      <alignment horizontal="center" vertical="center" wrapText="1"/>
    </xf>
    <xf numFmtId="49" fontId="5" fillId="0" borderId="30" xfId="0" applyNumberFormat="1" applyFont="1" applyBorder="1" applyAlignment="1" applyProtection="1">
      <alignment horizontal="left" vertical="center" wrapText="1"/>
    </xf>
    <xf numFmtId="49" fontId="5" fillId="0" borderId="30" xfId="0" applyNumberFormat="1" applyFont="1" applyBorder="1" applyAlignment="1" applyProtection="1">
      <alignment horizontal="center" vertical="center" wrapText="1"/>
    </xf>
    <xf numFmtId="2" fontId="5" fillId="0" borderId="30" xfId="0" applyNumberFormat="1" applyFont="1" applyBorder="1" applyAlignment="1" applyProtection="1">
      <alignment horizontal="center" vertical="center"/>
    </xf>
    <xf numFmtId="49" fontId="9" fillId="5" borderId="28" xfId="0" applyNumberFormat="1" applyFont="1" applyFill="1" applyBorder="1" applyAlignment="1" applyProtection="1">
      <alignment horizontal="center" vertical="center" wrapText="1"/>
    </xf>
    <xf numFmtId="49" fontId="9" fillId="0" borderId="13" xfId="0" applyNumberFormat="1" applyFont="1" applyBorder="1" applyAlignment="1" applyProtection="1">
      <alignment horizontal="center" vertical="center" wrapText="1"/>
    </xf>
    <xf numFmtId="49" fontId="9" fillId="5" borderId="13" xfId="0" applyNumberFormat="1" applyFont="1" applyFill="1" applyBorder="1" applyAlignment="1" applyProtection="1">
      <alignment horizontal="center" vertical="center" wrapText="1"/>
    </xf>
    <xf numFmtId="49" fontId="5" fillId="5" borderId="1" xfId="0" applyNumberFormat="1" applyFont="1" applyFill="1" applyBorder="1" applyAlignment="1" applyProtection="1">
      <alignment horizontal="left" vertical="center" wrapText="1"/>
    </xf>
    <xf numFmtId="49" fontId="5" fillId="6" borderId="1" xfId="0" applyNumberFormat="1" applyFont="1" applyFill="1" applyBorder="1" applyAlignment="1" applyProtection="1">
      <alignment horizontal="center" vertical="center" wrapText="1"/>
    </xf>
    <xf numFmtId="2" fontId="5" fillId="6" borderId="1" xfId="0" applyNumberFormat="1" applyFont="1" applyFill="1" applyBorder="1" applyAlignment="1" applyProtection="1">
      <alignment horizontal="center" vertical="center"/>
    </xf>
    <xf numFmtId="49" fontId="9" fillId="0" borderId="31" xfId="0" applyNumberFormat="1" applyFont="1" applyBorder="1" applyAlignment="1" applyProtection="1">
      <alignment horizontal="center" vertical="center" wrapText="1"/>
    </xf>
    <xf numFmtId="49" fontId="9" fillId="0" borderId="30" xfId="0" applyNumberFormat="1" applyFont="1" applyBorder="1" applyAlignment="1" applyProtection="1">
      <alignment horizontal="center" vertical="center" wrapText="1"/>
    </xf>
    <xf numFmtId="49" fontId="9" fillId="7" borderId="35" xfId="0" applyNumberFormat="1" applyFont="1" applyFill="1" applyBorder="1" applyAlignment="1" applyProtection="1">
      <alignment horizontal="center" vertical="center" wrapText="1"/>
    </xf>
    <xf numFmtId="49" fontId="9" fillId="7" borderId="14" xfId="0" applyNumberFormat="1" applyFont="1" applyFill="1" applyBorder="1" applyAlignment="1" applyProtection="1">
      <alignment horizontal="center" vertical="center" wrapText="1"/>
    </xf>
    <xf numFmtId="49" fontId="5" fillId="7" borderId="14" xfId="0" applyNumberFormat="1" applyFont="1" applyFill="1" applyBorder="1" applyAlignment="1" applyProtection="1">
      <alignment horizontal="left" vertical="center" wrapText="1"/>
    </xf>
    <xf numFmtId="49" fontId="5" fillId="7" borderId="14" xfId="0" applyNumberFormat="1" applyFont="1" applyFill="1" applyBorder="1" applyAlignment="1" applyProtection="1">
      <alignment horizontal="center" vertical="center" wrapText="1"/>
    </xf>
    <xf numFmtId="2" fontId="5" fillId="7" borderId="14" xfId="0" applyNumberFormat="1" applyFont="1" applyFill="1" applyBorder="1" applyAlignment="1" applyProtection="1">
      <alignment horizontal="center" vertical="center"/>
    </xf>
    <xf numFmtId="49" fontId="5" fillId="0" borderId="14" xfId="0" applyNumberFormat="1" applyFont="1" applyBorder="1" applyAlignment="1" applyProtection="1">
      <alignment horizontal="left" vertical="center" wrapText="1"/>
    </xf>
    <xf numFmtId="49" fontId="5" fillId="0" borderId="14" xfId="0" applyNumberFormat="1" applyFont="1" applyBorder="1" applyAlignment="1" applyProtection="1">
      <alignment horizontal="center" vertical="center" wrapText="1"/>
    </xf>
    <xf numFmtId="2" fontId="5" fillId="0" borderId="14" xfId="0" applyNumberFormat="1" applyFont="1" applyBorder="1" applyAlignment="1" applyProtection="1">
      <alignment horizontal="center" vertical="center"/>
    </xf>
    <xf numFmtId="49" fontId="9" fillId="0" borderId="33" xfId="0" applyNumberFormat="1" applyFont="1" applyBorder="1" applyAlignment="1" applyProtection="1">
      <alignment horizontal="center" vertical="center" wrapText="1"/>
    </xf>
    <xf numFmtId="49" fontId="18" fillId="0" borderId="1" xfId="0" applyNumberFormat="1" applyFont="1" applyBorder="1" applyAlignment="1" applyProtection="1">
      <alignment horizontal="left" vertical="center" wrapText="1"/>
    </xf>
    <xf numFmtId="49" fontId="18" fillId="0" borderId="15" xfId="0" applyNumberFormat="1" applyFont="1" applyBorder="1" applyAlignment="1" applyProtection="1">
      <alignment horizontal="center" vertical="center" wrapText="1"/>
    </xf>
    <xf numFmtId="2" fontId="18" fillId="0" borderId="1" xfId="0" applyNumberFormat="1" applyFont="1" applyBorder="1" applyAlignment="1" applyProtection="1">
      <alignment horizontal="center" vertical="center"/>
    </xf>
    <xf numFmtId="2" fontId="5" fillId="0" borderId="1" xfId="0" quotePrefix="1" applyNumberFormat="1" applyFont="1" applyBorder="1" applyAlignment="1" applyProtection="1">
      <alignment horizontal="center" vertical="center"/>
    </xf>
    <xf numFmtId="2" fontId="5" fillId="0" borderId="15" xfId="0" quotePrefix="1" applyNumberFormat="1" applyFont="1" applyBorder="1" applyAlignment="1" applyProtection="1">
      <alignment horizontal="center" vertical="center"/>
    </xf>
    <xf numFmtId="2" fontId="5" fillId="0" borderId="13" xfId="0" quotePrefix="1" applyNumberFormat="1" applyFont="1" applyBorder="1" applyAlignment="1" applyProtection="1">
      <alignment horizontal="center" vertical="center"/>
    </xf>
    <xf numFmtId="49" fontId="9" fillId="0" borderId="16" xfId="0" applyNumberFormat="1" applyFont="1" applyBorder="1" applyAlignment="1" applyProtection="1">
      <alignment horizontal="center" vertical="center" wrapText="1"/>
    </xf>
    <xf numFmtId="0" fontId="25" fillId="0" borderId="5" xfId="0" applyFont="1" applyBorder="1" applyAlignment="1" applyProtection="1">
      <alignment vertical="center"/>
    </xf>
    <xf numFmtId="49" fontId="5" fillId="0" borderId="16" xfId="0" applyNumberFormat="1" applyFont="1" applyBorder="1" applyAlignment="1" applyProtection="1">
      <alignment horizontal="center" vertical="center" wrapText="1"/>
    </xf>
    <xf numFmtId="2" fontId="5" fillId="0" borderId="16" xfId="0" applyNumberFormat="1" applyFont="1" applyBorder="1" applyAlignment="1" applyProtection="1">
      <alignment horizontal="center" vertical="center"/>
    </xf>
    <xf numFmtId="49" fontId="9" fillId="5" borderId="15" xfId="0" applyNumberFormat="1" applyFont="1" applyFill="1" applyBorder="1" applyAlignment="1" applyProtection="1">
      <alignment horizontal="center" vertical="center" wrapText="1"/>
    </xf>
    <xf numFmtId="49" fontId="5" fillId="5" borderId="15" xfId="0" applyNumberFormat="1" applyFont="1" applyFill="1" applyBorder="1" applyAlignment="1" applyProtection="1">
      <alignment horizontal="left" vertical="center" wrapText="1"/>
    </xf>
    <xf numFmtId="49" fontId="5" fillId="5" borderId="15" xfId="0" applyNumberFormat="1" applyFont="1" applyFill="1" applyBorder="1" applyAlignment="1" applyProtection="1">
      <alignment horizontal="center" vertical="center" wrapText="1"/>
    </xf>
    <xf numFmtId="2" fontId="5" fillId="6" borderId="15" xfId="0" applyNumberFormat="1" applyFont="1" applyFill="1" applyBorder="1" applyAlignment="1" applyProtection="1">
      <alignment horizontal="center" vertical="center"/>
    </xf>
    <xf numFmtId="49" fontId="5" fillId="0" borderId="16" xfId="0" applyNumberFormat="1" applyFont="1" applyBorder="1" applyAlignment="1" applyProtection="1">
      <alignment horizontal="left" vertical="center" wrapText="1"/>
    </xf>
    <xf numFmtId="49" fontId="9" fillId="0" borderId="10" xfId="4" applyNumberFormat="1" applyFont="1" applyBorder="1" applyAlignment="1" applyProtection="1">
      <alignment horizontal="center" vertical="center" wrapText="1"/>
    </xf>
    <xf numFmtId="0" fontId="5" fillId="0" borderId="10" xfId="4" applyFont="1" applyBorder="1" applyAlignment="1" applyProtection="1">
      <alignment horizontal="left" vertical="center" wrapText="1"/>
    </xf>
    <xf numFmtId="0" fontId="5" fillId="0" borderId="10" xfId="0" applyFont="1" applyBorder="1" applyAlignment="1" applyProtection="1">
      <alignment horizontal="center" vertical="center" wrapText="1"/>
    </xf>
    <xf numFmtId="2" fontId="5" fillId="0" borderId="10" xfId="0" applyNumberFormat="1" applyFont="1" applyBorder="1" applyAlignment="1" applyProtection="1">
      <alignment horizontal="center" vertical="center" wrapText="1"/>
    </xf>
    <xf numFmtId="0" fontId="4" fillId="0" borderId="0" xfId="4" applyFont="1" applyAlignment="1" applyProtection="1">
      <alignment vertical="center" wrapText="1"/>
    </xf>
    <xf numFmtId="0" fontId="4" fillId="0" borderId="0" xfId="4" applyFont="1" applyAlignment="1" applyProtection="1">
      <alignment vertical="center"/>
    </xf>
    <xf numFmtId="2" fontId="4" fillId="0" borderId="0" xfId="4" applyNumberFormat="1" applyFont="1" applyAlignment="1" applyProtection="1">
      <alignment vertical="center"/>
    </xf>
    <xf numFmtId="0" fontId="6" fillId="0" borderId="0" xfId="0" applyFont="1" applyProtection="1"/>
    <xf numFmtId="0" fontId="7" fillId="0" borderId="0" xfId="0" applyFont="1" applyProtection="1"/>
    <xf numFmtId="4" fontId="5" fillId="0" borderId="3" xfId="0" applyNumberFormat="1" applyFont="1" applyBorder="1" applyAlignment="1" applyProtection="1">
      <alignment horizontal="center" vertical="center" wrapText="1"/>
    </xf>
    <xf numFmtId="4" fontId="5" fillId="0" borderId="4" xfId="0" applyNumberFormat="1" applyFont="1" applyBorder="1" applyAlignment="1" applyProtection="1">
      <alignment horizontal="center" vertical="center" wrapText="1"/>
    </xf>
    <xf numFmtId="0" fontId="4" fillId="0" borderId="0" xfId="0" applyFont="1" applyAlignment="1" applyProtection="1">
      <alignment horizontal="center" vertical="center" wrapText="1"/>
    </xf>
    <xf numFmtId="0" fontId="6" fillId="0" borderId="0" xfId="0" applyFont="1" applyAlignment="1" applyProtection="1">
      <alignment horizontal="center"/>
    </xf>
    <xf numFmtId="4" fontId="4" fillId="0" borderId="0" xfId="0" applyNumberFormat="1" applyFont="1" applyAlignment="1" applyProtection="1">
      <alignment horizontal="center" vertical="center" wrapText="1"/>
    </xf>
    <xf numFmtId="4" fontId="10" fillId="0" borderId="0" xfId="0" applyNumberFormat="1" applyFont="1" applyAlignment="1" applyProtection="1">
      <alignment horizontal="center" vertical="center"/>
    </xf>
    <xf numFmtId="4" fontId="4" fillId="0" borderId="9" xfId="0" applyNumberFormat="1" applyFont="1" applyBorder="1" applyAlignment="1" applyProtection="1">
      <alignment horizontal="center" vertical="center" wrapText="1"/>
    </xf>
    <xf numFmtId="4" fontId="10" fillId="0" borderId="11" xfId="0" applyNumberFormat="1" applyFont="1" applyBorder="1" applyAlignment="1" applyProtection="1">
      <alignment horizontal="center" vertical="center"/>
    </xf>
    <xf numFmtId="0" fontId="6" fillId="0" borderId="0" xfId="0" applyFont="1" applyAlignment="1" applyProtection="1">
      <alignment wrapText="1"/>
    </xf>
    <xf numFmtId="0" fontId="7" fillId="0" borderId="0" xfId="0" applyFont="1" applyAlignment="1" applyProtection="1">
      <alignment wrapText="1"/>
    </xf>
    <xf numFmtId="4" fontId="5" fillId="0" borderId="6" xfId="0" applyNumberFormat="1" applyFont="1" applyBorder="1" applyAlignment="1" applyProtection="1">
      <alignment horizontal="center" vertical="center" wrapText="1"/>
    </xf>
    <xf numFmtId="4" fontId="5" fillId="0" borderId="22" xfId="0" applyNumberFormat="1" applyFont="1" applyBorder="1" applyAlignment="1" applyProtection="1">
      <alignment horizontal="center" vertical="center" wrapText="1"/>
    </xf>
    <xf numFmtId="4" fontId="5" fillId="5" borderId="4" xfId="0" applyNumberFormat="1" applyFont="1" applyFill="1" applyBorder="1" applyAlignment="1" applyProtection="1">
      <alignment horizontal="center" vertical="center" wrapText="1"/>
    </xf>
    <xf numFmtId="0" fontId="6" fillId="0" borderId="17" xfId="0" applyFont="1" applyBorder="1" applyAlignment="1" applyProtection="1">
      <alignment vertical="center" wrapText="1"/>
    </xf>
    <xf numFmtId="4" fontId="5" fillId="0" borderId="23" xfId="0" applyNumberFormat="1" applyFont="1" applyBorder="1" applyAlignment="1" applyProtection="1">
      <alignment horizontal="center" vertical="center" wrapText="1"/>
    </xf>
    <xf numFmtId="4" fontId="4" fillId="0" borderId="12" xfId="0" applyNumberFormat="1" applyFont="1" applyBorder="1" applyAlignment="1" applyProtection="1">
      <alignment horizontal="center" vertical="center" wrapText="1"/>
    </xf>
    <xf numFmtId="0" fontId="6" fillId="0" borderId="0" xfId="0" applyFont="1" applyAlignment="1" applyProtection="1">
      <alignment vertical="center" wrapText="1"/>
    </xf>
    <xf numFmtId="0" fontId="18" fillId="0" borderId="0" xfId="0" applyFont="1" applyAlignment="1" applyProtection="1">
      <alignment vertical="center" wrapText="1"/>
    </xf>
    <xf numFmtId="4" fontId="4" fillId="0" borderId="18" xfId="0" applyNumberFormat="1" applyFont="1" applyBorder="1" applyAlignment="1" applyProtection="1">
      <alignment horizontal="center" vertical="center" wrapText="1"/>
    </xf>
    <xf numFmtId="4" fontId="10" fillId="0" borderId="36" xfId="0" applyNumberFormat="1" applyFont="1" applyBorder="1" applyAlignment="1" applyProtection="1">
      <alignment horizontal="center" vertical="center"/>
    </xf>
    <xf numFmtId="4" fontId="5" fillId="7" borderId="40" xfId="0" applyNumberFormat="1" applyFont="1" applyFill="1" applyBorder="1" applyAlignment="1" applyProtection="1">
      <alignment horizontal="center" vertical="center" wrapText="1"/>
    </xf>
    <xf numFmtId="4" fontId="4" fillId="0" borderId="34" xfId="0" applyNumberFormat="1" applyFont="1" applyBorder="1" applyAlignment="1" applyProtection="1">
      <alignment horizontal="center" vertical="center" wrapText="1"/>
    </xf>
    <xf numFmtId="4" fontId="5" fillId="0" borderId="24" xfId="0" applyNumberFormat="1" applyFont="1" applyBorder="1" applyAlignment="1" applyProtection="1">
      <alignment horizontal="center" vertical="center" wrapText="1"/>
    </xf>
    <xf numFmtId="4" fontId="5" fillId="5" borderId="22" xfId="0" applyNumberFormat="1" applyFont="1" applyFill="1" applyBorder="1" applyAlignment="1" applyProtection="1">
      <alignment horizontal="center" vertical="center" wrapText="1"/>
    </xf>
    <xf numFmtId="4" fontId="5" fillId="0" borderId="37" xfId="0" applyNumberFormat="1" applyFont="1" applyBorder="1" applyAlignment="1" applyProtection="1">
      <alignment horizontal="center" vertical="center" wrapText="1"/>
    </xf>
    <xf numFmtId="4" fontId="5" fillId="0" borderId="38" xfId="0" applyNumberFormat="1" applyFont="1" applyBorder="1" applyAlignment="1" applyProtection="1">
      <alignment horizontal="center" vertical="center" wrapText="1"/>
    </xf>
    <xf numFmtId="4" fontId="5" fillId="0" borderId="36" xfId="0" applyNumberFormat="1" applyFont="1" applyBorder="1" applyAlignment="1" applyProtection="1">
      <alignment horizontal="center" vertical="center" wrapText="1"/>
    </xf>
    <xf numFmtId="4" fontId="5" fillId="0" borderId="32" xfId="0" applyNumberFormat="1" applyFont="1" applyBorder="1" applyAlignment="1" applyProtection="1">
      <alignment horizontal="center" vertical="center" wrapText="1"/>
    </xf>
    <xf numFmtId="4" fontId="5" fillId="0" borderId="11" xfId="0" applyNumberFormat="1" applyFont="1" applyBorder="1" applyAlignment="1" applyProtection="1">
      <alignment horizontal="center" vertical="center" wrapText="1"/>
    </xf>
    <xf numFmtId="4" fontId="4" fillId="0" borderId="11" xfId="3" applyNumberFormat="1" applyFont="1" applyBorder="1" applyAlignment="1" applyProtection="1">
      <alignment horizontal="center" vertical="center" wrapText="1"/>
    </xf>
    <xf numFmtId="4" fontId="4" fillId="0" borderId="0" xfId="3" applyNumberFormat="1" applyFont="1" applyAlignment="1" applyProtection="1">
      <alignment horizontal="center" vertical="center" wrapText="1"/>
    </xf>
    <xf numFmtId="0" fontId="20" fillId="0" borderId="1" xfId="0" applyFont="1" applyBorder="1" applyAlignment="1" applyProtection="1">
      <alignment vertical="center" wrapText="1"/>
    </xf>
    <xf numFmtId="0" fontId="20" fillId="0" borderId="5" xfId="0" applyFont="1" applyBorder="1" applyAlignment="1" applyProtection="1">
      <alignment vertical="center" wrapText="1"/>
    </xf>
    <xf numFmtId="0" fontId="20" fillId="0" borderId="2" xfId="0" applyFont="1" applyBorder="1" applyAlignment="1" applyProtection="1">
      <alignment vertical="center" wrapText="1"/>
    </xf>
    <xf numFmtId="0" fontId="20" fillId="5" borderId="1" xfId="0" applyFont="1" applyFill="1" applyBorder="1" applyAlignment="1" applyProtection="1">
      <alignment vertical="center" wrapText="1"/>
    </xf>
    <xf numFmtId="49" fontId="5" fillId="5" borderId="1" xfId="0" applyNumberFormat="1" applyFont="1" applyFill="1" applyBorder="1" applyAlignment="1" applyProtection="1">
      <alignment horizontal="center" vertical="center" wrapText="1"/>
    </xf>
    <xf numFmtId="2" fontId="5" fillId="5" borderId="1" xfId="0" applyNumberFormat="1" applyFont="1" applyFill="1" applyBorder="1" applyAlignment="1" applyProtection="1">
      <alignment horizontal="center" vertical="center"/>
    </xf>
    <xf numFmtId="2" fontId="5" fillId="5" borderId="13" xfId="0" applyNumberFormat="1" applyFont="1" applyFill="1" applyBorder="1" applyAlignment="1" applyProtection="1">
      <alignment horizontal="center" vertical="center"/>
    </xf>
    <xf numFmtId="0" fontId="7" fillId="0" borderId="0" xfId="0" applyFont="1" applyAlignment="1" applyProtection="1">
      <alignment vertical="center" wrapText="1"/>
    </xf>
    <xf numFmtId="2" fontId="7" fillId="0" borderId="0" xfId="0" applyNumberFormat="1" applyFont="1" applyProtection="1"/>
    <xf numFmtId="4" fontId="4" fillId="0" borderId="24" xfId="3" applyNumberFormat="1" applyFont="1" applyBorder="1" applyAlignment="1" applyProtection="1">
      <alignment horizontal="center" vertical="center" wrapText="1"/>
    </xf>
    <xf numFmtId="0" fontId="12" fillId="0" borderId="0" xfId="0" applyFont="1" applyAlignment="1">
      <alignment horizontal="left" wrapText="1"/>
    </xf>
    <xf numFmtId="0" fontId="12" fillId="0" borderId="0" xfId="0" applyFont="1" applyAlignment="1">
      <alignment horizontal="left"/>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xf numFmtId="0" fontId="17" fillId="2" borderId="0" xfId="1" applyFont="1" applyFill="1" applyAlignment="1" applyProtection="1">
      <alignment horizontal="center" vertical="center" wrapText="1"/>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6" fillId="0" borderId="19" xfId="0" applyFont="1" applyBorder="1" applyAlignment="1" applyProtection="1">
      <alignment horizontal="center" vertical="center" wrapText="1"/>
    </xf>
    <xf numFmtId="0" fontId="6" fillId="0" borderId="20" xfId="0" applyFont="1" applyBorder="1" applyAlignment="1" applyProtection="1">
      <alignment horizontal="center" vertical="center" wrapText="1"/>
    </xf>
    <xf numFmtId="0" fontId="6" fillId="0" borderId="21" xfId="0" applyFont="1" applyBorder="1" applyAlignment="1" applyProtection="1">
      <alignment horizontal="center" vertical="center" wrapText="1"/>
    </xf>
    <xf numFmtId="4" fontId="3" fillId="0" borderId="33" xfId="0" applyNumberFormat="1" applyFont="1" applyBorder="1" applyAlignment="1" applyProtection="1">
      <alignment horizontal="center" vertical="center" wrapText="1"/>
    </xf>
    <xf numFmtId="4" fontId="3" fillId="0" borderId="35" xfId="0" applyNumberFormat="1" applyFont="1" applyBorder="1" applyAlignment="1" applyProtection="1">
      <alignment horizontal="center" vertical="center" wrapText="1"/>
    </xf>
    <xf numFmtId="4" fontId="3" fillId="0" borderId="29" xfId="0" applyNumberFormat="1" applyFont="1" applyBorder="1" applyAlignment="1" applyProtection="1">
      <alignment horizontal="center" vertical="center" wrapText="1"/>
    </xf>
    <xf numFmtId="0" fontId="6" fillId="0" borderId="39" xfId="0" applyFont="1" applyBorder="1" applyAlignment="1" applyProtection="1">
      <alignment horizontal="center" wrapText="1"/>
    </xf>
    <xf numFmtId="0" fontId="6" fillId="0" borderId="36" xfId="0" applyFont="1" applyBorder="1" applyAlignment="1" applyProtection="1">
      <alignment horizontal="center" wrapText="1"/>
    </xf>
    <xf numFmtId="0" fontId="6" fillId="0" borderId="33" xfId="0" applyFont="1" applyBorder="1" applyAlignment="1" applyProtection="1">
      <alignment horizontal="center" vertical="center" wrapText="1"/>
    </xf>
    <xf numFmtId="0" fontId="6" fillId="0" borderId="35" xfId="0" applyFont="1" applyBorder="1" applyAlignment="1" applyProtection="1">
      <alignment horizontal="center" vertical="center" wrapText="1"/>
    </xf>
    <xf numFmtId="0" fontId="6" fillId="0" borderId="29"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17" fillId="2" borderId="0" xfId="1" applyFont="1" applyFill="1" applyAlignment="1" applyProtection="1">
      <alignment horizontal="center" vertical="center" wrapText="1"/>
      <protection locked="0"/>
    </xf>
    <xf numFmtId="0" fontId="2" fillId="3" borderId="7" xfId="1" applyFont="1" applyFill="1" applyBorder="1" applyAlignment="1" applyProtection="1">
      <alignment horizontal="center" vertical="center"/>
      <protection locked="0"/>
    </xf>
    <xf numFmtId="0" fontId="2" fillId="3" borderId="8" xfId="1" applyFont="1" applyFill="1" applyBorder="1" applyAlignment="1" applyProtection="1">
      <alignment horizontal="center" vertical="center"/>
      <protection locked="0"/>
    </xf>
  </cellXfs>
  <cellStyles count="7">
    <cellStyle name="Įprastas 2" xfId="5" xr:uid="{7B2FC5F9-26DE-41CD-96A4-516864D5524F}"/>
    <cellStyle name="Įprastas 2 2" xfId="6" xr:uid="{694BAB0D-5E0C-4426-8321-580A7597A051}"/>
    <cellStyle name="Normal" xfId="0" builtinId="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sheetPr codeName="Lapas7"/>
  <dimension ref="A1:D21"/>
  <sheetViews>
    <sheetView tabSelected="1" zoomScaleNormal="100" workbookViewId="0">
      <selection activeCell="D14" sqref="D14"/>
    </sheetView>
  </sheetViews>
  <sheetFormatPr defaultRowHeight="15"/>
  <cols>
    <col min="1" max="1" width="11.7109375" customWidth="1"/>
    <col min="2" max="2" width="51.28515625" customWidth="1"/>
    <col min="3" max="3" width="20.85546875" customWidth="1"/>
    <col min="4" max="4" width="23.85546875" customWidth="1"/>
  </cols>
  <sheetData>
    <row r="1" spans="1:4" ht="41.45" customHeight="1">
      <c r="A1" s="241" t="s">
        <v>144</v>
      </c>
      <c r="B1" s="241"/>
      <c r="C1" s="241"/>
    </row>
    <row r="2" spans="1:4">
      <c r="A2" s="242" t="s">
        <v>59</v>
      </c>
      <c r="B2" s="242"/>
      <c r="C2" s="242"/>
    </row>
    <row r="3" spans="1:4" ht="25.5">
      <c r="A3" s="18" t="s">
        <v>72</v>
      </c>
      <c r="B3" s="18" t="s">
        <v>60</v>
      </c>
      <c r="C3" s="18" t="s">
        <v>61</v>
      </c>
    </row>
    <row r="4" spans="1:4">
      <c r="A4" s="19">
        <v>1</v>
      </c>
      <c r="B4" s="20" t="s">
        <v>145</v>
      </c>
      <c r="C4" s="25">
        <f>'1. S dalis'!G658</f>
        <v>3371854.8900000006</v>
      </c>
    </row>
    <row r="5" spans="1:4">
      <c r="A5" s="19">
        <v>2</v>
      </c>
      <c r="B5" s="20" t="s">
        <v>146</v>
      </c>
      <c r="C5" s="51" t="s">
        <v>1394</v>
      </c>
    </row>
    <row r="6" spans="1:4">
      <c r="A6" s="19">
        <v>3</v>
      </c>
      <c r="B6" s="20" t="s">
        <v>214</v>
      </c>
      <c r="C6" s="25">
        <f>'3. ER-1 dalis'!G71</f>
        <v>42602.040000000015</v>
      </c>
    </row>
    <row r="7" spans="1:4" ht="25.5">
      <c r="A7" s="19">
        <v>4</v>
      </c>
      <c r="B7" s="40" t="s">
        <v>215</v>
      </c>
      <c r="C7" s="25">
        <f>'4. ER-2 dalis'!G24</f>
        <v>12609.040000000003</v>
      </c>
    </row>
    <row r="8" spans="1:4">
      <c r="A8" s="19">
        <v>5</v>
      </c>
      <c r="B8" s="20" t="s">
        <v>147</v>
      </c>
      <c r="C8" s="25">
        <f>'5. E-1 (apšvietimas) dalis'!G73</f>
        <v>79518.709999999963</v>
      </c>
    </row>
    <row r="9" spans="1:4">
      <c r="A9" s="19">
        <v>6</v>
      </c>
      <c r="B9" s="20" t="s">
        <v>148</v>
      </c>
      <c r="C9" s="51" t="s">
        <v>1394</v>
      </c>
    </row>
    <row r="10" spans="1:4">
      <c r="A10" s="19">
        <v>7</v>
      </c>
      <c r="B10" s="52" t="s">
        <v>150</v>
      </c>
      <c r="C10" s="25">
        <f>'7. VN dalis'!G103</f>
        <v>469745.69999999978</v>
      </c>
    </row>
    <row r="11" spans="1:4" ht="25.5">
      <c r="A11" s="19">
        <v>8</v>
      </c>
      <c r="B11" s="40" t="s">
        <v>149</v>
      </c>
      <c r="C11" s="51" t="s">
        <v>1394</v>
      </c>
      <c r="D11" s="32"/>
    </row>
    <row r="12" spans="1:4" ht="38.25">
      <c r="A12" s="18" t="s">
        <v>62</v>
      </c>
      <c r="B12" s="21" t="s">
        <v>66</v>
      </c>
      <c r="C12" s="26">
        <f>ROUND(SUM(C4:C11),2)</f>
        <v>3976330.38</v>
      </c>
    </row>
    <row r="13" spans="1:4">
      <c r="A13" s="22"/>
      <c r="B13" s="22"/>
      <c r="C13" s="22"/>
    </row>
    <row r="14" spans="1:4" ht="74.45" customHeight="1">
      <c r="A14" s="243" t="s">
        <v>73</v>
      </c>
      <c r="B14" s="243"/>
      <c r="C14" s="243"/>
    </row>
    <row r="15" spans="1:4">
      <c r="A15" s="23"/>
      <c r="B15" s="23"/>
      <c r="C15" s="23"/>
    </row>
    <row r="16" spans="1:4">
      <c r="A16" s="22"/>
      <c r="B16" s="22"/>
      <c r="C16" s="24" t="s">
        <v>63</v>
      </c>
    </row>
    <row r="17" spans="1:3" ht="3.95" customHeight="1">
      <c r="A17" s="22"/>
      <c r="B17" s="22"/>
      <c r="C17" s="22"/>
    </row>
    <row r="18" spans="1:3" ht="203.45" customHeight="1">
      <c r="A18" s="239" t="s">
        <v>1395</v>
      </c>
      <c r="B18" s="240"/>
      <c r="C18" s="240"/>
    </row>
    <row r="19" spans="1:3" ht="131.25" customHeight="1">
      <c r="A19" s="237" t="s">
        <v>64</v>
      </c>
      <c r="B19" s="238"/>
      <c r="C19" s="238"/>
    </row>
    <row r="20" spans="1:3" ht="68.45" customHeight="1">
      <c r="A20" s="239" t="s">
        <v>65</v>
      </c>
      <c r="B20" s="240"/>
      <c r="C20" s="240"/>
    </row>
    <row r="21" spans="1:3" ht="190.15" customHeight="1"/>
  </sheetData>
  <sheetProtection algorithmName="SHA-512" hashValue="PfCb2Bo8N6PgER3gjAEpe/UuDtRjdeQW2isBSO6B/XAhNUK7fpBzPcd/c9/utAr1q9Zd7M9nfiffse0OIvfniQ==" saltValue="HUUNt+eyPtTDQgHP92XkpA==" spinCount="100000" sheet="1" objects="1" scenarios="1"/>
  <mergeCells count="6">
    <mergeCell ref="A19:C19"/>
    <mergeCell ref="A20:C20"/>
    <mergeCell ref="A1:C1"/>
    <mergeCell ref="A2:C2"/>
    <mergeCell ref="A14:C14"/>
    <mergeCell ref="A18:C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sheetPr codeName="Lapas1"/>
  <dimension ref="A1:S659"/>
  <sheetViews>
    <sheetView topLeftCell="B652" zoomScale="70" zoomScaleNormal="70" workbookViewId="0">
      <selection activeCell="F666" sqref="F666"/>
    </sheetView>
  </sheetViews>
  <sheetFormatPr defaultColWidth="9.140625" defaultRowHeight="15"/>
  <cols>
    <col min="1" max="1" width="31.7109375" style="3" bestFit="1" customWidth="1"/>
    <col min="2" max="2" width="8.28515625" style="3" bestFit="1" customWidth="1"/>
    <col min="3" max="3" width="77.28515625" style="55" customWidth="1"/>
    <col min="4" max="4" width="9.140625" style="2"/>
    <col min="5" max="5" width="16.28515625" style="50" customWidth="1"/>
    <col min="6" max="6" width="20.7109375" style="6" customWidth="1"/>
    <col min="7" max="7" width="14.7109375" style="2" customWidth="1"/>
    <col min="8" max="8" width="36.7109375" style="7" customWidth="1"/>
    <col min="9" max="9" width="16.140625" style="2" customWidth="1"/>
    <col min="10" max="16384" width="9.140625" style="2"/>
  </cols>
  <sheetData>
    <row r="1" spans="1:13" ht="40.15" customHeight="1">
      <c r="A1" s="244" t="s">
        <v>144</v>
      </c>
      <c r="B1" s="244"/>
      <c r="C1" s="244"/>
      <c r="D1" s="244"/>
      <c r="E1" s="244"/>
      <c r="F1" s="244"/>
      <c r="G1" s="244"/>
    </row>
    <row r="2" spans="1:13" ht="21.75" customHeight="1" thickBot="1">
      <c r="A2" s="63"/>
      <c r="B2" s="63"/>
      <c r="C2" s="63"/>
      <c r="D2" s="63"/>
      <c r="E2" s="64"/>
      <c r="F2" s="63"/>
      <c r="G2" s="63"/>
    </row>
    <row r="3" spans="1:13" ht="21.75" customHeight="1">
      <c r="A3" s="245" t="s">
        <v>44</v>
      </c>
      <c r="B3" s="245"/>
      <c r="C3" s="245"/>
      <c r="D3" s="245"/>
      <c r="E3" s="245"/>
      <c r="F3" s="245"/>
      <c r="G3" s="246"/>
    </row>
    <row r="4" spans="1:13" ht="50.45" customHeight="1" thickBot="1">
      <c r="A4" s="12" t="s">
        <v>45</v>
      </c>
      <c r="B4" s="12" t="s">
        <v>0</v>
      </c>
      <c r="C4" s="12" t="s">
        <v>1</v>
      </c>
      <c r="D4" s="12" t="s">
        <v>2</v>
      </c>
      <c r="E4" s="29" t="s">
        <v>3</v>
      </c>
      <c r="F4" s="13" t="s">
        <v>67</v>
      </c>
      <c r="G4" s="14" t="s">
        <v>4</v>
      </c>
      <c r="H4" s="194"/>
      <c r="I4" s="195"/>
      <c r="J4" s="195"/>
    </row>
    <row r="5" spans="1:13" ht="45" customHeight="1">
      <c r="A5" s="122" t="s">
        <v>427</v>
      </c>
      <c r="B5" s="122" t="s">
        <v>1261</v>
      </c>
      <c r="C5" s="121" t="s">
        <v>362</v>
      </c>
      <c r="D5" s="123" t="s">
        <v>363</v>
      </c>
      <c r="E5" s="124">
        <v>6.8</v>
      </c>
      <c r="F5" s="10">
        <v>2512.2800000000002</v>
      </c>
      <c r="G5" s="196">
        <f t="shared" ref="G5:G184" si="0">ROUND((E5*F5),2)</f>
        <v>17083.5</v>
      </c>
      <c r="H5" s="194"/>
      <c r="I5" s="195"/>
      <c r="J5" s="195"/>
    </row>
    <row r="6" spans="1:13" ht="45" customHeight="1">
      <c r="A6" s="125" t="s">
        <v>427</v>
      </c>
      <c r="B6" s="125" t="s">
        <v>1262</v>
      </c>
      <c r="C6" s="126" t="s">
        <v>141</v>
      </c>
      <c r="D6" s="127" t="s">
        <v>142</v>
      </c>
      <c r="E6" s="128">
        <v>2.6</v>
      </c>
      <c r="F6" s="1">
        <v>781.36</v>
      </c>
      <c r="G6" s="197">
        <f t="shared" si="0"/>
        <v>2031.54</v>
      </c>
      <c r="H6" s="194"/>
      <c r="I6" s="195"/>
      <c r="J6" s="195"/>
      <c r="M6" s="4"/>
    </row>
    <row r="7" spans="1:13" ht="45" customHeight="1">
      <c r="A7" s="125" t="s">
        <v>428</v>
      </c>
      <c r="B7" s="125" t="s">
        <v>1263</v>
      </c>
      <c r="C7" s="126" t="s">
        <v>364</v>
      </c>
      <c r="D7" s="127" t="s">
        <v>139</v>
      </c>
      <c r="E7" s="128">
        <v>7978</v>
      </c>
      <c r="F7" s="1">
        <v>3.09</v>
      </c>
      <c r="G7" s="197">
        <f t="shared" si="0"/>
        <v>24652.02</v>
      </c>
      <c r="H7" s="194"/>
      <c r="I7" s="195"/>
      <c r="J7" s="195"/>
    </row>
    <row r="8" spans="1:13" ht="45" customHeight="1">
      <c r="A8" s="125" t="s">
        <v>428</v>
      </c>
      <c r="B8" s="125" t="s">
        <v>1264</v>
      </c>
      <c r="C8" s="126" t="s">
        <v>365</v>
      </c>
      <c r="D8" s="127" t="s">
        <v>139</v>
      </c>
      <c r="E8" s="128">
        <v>6614</v>
      </c>
      <c r="F8" s="1">
        <v>3.09</v>
      </c>
      <c r="G8" s="197">
        <f t="shared" si="0"/>
        <v>20437.259999999998</v>
      </c>
      <c r="H8" s="194"/>
      <c r="I8" s="195"/>
      <c r="J8" s="195"/>
    </row>
    <row r="9" spans="1:13" ht="45" customHeight="1">
      <c r="A9" s="125" t="s">
        <v>428</v>
      </c>
      <c r="B9" s="125" t="s">
        <v>1265</v>
      </c>
      <c r="C9" s="126" t="s">
        <v>366</v>
      </c>
      <c r="D9" s="127" t="s">
        <v>137</v>
      </c>
      <c r="E9" s="128">
        <v>-926</v>
      </c>
      <c r="F9" s="1">
        <v>9.58</v>
      </c>
      <c r="G9" s="197">
        <f t="shared" si="0"/>
        <v>-8871.08</v>
      </c>
      <c r="H9" s="194"/>
      <c r="I9" s="195"/>
      <c r="J9" s="195"/>
    </row>
    <row r="10" spans="1:13" ht="45" customHeight="1">
      <c r="A10" s="125" t="s">
        <v>428</v>
      </c>
      <c r="B10" s="125" t="s">
        <v>1266</v>
      </c>
      <c r="C10" s="126" t="s">
        <v>367</v>
      </c>
      <c r="D10" s="127" t="s">
        <v>137</v>
      </c>
      <c r="E10" s="128">
        <v>2590</v>
      </c>
      <c r="F10" s="1">
        <v>12.74</v>
      </c>
      <c r="G10" s="197">
        <f t="shared" si="0"/>
        <v>32996.6</v>
      </c>
      <c r="H10" s="194"/>
      <c r="I10" s="195"/>
      <c r="J10" s="195"/>
    </row>
    <row r="11" spans="1:13" ht="45" customHeight="1">
      <c r="A11" s="125" t="s">
        <v>428</v>
      </c>
      <c r="B11" s="125" t="s">
        <v>1267</v>
      </c>
      <c r="C11" s="126" t="s">
        <v>368</v>
      </c>
      <c r="D11" s="127" t="s">
        <v>137</v>
      </c>
      <c r="E11" s="128">
        <v>-2590</v>
      </c>
      <c r="F11" s="1">
        <v>7.5</v>
      </c>
      <c r="G11" s="197">
        <f t="shared" si="0"/>
        <v>-19425</v>
      </c>
      <c r="H11" s="194"/>
      <c r="I11" s="195"/>
      <c r="J11" s="195"/>
    </row>
    <row r="12" spans="1:13" ht="45" customHeight="1">
      <c r="A12" s="125" t="s">
        <v>428</v>
      </c>
      <c r="B12" s="125" t="s">
        <v>1268</v>
      </c>
      <c r="C12" s="126" t="s">
        <v>369</v>
      </c>
      <c r="D12" s="127" t="s">
        <v>137</v>
      </c>
      <c r="E12" s="128">
        <v>116</v>
      </c>
      <c r="F12" s="1">
        <v>25.35</v>
      </c>
      <c r="G12" s="197">
        <f t="shared" si="0"/>
        <v>2940.6</v>
      </c>
      <c r="H12" s="198"/>
      <c r="I12" s="195"/>
      <c r="J12" s="195"/>
    </row>
    <row r="13" spans="1:13" ht="45" customHeight="1">
      <c r="A13" s="125" t="s">
        <v>428</v>
      </c>
      <c r="B13" s="125" t="s">
        <v>1269</v>
      </c>
      <c r="C13" s="126" t="s">
        <v>370</v>
      </c>
      <c r="D13" s="127" t="s">
        <v>137</v>
      </c>
      <c r="E13" s="128">
        <v>461</v>
      </c>
      <c r="F13" s="1">
        <v>10.88</v>
      </c>
      <c r="G13" s="197">
        <f t="shared" si="0"/>
        <v>5015.68</v>
      </c>
      <c r="H13" s="195"/>
      <c r="I13" s="195"/>
      <c r="J13" s="195"/>
    </row>
    <row r="14" spans="1:13" ht="45" customHeight="1">
      <c r="A14" s="125" t="s">
        <v>428</v>
      </c>
      <c r="B14" s="125" t="s">
        <v>1270</v>
      </c>
      <c r="C14" s="126" t="s">
        <v>371</v>
      </c>
      <c r="D14" s="127" t="s">
        <v>137</v>
      </c>
      <c r="E14" s="128">
        <v>-461</v>
      </c>
      <c r="F14" s="1">
        <v>6</v>
      </c>
      <c r="G14" s="197">
        <f t="shared" ref="G14:G48" si="1">ROUND((E14*F14),2)</f>
        <v>-2766</v>
      </c>
      <c r="H14" s="195"/>
      <c r="I14" s="195"/>
      <c r="J14" s="195"/>
    </row>
    <row r="15" spans="1:13" ht="45" customHeight="1">
      <c r="A15" s="125" t="s">
        <v>428</v>
      </c>
      <c r="B15" s="125" t="s">
        <v>1271</v>
      </c>
      <c r="C15" s="126" t="s">
        <v>372</v>
      </c>
      <c r="D15" s="127" t="s">
        <v>137</v>
      </c>
      <c r="E15" s="128">
        <v>685</v>
      </c>
      <c r="F15" s="1">
        <v>6.48</v>
      </c>
      <c r="G15" s="197">
        <f t="shared" si="1"/>
        <v>4438.8</v>
      </c>
      <c r="H15" s="195"/>
      <c r="I15" s="195"/>
      <c r="J15" s="195"/>
    </row>
    <row r="16" spans="1:13" ht="45" customHeight="1">
      <c r="A16" s="125" t="s">
        <v>428</v>
      </c>
      <c r="B16" s="125" t="s">
        <v>1272</v>
      </c>
      <c r="C16" s="126" t="s">
        <v>371</v>
      </c>
      <c r="D16" s="127" t="s">
        <v>137</v>
      </c>
      <c r="E16" s="128">
        <v>-685</v>
      </c>
      <c r="F16" s="1">
        <v>6</v>
      </c>
      <c r="G16" s="197">
        <f t="shared" si="1"/>
        <v>-4110</v>
      </c>
      <c r="H16" s="195"/>
      <c r="I16" s="195"/>
      <c r="J16" s="195"/>
    </row>
    <row r="17" spans="1:10" ht="45" customHeight="1">
      <c r="A17" s="125" t="s">
        <v>429</v>
      </c>
      <c r="B17" s="125" t="s">
        <v>1273</v>
      </c>
      <c r="C17" s="126" t="s">
        <v>373</v>
      </c>
      <c r="D17" s="127" t="s">
        <v>138</v>
      </c>
      <c r="E17" s="128">
        <v>82.5</v>
      </c>
      <c r="F17" s="1">
        <v>27.18</v>
      </c>
      <c r="G17" s="197">
        <f t="shared" si="1"/>
        <v>2242.35</v>
      </c>
      <c r="H17" s="195"/>
      <c r="I17" s="195"/>
      <c r="J17" s="195"/>
    </row>
    <row r="18" spans="1:10" ht="45" customHeight="1">
      <c r="A18" s="125" t="s">
        <v>429</v>
      </c>
      <c r="B18" s="125" t="s">
        <v>1274</v>
      </c>
      <c r="C18" s="126" t="s">
        <v>374</v>
      </c>
      <c r="D18" s="127" t="s">
        <v>138</v>
      </c>
      <c r="E18" s="128">
        <v>323</v>
      </c>
      <c r="F18" s="1">
        <v>10.16</v>
      </c>
      <c r="G18" s="197">
        <f t="shared" si="1"/>
        <v>3281.68</v>
      </c>
      <c r="H18" s="195"/>
      <c r="I18" s="195"/>
      <c r="J18" s="195"/>
    </row>
    <row r="19" spans="1:10" ht="45" customHeight="1">
      <c r="A19" s="125" t="s">
        <v>429</v>
      </c>
      <c r="B19" s="125" t="s">
        <v>1275</v>
      </c>
      <c r="C19" s="126" t="s">
        <v>375</v>
      </c>
      <c r="D19" s="127" t="s">
        <v>138</v>
      </c>
      <c r="E19" s="128">
        <v>240</v>
      </c>
      <c r="F19" s="1">
        <v>10.96</v>
      </c>
      <c r="G19" s="197">
        <f t="shared" si="1"/>
        <v>2630.4</v>
      </c>
      <c r="H19" s="195"/>
      <c r="I19" s="195"/>
      <c r="J19" s="195"/>
    </row>
    <row r="20" spans="1:10" ht="45" customHeight="1">
      <c r="A20" s="125" t="s">
        <v>429</v>
      </c>
      <c r="B20" s="125" t="s">
        <v>1276</v>
      </c>
      <c r="C20" s="126" t="s">
        <v>376</v>
      </c>
      <c r="D20" s="127" t="s">
        <v>138</v>
      </c>
      <c r="E20" s="128">
        <v>250</v>
      </c>
      <c r="F20" s="1">
        <v>8.68</v>
      </c>
      <c r="G20" s="197">
        <f t="shared" si="1"/>
        <v>2170</v>
      </c>
      <c r="H20" s="195"/>
      <c r="I20" s="195"/>
      <c r="J20" s="195"/>
    </row>
    <row r="21" spans="1:10" ht="45" customHeight="1">
      <c r="A21" s="125" t="s">
        <v>430</v>
      </c>
      <c r="B21" s="125" t="s">
        <v>1277</v>
      </c>
      <c r="C21" s="126" t="s">
        <v>1260</v>
      </c>
      <c r="D21" s="127" t="s">
        <v>136</v>
      </c>
      <c r="E21" s="128">
        <v>2</v>
      </c>
      <c r="F21" s="1">
        <v>141.44999999999999</v>
      </c>
      <c r="G21" s="197">
        <f t="shared" si="1"/>
        <v>282.89999999999998</v>
      </c>
      <c r="H21" s="195"/>
      <c r="I21" s="195"/>
      <c r="J21" s="195"/>
    </row>
    <row r="22" spans="1:10" ht="45" customHeight="1">
      <c r="A22" s="125" t="s">
        <v>430</v>
      </c>
      <c r="B22" s="125" t="s">
        <v>1278</v>
      </c>
      <c r="C22" s="126" t="s">
        <v>377</v>
      </c>
      <c r="D22" s="127" t="s">
        <v>137</v>
      </c>
      <c r="E22" s="128">
        <v>5.4</v>
      </c>
      <c r="F22" s="1">
        <v>34.97</v>
      </c>
      <c r="G22" s="197">
        <f t="shared" si="1"/>
        <v>188.84</v>
      </c>
      <c r="H22" s="195"/>
      <c r="I22" s="195"/>
      <c r="J22" s="195"/>
    </row>
    <row r="23" spans="1:10" ht="45" customHeight="1">
      <c r="A23" s="125" t="s">
        <v>430</v>
      </c>
      <c r="B23" s="125" t="s">
        <v>1279</v>
      </c>
      <c r="C23" s="126" t="s">
        <v>379</v>
      </c>
      <c r="D23" s="127" t="s">
        <v>138</v>
      </c>
      <c r="E23" s="128">
        <v>692</v>
      </c>
      <c r="F23" s="1">
        <v>4.0999999999999996</v>
      </c>
      <c r="G23" s="197">
        <f t="shared" si="1"/>
        <v>2837.2</v>
      </c>
      <c r="H23" s="195"/>
      <c r="I23" s="195"/>
      <c r="J23" s="195"/>
    </row>
    <row r="24" spans="1:10" ht="45" customHeight="1">
      <c r="A24" s="125" t="s">
        <v>430</v>
      </c>
      <c r="B24" s="125" t="s">
        <v>1280</v>
      </c>
      <c r="C24" s="126" t="s">
        <v>380</v>
      </c>
      <c r="D24" s="127" t="s">
        <v>138</v>
      </c>
      <c r="E24" s="128">
        <v>292</v>
      </c>
      <c r="F24" s="1">
        <v>6.15</v>
      </c>
      <c r="G24" s="197">
        <f t="shared" si="1"/>
        <v>1795.8</v>
      </c>
      <c r="H24" s="199"/>
      <c r="I24" s="195"/>
      <c r="J24" s="195"/>
    </row>
    <row r="25" spans="1:10" ht="45" customHeight="1">
      <c r="A25" s="125" t="s">
        <v>430</v>
      </c>
      <c r="B25" s="125" t="s">
        <v>1281</v>
      </c>
      <c r="C25" s="126" t="s">
        <v>381</v>
      </c>
      <c r="D25" s="127" t="s">
        <v>138</v>
      </c>
      <c r="E25" s="128">
        <v>66.5</v>
      </c>
      <c r="F25" s="1">
        <v>6.15</v>
      </c>
      <c r="G25" s="197">
        <f t="shared" si="1"/>
        <v>408.98</v>
      </c>
      <c r="H25" s="195"/>
      <c r="I25" s="195"/>
      <c r="J25" s="195"/>
    </row>
    <row r="26" spans="1:10" ht="45" customHeight="1">
      <c r="A26" s="125" t="s">
        <v>430</v>
      </c>
      <c r="B26" s="125" t="s">
        <v>1282</v>
      </c>
      <c r="C26" s="126" t="s">
        <v>378</v>
      </c>
      <c r="D26" s="127" t="s">
        <v>137</v>
      </c>
      <c r="E26" s="128">
        <v>58.95</v>
      </c>
      <c r="F26" s="1">
        <v>33.44</v>
      </c>
      <c r="G26" s="197">
        <f t="shared" si="1"/>
        <v>1971.29</v>
      </c>
      <c r="H26" s="199"/>
      <c r="I26" s="195"/>
      <c r="J26" s="195"/>
    </row>
    <row r="27" spans="1:10" ht="45" customHeight="1">
      <c r="A27" s="125" t="s">
        <v>431</v>
      </c>
      <c r="B27" s="125" t="s">
        <v>1283</v>
      </c>
      <c r="C27" s="126" t="s">
        <v>382</v>
      </c>
      <c r="D27" s="127" t="s">
        <v>136</v>
      </c>
      <c r="E27" s="128">
        <v>18</v>
      </c>
      <c r="F27" s="1">
        <v>7.42</v>
      </c>
      <c r="G27" s="197">
        <f t="shared" si="1"/>
        <v>133.56</v>
      </c>
      <c r="H27" s="195"/>
      <c r="I27" s="195"/>
      <c r="J27" s="195"/>
    </row>
    <row r="28" spans="1:10" ht="45" customHeight="1">
      <c r="A28" s="125" t="s">
        <v>431</v>
      </c>
      <c r="B28" s="125" t="s">
        <v>1284</v>
      </c>
      <c r="C28" s="126" t="s">
        <v>383</v>
      </c>
      <c r="D28" s="127" t="s">
        <v>139</v>
      </c>
      <c r="E28" s="128">
        <v>277</v>
      </c>
      <c r="F28" s="1">
        <v>19.18</v>
      </c>
      <c r="G28" s="197">
        <f t="shared" si="1"/>
        <v>5312.86</v>
      </c>
      <c r="H28" s="195"/>
      <c r="I28" s="195"/>
      <c r="J28" s="195"/>
    </row>
    <row r="29" spans="1:10" ht="45" customHeight="1">
      <c r="A29" s="125" t="s">
        <v>431</v>
      </c>
      <c r="B29" s="125" t="s">
        <v>1285</v>
      </c>
      <c r="C29" s="126" t="s">
        <v>384</v>
      </c>
      <c r="D29" s="127" t="s">
        <v>136</v>
      </c>
      <c r="E29" s="128">
        <v>21</v>
      </c>
      <c r="F29" s="1">
        <v>34.630000000000003</v>
      </c>
      <c r="G29" s="197">
        <f t="shared" si="1"/>
        <v>727.23</v>
      </c>
      <c r="H29" s="195"/>
      <c r="I29" s="195"/>
      <c r="J29" s="195"/>
    </row>
    <row r="30" spans="1:10" ht="45" customHeight="1">
      <c r="A30" s="125" t="s">
        <v>431</v>
      </c>
      <c r="B30" s="125" t="s">
        <v>1286</v>
      </c>
      <c r="C30" s="126" t="s">
        <v>385</v>
      </c>
      <c r="D30" s="127" t="s">
        <v>136</v>
      </c>
      <c r="E30" s="128">
        <v>11</v>
      </c>
      <c r="F30" s="1">
        <v>44.69</v>
      </c>
      <c r="G30" s="197">
        <f t="shared" si="1"/>
        <v>491.59</v>
      </c>
      <c r="H30" s="195"/>
      <c r="I30" s="195"/>
      <c r="J30" s="195"/>
    </row>
    <row r="31" spans="1:10" ht="45" customHeight="1">
      <c r="A31" s="125" t="s">
        <v>431</v>
      </c>
      <c r="B31" s="125" t="s">
        <v>1287</v>
      </c>
      <c r="C31" s="126" t="s">
        <v>386</v>
      </c>
      <c r="D31" s="127" t="s">
        <v>136</v>
      </c>
      <c r="E31" s="128">
        <v>9</v>
      </c>
      <c r="F31" s="1">
        <v>61.07</v>
      </c>
      <c r="G31" s="197">
        <f t="shared" si="1"/>
        <v>549.63</v>
      </c>
      <c r="H31" s="195"/>
      <c r="I31" s="195"/>
      <c r="J31" s="195"/>
    </row>
    <row r="32" spans="1:10" ht="45" customHeight="1">
      <c r="A32" s="125" t="s">
        <v>431</v>
      </c>
      <c r="B32" s="125" t="s">
        <v>1288</v>
      </c>
      <c r="C32" s="126" t="s">
        <v>387</v>
      </c>
      <c r="D32" s="127" t="s">
        <v>136</v>
      </c>
      <c r="E32" s="128">
        <v>6</v>
      </c>
      <c r="F32" s="1">
        <v>81.19</v>
      </c>
      <c r="G32" s="197">
        <f t="shared" si="1"/>
        <v>487.14</v>
      </c>
      <c r="H32" s="199"/>
      <c r="I32" s="195"/>
      <c r="J32" s="195"/>
    </row>
    <row r="33" spans="1:19" ht="45" customHeight="1">
      <c r="A33" s="125" t="s">
        <v>431</v>
      </c>
      <c r="B33" s="125" t="s">
        <v>1289</v>
      </c>
      <c r="C33" s="126" t="s">
        <v>388</v>
      </c>
      <c r="D33" s="127" t="s">
        <v>136</v>
      </c>
      <c r="E33" s="128">
        <v>2</v>
      </c>
      <c r="F33" s="1">
        <v>121.78</v>
      </c>
      <c r="G33" s="197">
        <f t="shared" si="1"/>
        <v>243.56</v>
      </c>
      <c r="H33" s="200"/>
      <c r="I33" s="201"/>
      <c r="J33" s="195"/>
    </row>
    <row r="34" spans="1:19" ht="45" customHeight="1">
      <c r="A34" s="125" t="s">
        <v>431</v>
      </c>
      <c r="B34" s="125" t="s">
        <v>1290</v>
      </c>
      <c r="C34" s="126" t="s">
        <v>389</v>
      </c>
      <c r="D34" s="127" t="s">
        <v>136</v>
      </c>
      <c r="E34" s="128">
        <v>1</v>
      </c>
      <c r="F34" s="1">
        <v>101.66</v>
      </c>
      <c r="G34" s="197">
        <f t="shared" si="1"/>
        <v>101.66</v>
      </c>
      <c r="H34" s="200"/>
      <c r="I34" s="201"/>
      <c r="J34" s="195"/>
    </row>
    <row r="35" spans="1:19" ht="51" customHeight="1">
      <c r="A35" s="125" t="s">
        <v>431</v>
      </c>
      <c r="B35" s="125" t="s">
        <v>1291</v>
      </c>
      <c r="C35" s="126" t="s">
        <v>390</v>
      </c>
      <c r="D35" s="127" t="s">
        <v>136</v>
      </c>
      <c r="E35" s="128">
        <v>1</v>
      </c>
      <c r="F35" s="1">
        <v>10.06</v>
      </c>
      <c r="G35" s="197">
        <f t="shared" si="1"/>
        <v>10.06</v>
      </c>
      <c r="H35" s="200"/>
      <c r="I35" s="201"/>
      <c r="J35" s="195"/>
    </row>
    <row r="36" spans="1:19" ht="45" customHeight="1">
      <c r="A36" s="125" t="s">
        <v>432</v>
      </c>
      <c r="B36" s="125" t="s">
        <v>1292</v>
      </c>
      <c r="C36" s="126" t="s">
        <v>391</v>
      </c>
      <c r="D36" s="127" t="s">
        <v>139</v>
      </c>
      <c r="E36" s="128">
        <v>11496</v>
      </c>
      <c r="F36" s="1">
        <v>0.94</v>
      </c>
      <c r="G36" s="197">
        <f t="shared" si="1"/>
        <v>10806.24</v>
      </c>
      <c r="H36" s="200"/>
      <c r="I36" s="201"/>
      <c r="J36" s="195"/>
    </row>
    <row r="37" spans="1:19" ht="45" customHeight="1">
      <c r="A37" s="125" t="s">
        <v>432</v>
      </c>
      <c r="B37" s="125" t="s">
        <v>1293</v>
      </c>
      <c r="C37" s="126" t="s">
        <v>392</v>
      </c>
      <c r="D37" s="127" t="s">
        <v>136</v>
      </c>
      <c r="E37" s="128">
        <v>56</v>
      </c>
      <c r="F37" s="1">
        <v>35.4</v>
      </c>
      <c r="G37" s="197">
        <f t="shared" si="1"/>
        <v>1982.4</v>
      </c>
      <c r="H37" s="200"/>
      <c r="I37" s="201"/>
      <c r="J37" s="195"/>
    </row>
    <row r="38" spans="1:19" ht="45" customHeight="1">
      <c r="A38" s="125" t="s">
        <v>432</v>
      </c>
      <c r="B38" s="125" t="s">
        <v>1294</v>
      </c>
      <c r="C38" s="126" t="s">
        <v>393</v>
      </c>
      <c r="D38" s="127" t="s">
        <v>136</v>
      </c>
      <c r="E38" s="128">
        <v>59</v>
      </c>
      <c r="F38" s="1">
        <v>62.81</v>
      </c>
      <c r="G38" s="197">
        <f t="shared" si="1"/>
        <v>3705.79</v>
      </c>
      <c r="H38" s="200"/>
      <c r="I38" s="201"/>
      <c r="J38" s="195"/>
      <c r="S38" s="50"/>
    </row>
    <row r="39" spans="1:19" ht="45" customHeight="1">
      <c r="A39" s="125" t="s">
        <v>432</v>
      </c>
      <c r="B39" s="125" t="s">
        <v>1295</v>
      </c>
      <c r="C39" s="126" t="s">
        <v>394</v>
      </c>
      <c r="D39" s="127" t="s">
        <v>136</v>
      </c>
      <c r="E39" s="128">
        <v>179</v>
      </c>
      <c r="F39" s="1">
        <v>90.21</v>
      </c>
      <c r="G39" s="197">
        <f t="shared" si="1"/>
        <v>16147.59</v>
      </c>
      <c r="H39" s="200"/>
      <c r="I39" s="201"/>
      <c r="J39" s="195"/>
    </row>
    <row r="40" spans="1:19" ht="45" customHeight="1">
      <c r="A40" s="125" t="s">
        <v>432</v>
      </c>
      <c r="B40" s="125" t="s">
        <v>1296</v>
      </c>
      <c r="C40" s="126" t="s">
        <v>395</v>
      </c>
      <c r="D40" s="127" t="s">
        <v>136</v>
      </c>
      <c r="E40" s="128">
        <v>35</v>
      </c>
      <c r="F40" s="1">
        <v>98.21</v>
      </c>
      <c r="G40" s="197">
        <f t="shared" si="1"/>
        <v>3437.35</v>
      </c>
      <c r="H40" s="200"/>
      <c r="I40" s="201"/>
      <c r="J40" s="195"/>
    </row>
    <row r="41" spans="1:19" ht="45" customHeight="1">
      <c r="A41" s="125" t="s">
        <v>432</v>
      </c>
      <c r="B41" s="125" t="s">
        <v>1297</v>
      </c>
      <c r="C41" s="126" t="s">
        <v>396</v>
      </c>
      <c r="D41" s="127" t="s">
        <v>136</v>
      </c>
      <c r="E41" s="128">
        <v>72</v>
      </c>
      <c r="F41" s="1">
        <v>127.9</v>
      </c>
      <c r="G41" s="197">
        <f t="shared" si="1"/>
        <v>9208.7999999999993</v>
      </c>
      <c r="H41" s="200"/>
      <c r="I41" s="201"/>
      <c r="J41" s="195"/>
    </row>
    <row r="42" spans="1:19" ht="45" customHeight="1">
      <c r="A42" s="125" t="s">
        <v>432</v>
      </c>
      <c r="B42" s="125" t="s">
        <v>1298</v>
      </c>
      <c r="C42" s="126" t="s">
        <v>397</v>
      </c>
      <c r="D42" s="127" t="s">
        <v>136</v>
      </c>
      <c r="E42" s="128">
        <v>8</v>
      </c>
      <c r="F42" s="1">
        <v>139.32</v>
      </c>
      <c r="G42" s="197">
        <f t="shared" si="1"/>
        <v>1114.56</v>
      </c>
      <c r="H42" s="200"/>
      <c r="I42" s="201"/>
      <c r="J42" s="195"/>
    </row>
    <row r="43" spans="1:19" ht="45" customHeight="1">
      <c r="A43" s="125" t="s">
        <v>432</v>
      </c>
      <c r="B43" s="125" t="s">
        <v>1299</v>
      </c>
      <c r="C43" s="126" t="s">
        <v>398</v>
      </c>
      <c r="D43" s="127" t="s">
        <v>137</v>
      </c>
      <c r="E43" s="128">
        <v>131.87</v>
      </c>
      <c r="F43" s="1">
        <v>28.55</v>
      </c>
      <c r="G43" s="197">
        <f t="shared" si="1"/>
        <v>3764.89</v>
      </c>
      <c r="H43" s="200"/>
      <c r="I43" s="201"/>
      <c r="J43" s="195"/>
    </row>
    <row r="44" spans="1:19" ht="81.75" customHeight="1">
      <c r="A44" s="125" t="s">
        <v>432</v>
      </c>
      <c r="B44" s="125" t="s">
        <v>1300</v>
      </c>
      <c r="C44" s="126" t="s">
        <v>1390</v>
      </c>
      <c r="D44" s="127" t="s">
        <v>5</v>
      </c>
      <c r="E44" s="128">
        <v>1</v>
      </c>
      <c r="F44" s="1">
        <v>0</v>
      </c>
      <c r="G44" s="197">
        <f t="shared" si="1"/>
        <v>0</v>
      </c>
      <c r="H44" s="200"/>
      <c r="I44" s="201"/>
      <c r="J44" s="195"/>
    </row>
    <row r="45" spans="1:19" ht="45" customHeight="1">
      <c r="A45" s="125" t="s">
        <v>432</v>
      </c>
      <c r="B45" s="125" t="s">
        <v>1301</v>
      </c>
      <c r="C45" s="126" t="s">
        <v>399</v>
      </c>
      <c r="D45" s="127" t="s">
        <v>137</v>
      </c>
      <c r="E45" s="128">
        <v>64.34</v>
      </c>
      <c r="F45" s="1">
        <v>59.38</v>
      </c>
      <c r="G45" s="197">
        <f t="shared" si="1"/>
        <v>3820.51</v>
      </c>
      <c r="H45" s="200"/>
      <c r="I45" s="201"/>
      <c r="J45" s="195"/>
    </row>
    <row r="46" spans="1:19" ht="45" customHeight="1">
      <c r="A46" s="125" t="s">
        <v>432</v>
      </c>
      <c r="B46" s="125" t="s">
        <v>1302</v>
      </c>
      <c r="C46" s="126" t="s">
        <v>400</v>
      </c>
      <c r="D46" s="127" t="s">
        <v>137</v>
      </c>
      <c r="E46" s="128">
        <v>5104</v>
      </c>
      <c r="F46" s="1">
        <v>1.57</v>
      </c>
      <c r="G46" s="197">
        <f t="shared" si="1"/>
        <v>8013.28</v>
      </c>
      <c r="H46" s="200"/>
      <c r="I46" s="201"/>
      <c r="J46" s="195"/>
    </row>
    <row r="47" spans="1:19" ht="45" customHeight="1" thickBot="1">
      <c r="A47" s="125" t="s">
        <v>432</v>
      </c>
      <c r="B47" s="125" t="s">
        <v>1303</v>
      </c>
      <c r="C47" s="126" t="s">
        <v>401</v>
      </c>
      <c r="D47" s="127" t="s">
        <v>137</v>
      </c>
      <c r="E47" s="128">
        <v>4693</v>
      </c>
      <c r="F47" s="1">
        <v>5.21</v>
      </c>
      <c r="G47" s="197">
        <f t="shared" si="1"/>
        <v>24450.53</v>
      </c>
      <c r="H47" s="200"/>
      <c r="I47" s="201"/>
      <c r="J47" s="195"/>
    </row>
    <row r="48" spans="1:19" ht="45" customHeight="1" thickBot="1">
      <c r="A48" s="125" t="s">
        <v>433</v>
      </c>
      <c r="B48" s="125" t="s">
        <v>1389</v>
      </c>
      <c r="C48" s="126" t="s">
        <v>402</v>
      </c>
      <c r="D48" s="127" t="s">
        <v>137</v>
      </c>
      <c r="E48" s="128">
        <v>411</v>
      </c>
      <c r="F48" s="1">
        <v>6.67</v>
      </c>
      <c r="G48" s="197">
        <f t="shared" si="1"/>
        <v>2741.37</v>
      </c>
      <c r="H48" s="202" t="s">
        <v>51</v>
      </c>
      <c r="I48" s="203">
        <f>ROUND(SUM(G5:G48),2)</f>
        <v>189483.96</v>
      </c>
      <c r="J48" s="195"/>
      <c r="K48" s="31"/>
    </row>
    <row r="49" spans="1:10" s="3" customFormat="1" ht="45" customHeight="1">
      <c r="A49" s="129" t="s">
        <v>403</v>
      </c>
      <c r="B49" s="122" t="s">
        <v>15</v>
      </c>
      <c r="C49" s="121" t="s">
        <v>404</v>
      </c>
      <c r="D49" s="123" t="s">
        <v>137</v>
      </c>
      <c r="E49" s="130">
        <v>507</v>
      </c>
      <c r="F49" s="33">
        <v>7.07</v>
      </c>
      <c r="G49" s="196">
        <f t="shared" si="0"/>
        <v>3584.49</v>
      </c>
      <c r="H49" s="204"/>
      <c r="I49" s="205"/>
      <c r="J49" s="205"/>
    </row>
    <row r="50" spans="1:10" s="3" customFormat="1" ht="45" customHeight="1">
      <c r="A50" s="131" t="s">
        <v>403</v>
      </c>
      <c r="B50" s="125" t="s">
        <v>16</v>
      </c>
      <c r="C50" s="126" t="s">
        <v>405</v>
      </c>
      <c r="D50" s="127" t="s">
        <v>137</v>
      </c>
      <c r="E50" s="128">
        <v>10425</v>
      </c>
      <c r="F50" s="34">
        <v>7.39</v>
      </c>
      <c r="G50" s="197">
        <f t="shared" si="0"/>
        <v>77040.75</v>
      </c>
      <c r="H50" s="204"/>
      <c r="I50" s="205"/>
      <c r="J50" s="205"/>
    </row>
    <row r="51" spans="1:10" s="3" customFormat="1" ht="45" customHeight="1">
      <c r="A51" s="131" t="s">
        <v>403</v>
      </c>
      <c r="B51" s="125" t="s">
        <v>17</v>
      </c>
      <c r="C51" s="126" t="s">
        <v>406</v>
      </c>
      <c r="D51" s="127" t="s">
        <v>139</v>
      </c>
      <c r="E51" s="128">
        <v>10504.8</v>
      </c>
      <c r="F51" s="34">
        <v>0.33</v>
      </c>
      <c r="G51" s="197">
        <f t="shared" si="0"/>
        <v>3466.58</v>
      </c>
      <c r="H51" s="204"/>
      <c r="I51" s="205"/>
      <c r="J51" s="205"/>
    </row>
    <row r="52" spans="1:10" s="3" customFormat="1" ht="45" customHeight="1">
      <c r="A52" s="131" t="s">
        <v>403</v>
      </c>
      <c r="B52" s="125" t="s">
        <v>18</v>
      </c>
      <c r="C52" s="126" t="s">
        <v>407</v>
      </c>
      <c r="D52" s="127" t="s">
        <v>139</v>
      </c>
      <c r="E52" s="128">
        <v>2626.2</v>
      </c>
      <c r="F52" s="34">
        <v>1</v>
      </c>
      <c r="G52" s="197">
        <f t="shared" si="0"/>
        <v>2626.2</v>
      </c>
      <c r="H52" s="204"/>
      <c r="I52" s="205"/>
      <c r="J52" s="205"/>
    </row>
    <row r="53" spans="1:10" s="3" customFormat="1" ht="45" customHeight="1">
      <c r="A53" s="131" t="s">
        <v>403</v>
      </c>
      <c r="B53" s="125" t="s">
        <v>19</v>
      </c>
      <c r="C53" s="126" t="s">
        <v>408</v>
      </c>
      <c r="D53" s="127" t="s">
        <v>137</v>
      </c>
      <c r="E53" s="128">
        <v>3939.3</v>
      </c>
      <c r="F53" s="34">
        <v>1.03</v>
      </c>
      <c r="G53" s="197">
        <f t="shared" si="0"/>
        <v>4057.48</v>
      </c>
      <c r="H53" s="204"/>
      <c r="I53" s="205"/>
      <c r="J53" s="205"/>
    </row>
    <row r="54" spans="1:10" s="3" customFormat="1" ht="45" customHeight="1">
      <c r="A54" s="131" t="s">
        <v>403</v>
      </c>
      <c r="B54" s="125" t="s">
        <v>20</v>
      </c>
      <c r="C54" s="126" t="s">
        <v>409</v>
      </c>
      <c r="D54" s="127" t="s">
        <v>139</v>
      </c>
      <c r="E54" s="128">
        <v>6609.6</v>
      </c>
      <c r="F54" s="34">
        <v>0.61</v>
      </c>
      <c r="G54" s="197">
        <f t="shared" si="0"/>
        <v>4031.86</v>
      </c>
      <c r="H54" s="204"/>
      <c r="I54" s="205"/>
      <c r="J54" s="205"/>
    </row>
    <row r="55" spans="1:10" s="3" customFormat="1" ht="45" customHeight="1">
      <c r="A55" s="131" t="s">
        <v>403</v>
      </c>
      <c r="B55" s="125" t="s">
        <v>21</v>
      </c>
      <c r="C55" s="126" t="s">
        <v>410</v>
      </c>
      <c r="D55" s="127" t="s">
        <v>139</v>
      </c>
      <c r="E55" s="128">
        <v>1652.4</v>
      </c>
      <c r="F55" s="34">
        <v>1.66</v>
      </c>
      <c r="G55" s="197">
        <f t="shared" si="0"/>
        <v>2742.98</v>
      </c>
      <c r="H55" s="204"/>
      <c r="I55" s="205"/>
      <c r="J55" s="205"/>
    </row>
    <row r="56" spans="1:10" s="3" customFormat="1" ht="45" customHeight="1" thickBot="1">
      <c r="A56" s="131" t="s">
        <v>403</v>
      </c>
      <c r="B56" s="125" t="s">
        <v>22</v>
      </c>
      <c r="C56" s="126" t="s">
        <v>411</v>
      </c>
      <c r="D56" s="127" t="s">
        <v>139</v>
      </c>
      <c r="E56" s="128">
        <v>8262</v>
      </c>
      <c r="F56" s="34">
        <v>2.36</v>
      </c>
      <c r="G56" s="197">
        <f t="shared" si="0"/>
        <v>19498.32</v>
      </c>
      <c r="H56" s="204"/>
      <c r="I56" s="205"/>
      <c r="J56" s="205"/>
    </row>
    <row r="57" spans="1:10" s="3" customFormat="1" ht="45" customHeight="1" thickBot="1">
      <c r="A57" s="132" t="s">
        <v>403</v>
      </c>
      <c r="B57" s="133" t="s">
        <v>23</v>
      </c>
      <c r="C57" s="134" t="s">
        <v>412</v>
      </c>
      <c r="D57" s="135" t="s">
        <v>139</v>
      </c>
      <c r="E57" s="136">
        <v>3210</v>
      </c>
      <c r="F57" s="36">
        <v>4.46</v>
      </c>
      <c r="G57" s="206">
        <f t="shared" si="0"/>
        <v>14316.6</v>
      </c>
      <c r="H57" s="202" t="s">
        <v>52</v>
      </c>
      <c r="I57" s="203">
        <f>ROUND(SUM(G49:G57),2)</f>
        <v>131365.26</v>
      </c>
      <c r="J57" s="205"/>
    </row>
    <row r="58" spans="1:10" s="3" customFormat="1" ht="45" customHeight="1">
      <c r="A58" s="137" t="s">
        <v>434</v>
      </c>
      <c r="B58" s="137" t="s">
        <v>1304</v>
      </c>
      <c r="C58" s="138" t="s">
        <v>413</v>
      </c>
      <c r="D58" s="139" t="s">
        <v>139</v>
      </c>
      <c r="E58" s="140">
        <v>1012</v>
      </c>
      <c r="F58" s="44">
        <v>6.58</v>
      </c>
      <c r="G58" s="207">
        <f t="shared" si="0"/>
        <v>6658.96</v>
      </c>
      <c r="H58" s="198"/>
      <c r="I58" s="205"/>
      <c r="J58" s="205"/>
    </row>
    <row r="59" spans="1:10" s="3" customFormat="1" ht="45" customHeight="1">
      <c r="A59" s="137" t="s">
        <v>434</v>
      </c>
      <c r="B59" s="125" t="s">
        <v>1305</v>
      </c>
      <c r="C59" s="141" t="s">
        <v>414</v>
      </c>
      <c r="D59" s="142" t="s">
        <v>137</v>
      </c>
      <c r="E59" s="143">
        <v>11.2</v>
      </c>
      <c r="F59" s="35">
        <v>8.44</v>
      </c>
      <c r="G59" s="197">
        <f t="shared" si="0"/>
        <v>94.53</v>
      </c>
      <c r="H59" s="198"/>
      <c r="I59" s="205"/>
      <c r="J59" s="205"/>
    </row>
    <row r="60" spans="1:10" s="3" customFormat="1" ht="45" customHeight="1">
      <c r="A60" s="137" t="s">
        <v>434</v>
      </c>
      <c r="B60" s="125" t="s">
        <v>1306</v>
      </c>
      <c r="C60" s="141" t="s">
        <v>415</v>
      </c>
      <c r="D60" s="142" t="s">
        <v>139</v>
      </c>
      <c r="E60" s="143">
        <v>9</v>
      </c>
      <c r="F60" s="35">
        <v>1.99</v>
      </c>
      <c r="G60" s="197">
        <f t="shared" si="0"/>
        <v>17.91</v>
      </c>
      <c r="H60" s="198"/>
      <c r="I60" s="205"/>
      <c r="J60" s="205"/>
    </row>
    <row r="61" spans="1:10" s="3" customFormat="1" ht="45" customHeight="1">
      <c r="A61" s="137" t="s">
        <v>434</v>
      </c>
      <c r="B61" s="125" t="s">
        <v>1307</v>
      </c>
      <c r="C61" s="141" t="s">
        <v>416</v>
      </c>
      <c r="D61" s="142" t="s">
        <v>136</v>
      </c>
      <c r="E61" s="143">
        <v>2</v>
      </c>
      <c r="F61" s="35">
        <v>672.11</v>
      </c>
      <c r="G61" s="197">
        <f t="shared" si="0"/>
        <v>1344.22</v>
      </c>
      <c r="H61" s="198"/>
      <c r="I61" s="205"/>
      <c r="J61" s="205"/>
    </row>
    <row r="62" spans="1:10" s="3" customFormat="1" ht="45" customHeight="1">
      <c r="A62" s="137" t="s">
        <v>434</v>
      </c>
      <c r="B62" s="125" t="s">
        <v>1308</v>
      </c>
      <c r="C62" s="141" t="s">
        <v>417</v>
      </c>
      <c r="D62" s="142" t="s">
        <v>136</v>
      </c>
      <c r="E62" s="143">
        <v>1</v>
      </c>
      <c r="F62" s="35">
        <v>48.33</v>
      </c>
      <c r="G62" s="197">
        <f t="shared" si="0"/>
        <v>48.33</v>
      </c>
      <c r="H62" s="198"/>
      <c r="I62" s="205"/>
      <c r="J62" s="205"/>
    </row>
    <row r="63" spans="1:10" s="3" customFormat="1" ht="45" customHeight="1">
      <c r="A63" s="137" t="s">
        <v>434</v>
      </c>
      <c r="B63" s="125" t="s">
        <v>1309</v>
      </c>
      <c r="C63" s="141" t="s">
        <v>418</v>
      </c>
      <c r="D63" s="142" t="s">
        <v>138</v>
      </c>
      <c r="E63" s="143">
        <v>8</v>
      </c>
      <c r="F63" s="35">
        <v>51.16</v>
      </c>
      <c r="G63" s="197">
        <f t="shared" si="0"/>
        <v>409.28</v>
      </c>
      <c r="H63" s="198"/>
      <c r="I63" s="205"/>
      <c r="J63" s="205"/>
    </row>
    <row r="64" spans="1:10" s="3" customFormat="1" ht="45" customHeight="1">
      <c r="A64" s="137" t="s">
        <v>434</v>
      </c>
      <c r="B64" s="125" t="s">
        <v>1310</v>
      </c>
      <c r="C64" s="141" t="s">
        <v>419</v>
      </c>
      <c r="D64" s="142" t="s">
        <v>136</v>
      </c>
      <c r="E64" s="143">
        <v>1</v>
      </c>
      <c r="F64" s="35">
        <v>140.57</v>
      </c>
      <c r="G64" s="197">
        <f t="shared" si="0"/>
        <v>140.57</v>
      </c>
      <c r="H64" s="198"/>
      <c r="I64" s="205"/>
      <c r="J64" s="205"/>
    </row>
    <row r="65" spans="1:10" s="3" customFormat="1" ht="45" customHeight="1">
      <c r="A65" s="137" t="s">
        <v>434</v>
      </c>
      <c r="B65" s="125" t="s">
        <v>1311</v>
      </c>
      <c r="C65" s="144" t="s">
        <v>1397</v>
      </c>
      <c r="D65" s="142" t="s">
        <v>136</v>
      </c>
      <c r="E65" s="143">
        <v>6</v>
      </c>
      <c r="F65" s="35">
        <v>35.42</v>
      </c>
      <c r="G65" s="197">
        <f t="shared" si="0"/>
        <v>212.52</v>
      </c>
      <c r="H65" s="198"/>
      <c r="I65" s="205"/>
      <c r="J65" s="205"/>
    </row>
    <row r="66" spans="1:10" s="3" customFormat="1" ht="45" customHeight="1">
      <c r="A66" s="137" t="s">
        <v>435</v>
      </c>
      <c r="B66" s="125" t="s">
        <v>1312</v>
      </c>
      <c r="C66" s="141" t="s">
        <v>420</v>
      </c>
      <c r="D66" s="142" t="s">
        <v>137</v>
      </c>
      <c r="E66" s="143">
        <v>5.6</v>
      </c>
      <c r="F66" s="35">
        <v>8.44</v>
      </c>
      <c r="G66" s="197">
        <f t="shared" si="0"/>
        <v>47.26</v>
      </c>
      <c r="H66" s="198"/>
      <c r="I66" s="205"/>
      <c r="J66" s="205"/>
    </row>
    <row r="67" spans="1:10" s="3" customFormat="1" ht="45" customHeight="1">
      <c r="A67" s="137" t="s">
        <v>435</v>
      </c>
      <c r="B67" s="125" t="s">
        <v>1313</v>
      </c>
      <c r="C67" s="141" t="s">
        <v>421</v>
      </c>
      <c r="D67" s="142" t="s">
        <v>139</v>
      </c>
      <c r="E67" s="143">
        <v>15</v>
      </c>
      <c r="F67" s="35">
        <v>1.99</v>
      </c>
      <c r="G67" s="197">
        <f t="shared" si="0"/>
        <v>29.85</v>
      </c>
      <c r="H67" s="198"/>
      <c r="I67" s="205"/>
      <c r="J67" s="205"/>
    </row>
    <row r="68" spans="1:10" s="3" customFormat="1" ht="45" customHeight="1">
      <c r="A68" s="137" t="s">
        <v>435</v>
      </c>
      <c r="B68" s="125" t="s">
        <v>1314</v>
      </c>
      <c r="C68" s="141" t="s">
        <v>422</v>
      </c>
      <c r="D68" s="142" t="s">
        <v>137</v>
      </c>
      <c r="E68" s="143">
        <v>1.5</v>
      </c>
      <c r="F68" s="35">
        <v>40.4</v>
      </c>
      <c r="G68" s="197">
        <f t="shared" si="0"/>
        <v>60.6</v>
      </c>
      <c r="H68" s="198"/>
      <c r="I68" s="205"/>
      <c r="J68" s="205"/>
    </row>
    <row r="69" spans="1:10" s="3" customFormat="1" ht="45" customHeight="1">
      <c r="A69" s="137" t="s">
        <v>435</v>
      </c>
      <c r="B69" s="125" t="s">
        <v>1315</v>
      </c>
      <c r="C69" s="141" t="s">
        <v>423</v>
      </c>
      <c r="D69" s="142" t="s">
        <v>138</v>
      </c>
      <c r="E69" s="143">
        <v>37</v>
      </c>
      <c r="F69" s="35">
        <v>24.74</v>
      </c>
      <c r="G69" s="197">
        <f t="shared" si="0"/>
        <v>915.38</v>
      </c>
      <c r="H69" s="198"/>
      <c r="I69" s="205"/>
      <c r="J69" s="205"/>
    </row>
    <row r="70" spans="1:10" s="3" customFormat="1" ht="45" customHeight="1">
      <c r="A70" s="137" t="s">
        <v>435</v>
      </c>
      <c r="B70" s="125" t="s">
        <v>1316</v>
      </c>
      <c r="C70" s="141" t="s">
        <v>424</v>
      </c>
      <c r="D70" s="142" t="s">
        <v>137</v>
      </c>
      <c r="E70" s="143">
        <v>3.4</v>
      </c>
      <c r="F70" s="35">
        <v>40.4</v>
      </c>
      <c r="G70" s="197">
        <f t="shared" si="0"/>
        <v>137.36000000000001</v>
      </c>
      <c r="H70" s="198"/>
      <c r="I70" s="205"/>
      <c r="J70" s="205"/>
    </row>
    <row r="71" spans="1:10" s="3" customFormat="1" ht="45" customHeight="1">
      <c r="A71" s="137" t="s">
        <v>435</v>
      </c>
      <c r="B71" s="125" t="s">
        <v>1317</v>
      </c>
      <c r="C71" s="141" t="s">
        <v>425</v>
      </c>
      <c r="D71" s="142" t="s">
        <v>139</v>
      </c>
      <c r="E71" s="143">
        <v>15</v>
      </c>
      <c r="F71" s="35">
        <v>1.52</v>
      </c>
      <c r="G71" s="197">
        <f t="shared" si="0"/>
        <v>22.8</v>
      </c>
      <c r="H71" s="198"/>
      <c r="I71" s="205"/>
      <c r="J71" s="205"/>
    </row>
    <row r="72" spans="1:10" s="3" customFormat="1" ht="45" customHeight="1">
      <c r="A72" s="137" t="s">
        <v>435</v>
      </c>
      <c r="B72" s="125" t="s">
        <v>1318</v>
      </c>
      <c r="C72" s="141" t="s">
        <v>426</v>
      </c>
      <c r="D72" s="142" t="s">
        <v>137</v>
      </c>
      <c r="E72" s="143">
        <v>1</v>
      </c>
      <c r="F72" s="35">
        <v>39.880000000000003</v>
      </c>
      <c r="G72" s="197">
        <f t="shared" si="0"/>
        <v>39.880000000000003</v>
      </c>
      <c r="H72" s="198"/>
      <c r="I72" s="205"/>
      <c r="J72" s="205"/>
    </row>
    <row r="73" spans="1:10" s="3" customFormat="1" ht="45" customHeight="1">
      <c r="A73" s="137" t="s">
        <v>436</v>
      </c>
      <c r="B73" s="125" t="s">
        <v>1319</v>
      </c>
      <c r="C73" s="141" t="s">
        <v>437</v>
      </c>
      <c r="D73" s="142" t="s">
        <v>136</v>
      </c>
      <c r="E73" s="143">
        <v>2</v>
      </c>
      <c r="F73" s="35">
        <v>4209.09</v>
      </c>
      <c r="G73" s="197">
        <f t="shared" si="0"/>
        <v>8418.18</v>
      </c>
      <c r="H73" s="198"/>
      <c r="I73" s="205"/>
      <c r="J73" s="205"/>
    </row>
    <row r="74" spans="1:10" s="3" customFormat="1" ht="45" customHeight="1">
      <c r="A74" s="137" t="s">
        <v>438</v>
      </c>
      <c r="B74" s="125" t="s">
        <v>1320</v>
      </c>
      <c r="C74" s="141" t="s">
        <v>442</v>
      </c>
      <c r="D74" s="142" t="s">
        <v>138</v>
      </c>
      <c r="E74" s="143">
        <v>9</v>
      </c>
      <c r="F74" s="35">
        <v>67.8</v>
      </c>
      <c r="G74" s="197">
        <f t="shared" si="0"/>
        <v>610.20000000000005</v>
      </c>
      <c r="H74" s="198"/>
      <c r="I74" s="205"/>
      <c r="J74" s="205"/>
    </row>
    <row r="75" spans="1:10" s="3" customFormat="1" ht="45" customHeight="1" thickBot="1">
      <c r="A75" s="137" t="s">
        <v>438</v>
      </c>
      <c r="B75" s="125" t="s">
        <v>1321</v>
      </c>
      <c r="C75" s="141" t="s">
        <v>440</v>
      </c>
      <c r="D75" s="142" t="s">
        <v>137</v>
      </c>
      <c r="E75" s="143">
        <v>0.2</v>
      </c>
      <c r="F75" s="35">
        <v>1589.15</v>
      </c>
      <c r="G75" s="197">
        <f t="shared" si="0"/>
        <v>317.83</v>
      </c>
      <c r="H75" s="198"/>
      <c r="I75" s="205"/>
      <c r="J75" s="205"/>
    </row>
    <row r="76" spans="1:10" s="3" customFormat="1" ht="45" customHeight="1" thickBot="1">
      <c r="A76" s="125" t="s">
        <v>438</v>
      </c>
      <c r="B76" s="125" t="s">
        <v>1322</v>
      </c>
      <c r="C76" s="134" t="s">
        <v>441</v>
      </c>
      <c r="D76" s="135" t="s">
        <v>139</v>
      </c>
      <c r="E76" s="136">
        <v>20</v>
      </c>
      <c r="F76" s="36">
        <v>6.58</v>
      </c>
      <c r="G76" s="206">
        <f t="shared" ref="G76" si="2">ROUND((E76*F76),2)</f>
        <v>131.6</v>
      </c>
      <c r="H76" s="202" t="s">
        <v>53</v>
      </c>
      <c r="I76" s="203">
        <f>ROUND(SUM(G58:G76),2)</f>
        <v>19657.259999999998</v>
      </c>
      <c r="J76" s="205"/>
    </row>
    <row r="77" spans="1:10" s="3" customFormat="1" ht="45" customHeight="1">
      <c r="A77" s="129" t="s">
        <v>1381</v>
      </c>
      <c r="B77" s="122" t="s">
        <v>1323</v>
      </c>
      <c r="C77" s="121" t="s">
        <v>443</v>
      </c>
      <c r="D77" s="123" t="s">
        <v>139</v>
      </c>
      <c r="E77" s="130">
        <v>11775</v>
      </c>
      <c r="F77" s="15">
        <v>5.42</v>
      </c>
      <c r="G77" s="196">
        <f t="shared" si="0"/>
        <v>63820.5</v>
      </c>
      <c r="H77" s="247" t="s">
        <v>143</v>
      </c>
      <c r="I77" s="205"/>
      <c r="J77" s="205"/>
    </row>
    <row r="78" spans="1:10" s="3" customFormat="1" ht="45" customHeight="1">
      <c r="A78" s="131" t="s">
        <v>1381</v>
      </c>
      <c r="B78" s="125" t="s">
        <v>1324</v>
      </c>
      <c r="C78" s="126" t="s">
        <v>444</v>
      </c>
      <c r="D78" s="127" t="s">
        <v>137</v>
      </c>
      <c r="E78" s="128">
        <v>4686</v>
      </c>
      <c r="F78" s="8">
        <v>16.39</v>
      </c>
      <c r="G78" s="197">
        <f t="shared" si="0"/>
        <v>76803.539999999994</v>
      </c>
      <c r="H78" s="248"/>
      <c r="I78" s="205"/>
      <c r="J78" s="205"/>
    </row>
    <row r="79" spans="1:10" s="3" customFormat="1" ht="45" customHeight="1">
      <c r="A79" s="131" t="s">
        <v>1381</v>
      </c>
      <c r="B79" s="125" t="s">
        <v>1325</v>
      </c>
      <c r="C79" s="126" t="s">
        <v>445</v>
      </c>
      <c r="D79" s="127" t="s">
        <v>139</v>
      </c>
      <c r="E79" s="128">
        <v>8633</v>
      </c>
      <c r="F79" s="8">
        <v>8.65</v>
      </c>
      <c r="G79" s="197">
        <f t="shared" si="0"/>
        <v>74675.45</v>
      </c>
      <c r="H79" s="248"/>
      <c r="I79" s="205"/>
      <c r="J79" s="205"/>
    </row>
    <row r="80" spans="1:10" s="3" customFormat="1" ht="45" customHeight="1">
      <c r="A80" s="131" t="s">
        <v>1381</v>
      </c>
      <c r="B80" s="125" t="s">
        <v>1326</v>
      </c>
      <c r="C80" s="126" t="s">
        <v>446</v>
      </c>
      <c r="D80" s="127" t="s">
        <v>139</v>
      </c>
      <c r="E80" s="128">
        <v>7610</v>
      </c>
      <c r="F80" s="8">
        <v>24.25</v>
      </c>
      <c r="G80" s="197">
        <f t="shared" si="0"/>
        <v>184542.5</v>
      </c>
      <c r="H80" s="248"/>
      <c r="I80" s="205"/>
      <c r="J80" s="205"/>
    </row>
    <row r="81" spans="1:10" s="3" customFormat="1" ht="45" customHeight="1">
      <c r="A81" s="145" t="s">
        <v>1381</v>
      </c>
      <c r="B81" s="146" t="s">
        <v>1327</v>
      </c>
      <c r="C81" s="144" t="s">
        <v>457</v>
      </c>
      <c r="D81" s="147" t="s">
        <v>139</v>
      </c>
      <c r="E81" s="148">
        <v>7635</v>
      </c>
      <c r="F81" s="27">
        <v>0.5</v>
      </c>
      <c r="G81" s="197">
        <f t="shared" si="0"/>
        <v>3817.5</v>
      </c>
      <c r="H81" s="248"/>
      <c r="I81" s="205"/>
      <c r="J81" s="205"/>
    </row>
    <row r="82" spans="1:10" s="3" customFormat="1" ht="45" customHeight="1">
      <c r="A82" s="131" t="s">
        <v>1381</v>
      </c>
      <c r="B82" s="125" t="s">
        <v>1328</v>
      </c>
      <c r="C82" s="141" t="s">
        <v>447</v>
      </c>
      <c r="D82" s="142" t="s">
        <v>139</v>
      </c>
      <c r="E82" s="143">
        <v>7528</v>
      </c>
      <c r="F82" s="27">
        <v>20.39</v>
      </c>
      <c r="G82" s="197">
        <f t="shared" si="0"/>
        <v>153495.92000000001</v>
      </c>
      <c r="H82" s="248"/>
      <c r="I82" s="205"/>
      <c r="J82" s="205"/>
    </row>
    <row r="83" spans="1:10" s="3" customFormat="1" ht="45" customHeight="1">
      <c r="A83" s="131" t="s">
        <v>1381</v>
      </c>
      <c r="B83" s="125" t="s">
        <v>1329</v>
      </c>
      <c r="C83" s="126" t="s">
        <v>448</v>
      </c>
      <c r="D83" s="142" t="s">
        <v>139</v>
      </c>
      <c r="E83" s="143">
        <v>25</v>
      </c>
      <c r="F83" s="27">
        <v>5.34</v>
      </c>
      <c r="G83" s="197">
        <f t="shared" si="0"/>
        <v>133.5</v>
      </c>
      <c r="H83" s="248"/>
      <c r="I83" s="205"/>
      <c r="J83" s="205"/>
    </row>
    <row r="84" spans="1:10" s="3" customFormat="1" ht="45" customHeight="1">
      <c r="A84" s="131" t="s">
        <v>1381</v>
      </c>
      <c r="B84" s="125" t="s">
        <v>1330</v>
      </c>
      <c r="C84" s="149" t="s">
        <v>449</v>
      </c>
      <c r="D84" s="142" t="s">
        <v>139</v>
      </c>
      <c r="E84" s="143">
        <v>25</v>
      </c>
      <c r="F84" s="27">
        <v>20.39</v>
      </c>
      <c r="G84" s="197">
        <f t="shared" si="0"/>
        <v>509.75</v>
      </c>
      <c r="H84" s="248"/>
      <c r="I84" s="205"/>
      <c r="J84" s="205"/>
    </row>
    <row r="85" spans="1:10" s="3" customFormat="1" ht="45" customHeight="1">
      <c r="A85" s="145" t="s">
        <v>1381</v>
      </c>
      <c r="B85" s="146" t="s">
        <v>1331</v>
      </c>
      <c r="C85" s="144" t="s">
        <v>458</v>
      </c>
      <c r="D85" s="147" t="s">
        <v>139</v>
      </c>
      <c r="E85" s="148">
        <v>7578</v>
      </c>
      <c r="F85" s="27">
        <v>0.5</v>
      </c>
      <c r="G85" s="197">
        <f t="shared" si="0"/>
        <v>3789</v>
      </c>
      <c r="H85" s="248"/>
      <c r="I85" s="205"/>
      <c r="J85" s="205"/>
    </row>
    <row r="86" spans="1:10" s="3" customFormat="1" ht="45" customHeight="1">
      <c r="A86" s="145" t="s">
        <v>1381</v>
      </c>
      <c r="B86" s="146" t="s">
        <v>1332</v>
      </c>
      <c r="C86" s="144" t="s">
        <v>450</v>
      </c>
      <c r="D86" s="147" t="s">
        <v>139</v>
      </c>
      <c r="E86" s="148">
        <v>7445</v>
      </c>
      <c r="F86" s="27">
        <v>13.93</v>
      </c>
      <c r="G86" s="197">
        <f t="shared" si="0"/>
        <v>103708.85</v>
      </c>
      <c r="H86" s="248"/>
      <c r="I86" s="205"/>
      <c r="J86" s="205"/>
    </row>
    <row r="87" spans="1:10" s="3" customFormat="1" ht="45" customHeight="1">
      <c r="A87" s="131" t="s">
        <v>1381</v>
      </c>
      <c r="B87" s="125" t="s">
        <v>1333</v>
      </c>
      <c r="C87" s="141" t="s">
        <v>451</v>
      </c>
      <c r="D87" s="142" t="s">
        <v>139</v>
      </c>
      <c r="E87" s="143">
        <v>50</v>
      </c>
      <c r="F87" s="27">
        <v>5.34</v>
      </c>
      <c r="G87" s="197">
        <f t="shared" si="0"/>
        <v>267</v>
      </c>
      <c r="H87" s="248"/>
      <c r="I87" s="205"/>
      <c r="J87" s="205"/>
    </row>
    <row r="88" spans="1:10" s="3" customFormat="1" ht="45" customHeight="1">
      <c r="A88" s="131" t="s">
        <v>1381</v>
      </c>
      <c r="B88" s="125" t="s">
        <v>1334</v>
      </c>
      <c r="C88" s="141" t="s">
        <v>452</v>
      </c>
      <c r="D88" s="142" t="s">
        <v>139</v>
      </c>
      <c r="E88" s="143">
        <v>50</v>
      </c>
      <c r="F88" s="27">
        <v>13.93</v>
      </c>
      <c r="G88" s="197">
        <f t="shared" si="0"/>
        <v>696.5</v>
      </c>
      <c r="H88" s="248"/>
      <c r="I88" s="205"/>
      <c r="J88" s="205"/>
    </row>
    <row r="89" spans="1:10" s="3" customFormat="1" ht="45" customHeight="1">
      <c r="A89" s="131" t="s">
        <v>1381</v>
      </c>
      <c r="B89" s="125" t="s">
        <v>1335</v>
      </c>
      <c r="C89" s="141" t="s">
        <v>453</v>
      </c>
      <c r="D89" s="142" t="s">
        <v>139</v>
      </c>
      <c r="E89" s="143">
        <v>7495</v>
      </c>
      <c r="F89" s="27">
        <v>0.36</v>
      </c>
      <c r="G89" s="197">
        <f t="shared" si="0"/>
        <v>2698.2</v>
      </c>
      <c r="H89" s="248"/>
      <c r="I89" s="205"/>
      <c r="J89" s="205"/>
    </row>
    <row r="90" spans="1:10" s="3" customFormat="1" ht="45" customHeight="1">
      <c r="A90" s="131" t="s">
        <v>1381</v>
      </c>
      <c r="B90" s="125" t="s">
        <v>1336</v>
      </c>
      <c r="C90" s="141" t="s">
        <v>454</v>
      </c>
      <c r="D90" s="142" t="s">
        <v>137</v>
      </c>
      <c r="E90" s="143">
        <v>1027</v>
      </c>
      <c r="F90" s="27">
        <v>10.49</v>
      </c>
      <c r="G90" s="197">
        <f t="shared" si="0"/>
        <v>10773.23</v>
      </c>
      <c r="H90" s="248"/>
      <c r="I90" s="205"/>
      <c r="J90" s="205"/>
    </row>
    <row r="91" spans="1:10" s="3" customFormat="1" ht="45" customHeight="1" thickBot="1">
      <c r="A91" s="150" t="s">
        <v>1381</v>
      </c>
      <c r="B91" s="133" t="s">
        <v>1337</v>
      </c>
      <c r="C91" s="134" t="s">
        <v>455</v>
      </c>
      <c r="D91" s="135" t="s">
        <v>139</v>
      </c>
      <c r="E91" s="136">
        <v>2123</v>
      </c>
      <c r="F91" s="16">
        <v>4.92</v>
      </c>
      <c r="G91" s="206">
        <f t="shared" si="0"/>
        <v>10445.16</v>
      </c>
      <c r="H91" s="248"/>
      <c r="I91" s="205"/>
      <c r="J91" s="205"/>
    </row>
    <row r="92" spans="1:10" s="3" customFormat="1" ht="45" customHeight="1">
      <c r="A92" s="151" t="s">
        <v>1380</v>
      </c>
      <c r="B92" s="122" t="s">
        <v>1338</v>
      </c>
      <c r="C92" s="152" t="s">
        <v>443</v>
      </c>
      <c r="D92" s="153" t="s">
        <v>139</v>
      </c>
      <c r="E92" s="154">
        <v>11775</v>
      </c>
      <c r="F92" s="46"/>
      <c r="G92" s="196">
        <f t="shared" si="0"/>
        <v>0</v>
      </c>
      <c r="H92" s="248"/>
      <c r="I92" s="205"/>
      <c r="J92" s="205"/>
    </row>
    <row r="93" spans="1:10" s="3" customFormat="1" ht="45" customHeight="1">
      <c r="A93" s="151" t="s">
        <v>1380</v>
      </c>
      <c r="B93" s="125" t="s">
        <v>1339</v>
      </c>
      <c r="C93" s="141" t="s">
        <v>444</v>
      </c>
      <c r="D93" s="142" t="s">
        <v>137</v>
      </c>
      <c r="E93" s="143">
        <v>3823</v>
      </c>
      <c r="F93" s="27"/>
      <c r="G93" s="197">
        <f t="shared" si="0"/>
        <v>0</v>
      </c>
      <c r="H93" s="248"/>
      <c r="I93" s="205"/>
      <c r="J93" s="205"/>
    </row>
    <row r="94" spans="1:10" s="3" customFormat="1" ht="45" customHeight="1">
      <c r="A94" s="151" t="s">
        <v>1380</v>
      </c>
      <c r="B94" s="125" t="s">
        <v>1340</v>
      </c>
      <c r="C94" s="141" t="s">
        <v>459</v>
      </c>
      <c r="D94" s="142" t="s">
        <v>139</v>
      </c>
      <c r="E94" s="143">
        <v>8633</v>
      </c>
      <c r="F94" s="27"/>
      <c r="G94" s="197">
        <f t="shared" si="0"/>
        <v>0</v>
      </c>
      <c r="H94" s="248"/>
      <c r="I94" s="205"/>
      <c r="J94" s="205"/>
    </row>
    <row r="95" spans="1:10" s="3" customFormat="1" ht="45" customHeight="1">
      <c r="A95" s="151" t="s">
        <v>1380</v>
      </c>
      <c r="B95" s="125" t="s">
        <v>1341</v>
      </c>
      <c r="C95" s="141" t="s">
        <v>446</v>
      </c>
      <c r="D95" s="142" t="s">
        <v>139</v>
      </c>
      <c r="E95" s="143">
        <v>7610</v>
      </c>
      <c r="F95" s="27"/>
      <c r="G95" s="197">
        <f t="shared" si="0"/>
        <v>0</v>
      </c>
      <c r="H95" s="248"/>
      <c r="I95" s="205"/>
      <c r="J95" s="205"/>
    </row>
    <row r="96" spans="1:10" s="3" customFormat="1" ht="45" customHeight="1">
      <c r="A96" s="151" t="s">
        <v>1380</v>
      </c>
      <c r="B96" s="125" t="s">
        <v>1342</v>
      </c>
      <c r="C96" s="141" t="s">
        <v>460</v>
      </c>
      <c r="D96" s="142" t="s">
        <v>139</v>
      </c>
      <c r="E96" s="143">
        <v>7610</v>
      </c>
      <c r="F96" s="27"/>
      <c r="G96" s="197">
        <f t="shared" si="0"/>
        <v>0</v>
      </c>
      <c r="H96" s="248"/>
      <c r="I96" s="205"/>
      <c r="J96" s="205"/>
    </row>
    <row r="97" spans="1:10" s="3" customFormat="1" ht="45" customHeight="1">
      <c r="A97" s="155" t="s">
        <v>1380</v>
      </c>
      <c r="B97" s="146" t="s">
        <v>1343</v>
      </c>
      <c r="C97" s="144" t="s">
        <v>447</v>
      </c>
      <c r="D97" s="147" t="s">
        <v>139</v>
      </c>
      <c r="E97" s="148">
        <v>7528</v>
      </c>
      <c r="F97" s="56"/>
      <c r="G97" s="208">
        <f t="shared" si="0"/>
        <v>0</v>
      </c>
      <c r="H97" s="248"/>
      <c r="I97" s="205"/>
      <c r="J97" s="205"/>
    </row>
    <row r="98" spans="1:10" s="3" customFormat="1" ht="45" customHeight="1">
      <c r="A98" s="151" t="s">
        <v>1380</v>
      </c>
      <c r="B98" s="125" t="s">
        <v>1344</v>
      </c>
      <c r="C98" s="141" t="s">
        <v>448</v>
      </c>
      <c r="D98" s="142" t="s">
        <v>139</v>
      </c>
      <c r="E98" s="143">
        <v>25</v>
      </c>
      <c r="F98" s="27"/>
      <c r="G98" s="197">
        <f t="shared" si="0"/>
        <v>0</v>
      </c>
      <c r="H98" s="248"/>
      <c r="I98" s="205"/>
      <c r="J98" s="205"/>
    </row>
    <row r="99" spans="1:10" s="3" customFormat="1" ht="45" customHeight="1">
      <c r="A99" s="151" t="s">
        <v>1380</v>
      </c>
      <c r="B99" s="125" t="s">
        <v>1345</v>
      </c>
      <c r="C99" s="141" t="s">
        <v>456</v>
      </c>
      <c r="D99" s="142" t="s">
        <v>139</v>
      </c>
      <c r="E99" s="143">
        <v>25</v>
      </c>
      <c r="F99" s="27"/>
      <c r="G99" s="197">
        <f t="shared" si="0"/>
        <v>0</v>
      </c>
      <c r="H99" s="248"/>
      <c r="I99" s="205"/>
      <c r="J99" s="205"/>
    </row>
    <row r="100" spans="1:10" s="3" customFormat="1" ht="45" customHeight="1">
      <c r="A100" s="151" t="s">
        <v>1380</v>
      </c>
      <c r="B100" s="125" t="s">
        <v>1346</v>
      </c>
      <c r="C100" s="141" t="s">
        <v>458</v>
      </c>
      <c r="D100" s="142" t="s">
        <v>139</v>
      </c>
      <c r="E100" s="143">
        <v>7553</v>
      </c>
      <c r="F100" s="27"/>
      <c r="G100" s="197">
        <f t="shared" si="0"/>
        <v>0</v>
      </c>
      <c r="H100" s="248"/>
      <c r="I100" s="205"/>
      <c r="J100" s="205"/>
    </row>
    <row r="101" spans="1:10" s="3" customFormat="1" ht="45" customHeight="1">
      <c r="A101" s="151" t="s">
        <v>1380</v>
      </c>
      <c r="B101" s="125" t="s">
        <v>1347</v>
      </c>
      <c r="C101" s="141" t="s">
        <v>450</v>
      </c>
      <c r="D101" s="142" t="s">
        <v>139</v>
      </c>
      <c r="E101" s="143">
        <v>7445</v>
      </c>
      <c r="F101" s="27"/>
      <c r="G101" s="197">
        <f t="shared" si="0"/>
        <v>0</v>
      </c>
      <c r="H101" s="248"/>
      <c r="I101" s="205"/>
      <c r="J101" s="205"/>
    </row>
    <row r="102" spans="1:10" s="3" customFormat="1" ht="45" customHeight="1">
      <c r="A102" s="151" t="s">
        <v>1380</v>
      </c>
      <c r="B102" s="125" t="s">
        <v>1348</v>
      </c>
      <c r="C102" s="126" t="s">
        <v>451</v>
      </c>
      <c r="D102" s="127" t="s">
        <v>139</v>
      </c>
      <c r="E102" s="128">
        <v>50</v>
      </c>
      <c r="F102" s="8"/>
      <c r="G102" s="197">
        <f t="shared" si="0"/>
        <v>0</v>
      </c>
      <c r="H102" s="248"/>
      <c r="I102" s="201"/>
      <c r="J102" s="205"/>
    </row>
    <row r="103" spans="1:10" s="3" customFormat="1" ht="45" customHeight="1">
      <c r="A103" s="151" t="s">
        <v>1380</v>
      </c>
      <c r="B103" s="125" t="s">
        <v>1349</v>
      </c>
      <c r="C103" s="138" t="s">
        <v>452</v>
      </c>
      <c r="D103" s="139" t="s">
        <v>139</v>
      </c>
      <c r="E103" s="140">
        <v>50</v>
      </c>
      <c r="F103" s="45"/>
      <c r="G103" s="207">
        <f t="shared" si="0"/>
        <v>0</v>
      </c>
      <c r="H103" s="248"/>
      <c r="I103" s="205"/>
      <c r="J103" s="205"/>
    </row>
    <row r="104" spans="1:10" s="3" customFormat="1" ht="45" customHeight="1">
      <c r="A104" s="151" t="s">
        <v>1380</v>
      </c>
      <c r="B104" s="125" t="s">
        <v>1350</v>
      </c>
      <c r="C104" s="126" t="s">
        <v>453</v>
      </c>
      <c r="D104" s="127" t="s">
        <v>139</v>
      </c>
      <c r="E104" s="128">
        <v>7495</v>
      </c>
      <c r="F104" s="38"/>
      <c r="G104" s="197">
        <f t="shared" si="0"/>
        <v>0</v>
      </c>
      <c r="H104" s="248"/>
      <c r="I104" s="205"/>
      <c r="J104" s="205"/>
    </row>
    <row r="105" spans="1:10" s="3" customFormat="1" ht="45" customHeight="1" thickBot="1">
      <c r="A105" s="151" t="s">
        <v>1380</v>
      </c>
      <c r="B105" s="125" t="s">
        <v>1351</v>
      </c>
      <c r="C105" s="126" t="s">
        <v>461</v>
      </c>
      <c r="D105" s="127" t="s">
        <v>137</v>
      </c>
      <c r="E105" s="128">
        <v>1027</v>
      </c>
      <c r="F105" s="38"/>
      <c r="G105" s="197">
        <f t="shared" si="0"/>
        <v>0</v>
      </c>
      <c r="H105" s="249"/>
      <c r="I105" s="205"/>
      <c r="J105" s="205"/>
    </row>
    <row r="106" spans="1:10" s="3" customFormat="1" ht="45" customHeight="1" thickBot="1">
      <c r="A106" s="151" t="s">
        <v>1380</v>
      </c>
      <c r="B106" s="133" t="s">
        <v>1352</v>
      </c>
      <c r="C106" s="134" t="s">
        <v>455</v>
      </c>
      <c r="D106" s="135" t="s">
        <v>139</v>
      </c>
      <c r="E106" s="136">
        <v>2123</v>
      </c>
      <c r="F106" s="47"/>
      <c r="G106" s="206">
        <f t="shared" si="0"/>
        <v>0</v>
      </c>
      <c r="H106" s="202" t="s">
        <v>54</v>
      </c>
      <c r="I106" s="203">
        <f>ROUND(SUM(G77:G106),2)</f>
        <v>690176.6</v>
      </c>
      <c r="J106" s="205"/>
    </row>
    <row r="107" spans="1:10" s="3" customFormat="1" ht="69" customHeight="1">
      <c r="A107" s="129" t="s">
        <v>462</v>
      </c>
      <c r="B107" s="122" t="s">
        <v>472</v>
      </c>
      <c r="C107" s="121" t="s">
        <v>463</v>
      </c>
      <c r="D107" s="123" t="s">
        <v>136</v>
      </c>
      <c r="E107" s="130">
        <v>1</v>
      </c>
      <c r="F107" s="37">
        <v>330.59</v>
      </c>
      <c r="G107" s="196">
        <f t="shared" si="0"/>
        <v>330.59</v>
      </c>
      <c r="H107" s="209"/>
      <c r="I107" s="205"/>
      <c r="J107" s="205"/>
    </row>
    <row r="108" spans="1:10" s="3" customFormat="1" ht="68.25" customHeight="1">
      <c r="A108" s="131" t="s">
        <v>462</v>
      </c>
      <c r="B108" s="125" t="s">
        <v>473</v>
      </c>
      <c r="C108" s="126" t="s">
        <v>464</v>
      </c>
      <c r="D108" s="127" t="s">
        <v>136</v>
      </c>
      <c r="E108" s="128">
        <v>2</v>
      </c>
      <c r="F108" s="38">
        <v>330.59</v>
      </c>
      <c r="G108" s="197">
        <f t="shared" si="0"/>
        <v>661.18</v>
      </c>
      <c r="H108" s="209"/>
      <c r="I108" s="205"/>
      <c r="J108" s="205"/>
    </row>
    <row r="109" spans="1:10" s="3" customFormat="1" ht="68.25" customHeight="1">
      <c r="A109" s="131" t="s">
        <v>462</v>
      </c>
      <c r="B109" s="125" t="s">
        <v>474</v>
      </c>
      <c r="C109" s="126" t="s">
        <v>465</v>
      </c>
      <c r="D109" s="127" t="s">
        <v>136</v>
      </c>
      <c r="E109" s="128">
        <v>1</v>
      </c>
      <c r="F109" s="38">
        <v>394.66</v>
      </c>
      <c r="G109" s="197">
        <f t="shared" si="0"/>
        <v>394.66</v>
      </c>
      <c r="H109" s="209"/>
      <c r="I109" s="205"/>
      <c r="J109" s="205"/>
    </row>
    <row r="110" spans="1:10" s="3" customFormat="1" ht="69.75" customHeight="1">
      <c r="A110" s="131" t="s">
        <v>462</v>
      </c>
      <c r="B110" s="125" t="s">
        <v>475</v>
      </c>
      <c r="C110" s="126" t="s">
        <v>466</v>
      </c>
      <c r="D110" s="127" t="s">
        <v>136</v>
      </c>
      <c r="E110" s="128">
        <v>2</v>
      </c>
      <c r="F110" s="38">
        <v>210.46</v>
      </c>
      <c r="G110" s="197">
        <f t="shared" si="0"/>
        <v>420.92</v>
      </c>
      <c r="H110" s="209"/>
      <c r="I110" s="205"/>
      <c r="J110" s="205"/>
    </row>
    <row r="111" spans="1:10" s="3" customFormat="1" ht="67.5" customHeight="1">
      <c r="A111" s="131" t="s">
        <v>462</v>
      </c>
      <c r="B111" s="125" t="s">
        <v>476</v>
      </c>
      <c r="C111" s="126" t="s">
        <v>467</v>
      </c>
      <c r="D111" s="127" t="s">
        <v>136</v>
      </c>
      <c r="E111" s="128">
        <v>1</v>
      </c>
      <c r="F111" s="38">
        <v>2432.34</v>
      </c>
      <c r="G111" s="197">
        <f t="shared" si="0"/>
        <v>2432.34</v>
      </c>
      <c r="H111" s="209"/>
      <c r="I111" s="205"/>
      <c r="J111" s="205"/>
    </row>
    <row r="112" spans="1:10" s="3" customFormat="1" ht="54" customHeight="1">
      <c r="A112" s="131" t="s">
        <v>462</v>
      </c>
      <c r="B112" s="125" t="s">
        <v>477</v>
      </c>
      <c r="C112" s="126" t="s">
        <v>468</v>
      </c>
      <c r="D112" s="127" t="s">
        <v>136</v>
      </c>
      <c r="E112" s="128">
        <v>1</v>
      </c>
      <c r="F112" s="38">
        <v>2032.66</v>
      </c>
      <c r="G112" s="197">
        <f t="shared" si="0"/>
        <v>2032.66</v>
      </c>
      <c r="H112" s="209"/>
      <c r="I112" s="205"/>
      <c r="J112" s="205"/>
    </row>
    <row r="113" spans="1:10" s="3" customFormat="1" ht="54" customHeight="1">
      <c r="A113" s="131" t="s">
        <v>462</v>
      </c>
      <c r="B113" s="125" t="s">
        <v>478</v>
      </c>
      <c r="C113" s="126" t="s">
        <v>469</v>
      </c>
      <c r="D113" s="127" t="s">
        <v>136</v>
      </c>
      <c r="E113" s="128">
        <v>1</v>
      </c>
      <c r="F113" s="38">
        <v>465.91</v>
      </c>
      <c r="G113" s="197">
        <f t="shared" si="0"/>
        <v>465.91</v>
      </c>
      <c r="H113" s="209"/>
      <c r="I113" s="205"/>
      <c r="J113" s="205"/>
    </row>
    <row r="114" spans="1:10" s="3" customFormat="1" ht="79.5" customHeight="1">
      <c r="A114" s="131" t="s">
        <v>462</v>
      </c>
      <c r="B114" s="125" t="s">
        <v>479</v>
      </c>
      <c r="C114" s="126" t="s">
        <v>470</v>
      </c>
      <c r="D114" s="127" t="s">
        <v>136</v>
      </c>
      <c r="E114" s="128">
        <v>1</v>
      </c>
      <c r="F114" s="38">
        <v>707.32</v>
      </c>
      <c r="G114" s="197">
        <f t="shared" si="0"/>
        <v>707.32</v>
      </c>
      <c r="H114" s="209"/>
      <c r="I114" s="205"/>
      <c r="J114" s="205"/>
    </row>
    <row r="115" spans="1:10" s="3" customFormat="1" ht="67.5" customHeight="1">
      <c r="A115" s="131" t="s">
        <v>471</v>
      </c>
      <c r="B115" s="137" t="s">
        <v>480</v>
      </c>
      <c r="C115" s="138" t="s">
        <v>483</v>
      </c>
      <c r="D115" s="139" t="s">
        <v>138</v>
      </c>
      <c r="E115" s="140">
        <v>2432.92</v>
      </c>
      <c r="F115" s="45">
        <v>2.95</v>
      </c>
      <c r="G115" s="207">
        <f t="shared" si="0"/>
        <v>7177.11</v>
      </c>
      <c r="H115" s="209"/>
      <c r="I115" s="205"/>
      <c r="J115" s="205"/>
    </row>
    <row r="116" spans="1:10" s="3" customFormat="1" ht="68.25" customHeight="1">
      <c r="A116" s="131" t="s">
        <v>471</v>
      </c>
      <c r="B116" s="137" t="s">
        <v>481</v>
      </c>
      <c r="C116" s="126" t="s">
        <v>484</v>
      </c>
      <c r="D116" s="127" t="s">
        <v>139</v>
      </c>
      <c r="E116" s="128">
        <v>17.77</v>
      </c>
      <c r="F116" s="38">
        <v>24.55</v>
      </c>
      <c r="G116" s="197">
        <f t="shared" si="0"/>
        <v>436.25</v>
      </c>
      <c r="H116" s="209"/>
      <c r="I116" s="205"/>
      <c r="J116" s="205"/>
    </row>
    <row r="117" spans="1:10" s="3" customFormat="1" ht="69" customHeight="1">
      <c r="A117" s="131" t="s">
        <v>471</v>
      </c>
      <c r="B117" s="137" t="s">
        <v>482</v>
      </c>
      <c r="C117" s="141" t="s">
        <v>485</v>
      </c>
      <c r="D117" s="142" t="s">
        <v>136</v>
      </c>
      <c r="E117" s="143">
        <v>3</v>
      </c>
      <c r="F117" s="39">
        <v>51.56</v>
      </c>
      <c r="G117" s="197">
        <f t="shared" si="0"/>
        <v>154.68</v>
      </c>
      <c r="H117" s="209"/>
      <c r="I117" s="205"/>
      <c r="J117" s="205"/>
    </row>
    <row r="118" spans="1:10" s="3" customFormat="1" ht="70.5" customHeight="1">
      <c r="A118" s="131" t="s">
        <v>486</v>
      </c>
      <c r="B118" s="156" t="s">
        <v>487</v>
      </c>
      <c r="C118" s="126" t="s">
        <v>488</v>
      </c>
      <c r="D118" s="127" t="s">
        <v>136</v>
      </c>
      <c r="E118" s="128">
        <v>25</v>
      </c>
      <c r="F118" s="38">
        <v>26.84</v>
      </c>
      <c r="G118" s="197">
        <f t="shared" si="0"/>
        <v>671</v>
      </c>
      <c r="H118" s="209"/>
      <c r="I118" s="201"/>
      <c r="J118" s="205"/>
    </row>
    <row r="119" spans="1:10" s="3" customFormat="1" ht="68.25" customHeight="1">
      <c r="A119" s="145" t="s">
        <v>489</v>
      </c>
      <c r="B119" s="157" t="s">
        <v>490</v>
      </c>
      <c r="C119" s="158" t="s">
        <v>491</v>
      </c>
      <c r="D119" s="159" t="s">
        <v>138</v>
      </c>
      <c r="E119" s="160">
        <v>250</v>
      </c>
      <c r="F119" s="57">
        <v>54.93</v>
      </c>
      <c r="G119" s="208">
        <f t="shared" si="0"/>
        <v>13732.5</v>
      </c>
      <c r="H119" s="209"/>
      <c r="I119" s="201"/>
      <c r="J119" s="205"/>
    </row>
    <row r="120" spans="1:10" s="3" customFormat="1" ht="77.25" customHeight="1">
      <c r="A120" s="131" t="s">
        <v>489</v>
      </c>
      <c r="B120" s="156" t="s">
        <v>498</v>
      </c>
      <c r="C120" s="126" t="s">
        <v>492</v>
      </c>
      <c r="D120" s="127" t="s">
        <v>138</v>
      </c>
      <c r="E120" s="128">
        <v>56</v>
      </c>
      <c r="F120" s="38">
        <v>77.650000000000006</v>
      </c>
      <c r="G120" s="197">
        <f t="shared" si="0"/>
        <v>4348.3999999999996</v>
      </c>
      <c r="H120" s="209"/>
      <c r="I120" s="201"/>
      <c r="J120" s="205"/>
    </row>
    <row r="121" spans="1:10" s="3" customFormat="1" ht="68.25" customHeight="1">
      <c r="A121" s="131" t="s">
        <v>489</v>
      </c>
      <c r="B121" s="156" t="s">
        <v>499</v>
      </c>
      <c r="C121" s="126" t="s">
        <v>493</v>
      </c>
      <c r="D121" s="127" t="s">
        <v>138</v>
      </c>
      <c r="E121" s="128">
        <v>44</v>
      </c>
      <c r="F121" s="38">
        <v>54.36</v>
      </c>
      <c r="G121" s="197">
        <f t="shared" si="0"/>
        <v>2391.84</v>
      </c>
      <c r="H121" s="209"/>
      <c r="I121" s="201"/>
      <c r="J121" s="205"/>
    </row>
    <row r="122" spans="1:10" s="3" customFormat="1" ht="67.5" customHeight="1">
      <c r="A122" s="131" t="s">
        <v>489</v>
      </c>
      <c r="B122" s="156" t="s">
        <v>500</v>
      </c>
      <c r="C122" s="126" t="s">
        <v>494</v>
      </c>
      <c r="D122" s="127" t="s">
        <v>138</v>
      </c>
      <c r="E122" s="128">
        <v>136</v>
      </c>
      <c r="F122" s="38">
        <v>46.59</v>
      </c>
      <c r="G122" s="197">
        <f t="shared" si="0"/>
        <v>6336.24</v>
      </c>
      <c r="H122" s="209"/>
      <c r="I122" s="201"/>
      <c r="J122" s="205"/>
    </row>
    <row r="123" spans="1:10" s="3" customFormat="1" ht="54" customHeight="1">
      <c r="A123" s="131" t="s">
        <v>489</v>
      </c>
      <c r="B123" s="156" t="s">
        <v>501</v>
      </c>
      <c r="C123" s="126" t="s">
        <v>495</v>
      </c>
      <c r="D123" s="127" t="s">
        <v>136</v>
      </c>
      <c r="E123" s="128">
        <v>1</v>
      </c>
      <c r="F123" s="38">
        <v>621.22</v>
      </c>
      <c r="G123" s="197">
        <f t="shared" si="0"/>
        <v>621.22</v>
      </c>
      <c r="H123" s="209"/>
      <c r="I123" s="201"/>
      <c r="J123" s="205"/>
    </row>
    <row r="124" spans="1:10" s="3" customFormat="1" ht="73.5" customHeight="1" thickBot="1">
      <c r="A124" s="131" t="s">
        <v>489</v>
      </c>
      <c r="B124" s="156" t="s">
        <v>502</v>
      </c>
      <c r="C124" s="126" t="s">
        <v>496</v>
      </c>
      <c r="D124" s="127" t="s">
        <v>138</v>
      </c>
      <c r="E124" s="128">
        <v>238</v>
      </c>
      <c r="F124" s="38">
        <v>73.77</v>
      </c>
      <c r="G124" s="197">
        <f t="shared" si="0"/>
        <v>17557.259999999998</v>
      </c>
      <c r="H124" s="209"/>
      <c r="I124" s="201"/>
      <c r="J124" s="205"/>
    </row>
    <row r="125" spans="1:10" s="3" customFormat="1" ht="78" customHeight="1" thickBot="1">
      <c r="A125" s="161" t="s">
        <v>489</v>
      </c>
      <c r="B125" s="156" t="s">
        <v>503</v>
      </c>
      <c r="C125" s="141" t="s">
        <v>497</v>
      </c>
      <c r="D125" s="142" t="s">
        <v>136</v>
      </c>
      <c r="E125" s="143">
        <v>1</v>
      </c>
      <c r="F125" s="39">
        <v>1125.96</v>
      </c>
      <c r="G125" s="210">
        <f t="shared" si="0"/>
        <v>1125.96</v>
      </c>
      <c r="H125" s="211" t="s">
        <v>55</v>
      </c>
      <c r="I125" s="203">
        <f>ROUND(SUM(G107:G125),2)</f>
        <v>61998.04</v>
      </c>
      <c r="J125" s="205"/>
    </row>
    <row r="126" spans="1:10" s="3" customFormat="1" ht="73.5" customHeight="1">
      <c r="A126" s="129" t="s">
        <v>504</v>
      </c>
      <c r="B126" s="162" t="s">
        <v>505</v>
      </c>
      <c r="C126" s="121" t="s">
        <v>506</v>
      </c>
      <c r="D126" s="123" t="s">
        <v>137</v>
      </c>
      <c r="E126" s="130">
        <v>63</v>
      </c>
      <c r="F126" s="37">
        <v>30.45</v>
      </c>
      <c r="G126" s="196">
        <f t="shared" si="0"/>
        <v>1918.35</v>
      </c>
      <c r="H126" s="212"/>
      <c r="I126" s="201"/>
      <c r="J126" s="205"/>
    </row>
    <row r="127" spans="1:10" s="3" customFormat="1" ht="72" customHeight="1">
      <c r="A127" s="131" t="s">
        <v>504</v>
      </c>
      <c r="B127" s="156" t="s">
        <v>514</v>
      </c>
      <c r="C127" s="126" t="s">
        <v>507</v>
      </c>
      <c r="D127" s="127" t="s">
        <v>137</v>
      </c>
      <c r="E127" s="128">
        <v>11.5</v>
      </c>
      <c r="F127" s="38">
        <v>105.39</v>
      </c>
      <c r="G127" s="197">
        <f t="shared" si="0"/>
        <v>1211.99</v>
      </c>
      <c r="H127" s="212"/>
      <c r="I127" s="201"/>
      <c r="J127" s="205"/>
    </row>
    <row r="128" spans="1:10" s="3" customFormat="1" ht="67.5" customHeight="1">
      <c r="A128" s="131" t="s">
        <v>504</v>
      </c>
      <c r="B128" s="156" t="s">
        <v>515</v>
      </c>
      <c r="C128" s="126" t="s">
        <v>508</v>
      </c>
      <c r="D128" s="127" t="s">
        <v>138</v>
      </c>
      <c r="E128" s="128">
        <v>151</v>
      </c>
      <c r="F128" s="38">
        <v>15.96</v>
      </c>
      <c r="G128" s="197">
        <f t="shared" si="0"/>
        <v>2409.96</v>
      </c>
      <c r="H128" s="200"/>
      <c r="I128" s="201"/>
      <c r="J128" s="205"/>
    </row>
    <row r="129" spans="1:10" s="3" customFormat="1" ht="72" customHeight="1">
      <c r="A129" s="131" t="s">
        <v>504</v>
      </c>
      <c r="B129" s="156" t="s">
        <v>516</v>
      </c>
      <c r="C129" s="126" t="s">
        <v>445</v>
      </c>
      <c r="D129" s="139" t="s">
        <v>139</v>
      </c>
      <c r="E129" s="140">
        <v>942</v>
      </c>
      <c r="F129" s="28">
        <v>10.6</v>
      </c>
      <c r="G129" s="207">
        <f t="shared" si="0"/>
        <v>9985.2000000000007</v>
      </c>
      <c r="H129" s="212"/>
      <c r="I129" s="205"/>
      <c r="J129" s="205"/>
    </row>
    <row r="130" spans="1:10" s="3" customFormat="1" ht="69.75" customHeight="1">
      <c r="A130" s="131" t="s">
        <v>504</v>
      </c>
      <c r="B130" s="156" t="s">
        <v>517</v>
      </c>
      <c r="C130" s="126" t="s">
        <v>509</v>
      </c>
      <c r="D130" s="127" t="s">
        <v>138</v>
      </c>
      <c r="E130" s="128">
        <v>151</v>
      </c>
      <c r="F130" s="8">
        <v>3.62</v>
      </c>
      <c r="G130" s="197">
        <f t="shared" si="0"/>
        <v>546.62</v>
      </c>
      <c r="H130" s="213"/>
      <c r="I130" s="205"/>
      <c r="J130" s="205"/>
    </row>
    <row r="131" spans="1:10" s="3" customFormat="1" ht="68.25" customHeight="1">
      <c r="A131" s="131" t="s">
        <v>504</v>
      </c>
      <c r="B131" s="156" t="s">
        <v>518</v>
      </c>
      <c r="C131" s="126" t="s">
        <v>511</v>
      </c>
      <c r="D131" s="127" t="s">
        <v>139</v>
      </c>
      <c r="E131" s="128">
        <v>825</v>
      </c>
      <c r="F131" s="8">
        <v>17.5</v>
      </c>
      <c r="G131" s="197">
        <f t="shared" si="0"/>
        <v>14437.5</v>
      </c>
      <c r="H131" s="213"/>
      <c r="I131" s="205"/>
      <c r="J131" s="205"/>
    </row>
    <row r="132" spans="1:10" s="3" customFormat="1" ht="71.25" customHeight="1">
      <c r="A132" s="131" t="s">
        <v>504</v>
      </c>
      <c r="B132" s="156" t="s">
        <v>519</v>
      </c>
      <c r="C132" s="126" t="s">
        <v>510</v>
      </c>
      <c r="D132" s="127" t="s">
        <v>139</v>
      </c>
      <c r="E132" s="128">
        <v>0.75</v>
      </c>
      <c r="F132" s="8">
        <v>53.4</v>
      </c>
      <c r="G132" s="197">
        <f t="shared" si="0"/>
        <v>40.049999999999997</v>
      </c>
      <c r="H132" s="213"/>
      <c r="I132" s="205"/>
      <c r="J132" s="205"/>
    </row>
    <row r="133" spans="1:10" s="3" customFormat="1" ht="73.5" customHeight="1">
      <c r="A133" s="131" t="s">
        <v>504</v>
      </c>
      <c r="B133" s="156" t="s">
        <v>520</v>
      </c>
      <c r="C133" s="126" t="s">
        <v>512</v>
      </c>
      <c r="D133" s="142" t="s">
        <v>139</v>
      </c>
      <c r="E133" s="128">
        <v>3.5</v>
      </c>
      <c r="F133" s="8">
        <v>53.4</v>
      </c>
      <c r="G133" s="197">
        <f t="shared" si="0"/>
        <v>186.9</v>
      </c>
      <c r="H133" s="213"/>
      <c r="I133" s="205"/>
      <c r="J133" s="205"/>
    </row>
    <row r="134" spans="1:10" s="3" customFormat="1" ht="72.75" customHeight="1">
      <c r="A134" s="131" t="s">
        <v>504</v>
      </c>
      <c r="B134" s="156" t="s">
        <v>521</v>
      </c>
      <c r="C134" s="126" t="s">
        <v>461</v>
      </c>
      <c r="D134" s="142" t="s">
        <v>137</v>
      </c>
      <c r="E134" s="128">
        <v>11.5</v>
      </c>
      <c r="F134" s="8">
        <v>13.12</v>
      </c>
      <c r="G134" s="197">
        <f t="shared" si="0"/>
        <v>150.88</v>
      </c>
      <c r="H134" s="213"/>
      <c r="I134" s="205"/>
      <c r="J134" s="205"/>
    </row>
    <row r="135" spans="1:10" s="3" customFormat="1" ht="69" customHeight="1">
      <c r="A135" s="131" t="s">
        <v>504</v>
      </c>
      <c r="B135" s="156" t="s">
        <v>522</v>
      </c>
      <c r="C135" s="141" t="s">
        <v>455</v>
      </c>
      <c r="D135" s="142" t="s">
        <v>139</v>
      </c>
      <c r="E135" s="143">
        <v>234</v>
      </c>
      <c r="F135" s="8">
        <v>4.92</v>
      </c>
      <c r="G135" s="197">
        <f t="shared" si="0"/>
        <v>1151.28</v>
      </c>
      <c r="H135" s="213"/>
      <c r="I135" s="205"/>
      <c r="J135" s="205"/>
    </row>
    <row r="136" spans="1:10" s="3" customFormat="1" ht="66.75" customHeight="1" thickBot="1">
      <c r="A136" s="132" t="s">
        <v>504</v>
      </c>
      <c r="B136" s="133" t="s">
        <v>523</v>
      </c>
      <c r="C136" s="134" t="s">
        <v>513</v>
      </c>
      <c r="D136" s="135" t="s">
        <v>139</v>
      </c>
      <c r="E136" s="136">
        <v>48</v>
      </c>
      <c r="F136" s="16">
        <v>4.33</v>
      </c>
      <c r="G136" s="206">
        <f t="shared" si="0"/>
        <v>207.84</v>
      </c>
      <c r="H136" s="214"/>
      <c r="I136" s="215"/>
      <c r="J136" s="205"/>
    </row>
    <row r="137" spans="1:10" s="3" customFormat="1" ht="66.75" customHeight="1" thickBot="1">
      <c r="A137" s="163" t="s">
        <v>504</v>
      </c>
      <c r="B137" s="164" t="s">
        <v>1405</v>
      </c>
      <c r="C137" s="165" t="s">
        <v>707</v>
      </c>
      <c r="D137" s="166" t="s">
        <v>139</v>
      </c>
      <c r="E137" s="167">
        <v>4.25</v>
      </c>
      <c r="F137" s="58">
        <v>4.7</v>
      </c>
      <c r="G137" s="216">
        <f t="shared" si="0"/>
        <v>19.98</v>
      </c>
      <c r="H137" s="211" t="s">
        <v>49</v>
      </c>
      <c r="I137" s="203">
        <f>ROUND(SUM(G126:G137),2)</f>
        <v>32266.55</v>
      </c>
      <c r="J137" s="205"/>
    </row>
    <row r="138" spans="1:10" s="3" customFormat="1" ht="45" customHeight="1">
      <c r="A138" s="129" t="s">
        <v>531</v>
      </c>
      <c r="B138" s="122" t="s">
        <v>30</v>
      </c>
      <c r="C138" s="152" t="s">
        <v>524</v>
      </c>
      <c r="D138" s="153" t="s">
        <v>137</v>
      </c>
      <c r="E138" s="154">
        <v>117</v>
      </c>
      <c r="F138" s="15">
        <v>7.07</v>
      </c>
      <c r="G138" s="196">
        <f t="shared" si="0"/>
        <v>827.19</v>
      </c>
      <c r="H138" s="213"/>
      <c r="I138" s="205"/>
      <c r="J138" s="205"/>
    </row>
    <row r="139" spans="1:10" s="3" customFormat="1" ht="45" customHeight="1">
      <c r="A139" s="131" t="s">
        <v>531</v>
      </c>
      <c r="B139" s="125" t="s">
        <v>38</v>
      </c>
      <c r="C139" s="141" t="s">
        <v>525</v>
      </c>
      <c r="D139" s="142" t="s">
        <v>137</v>
      </c>
      <c r="E139" s="143">
        <v>3744</v>
      </c>
      <c r="F139" s="8">
        <v>7.07</v>
      </c>
      <c r="G139" s="197">
        <f t="shared" si="0"/>
        <v>26470.080000000002</v>
      </c>
      <c r="H139" s="213"/>
      <c r="I139" s="205"/>
      <c r="J139" s="205"/>
    </row>
    <row r="140" spans="1:10" s="3" customFormat="1" ht="45" customHeight="1">
      <c r="A140" s="131" t="s">
        <v>531</v>
      </c>
      <c r="B140" s="125" t="s">
        <v>39</v>
      </c>
      <c r="C140" s="141" t="s">
        <v>526</v>
      </c>
      <c r="D140" s="142" t="s">
        <v>139</v>
      </c>
      <c r="E140" s="143">
        <v>4236.8</v>
      </c>
      <c r="F140" s="8">
        <v>0.49</v>
      </c>
      <c r="G140" s="197">
        <f t="shared" si="0"/>
        <v>2076.0300000000002</v>
      </c>
      <c r="H140" s="213"/>
      <c r="I140" s="205"/>
      <c r="J140" s="205"/>
    </row>
    <row r="141" spans="1:10" s="3" customFormat="1" ht="45" customHeight="1">
      <c r="A141" s="131" t="s">
        <v>531</v>
      </c>
      <c r="B141" s="125" t="s">
        <v>40</v>
      </c>
      <c r="C141" s="126" t="s">
        <v>527</v>
      </c>
      <c r="D141" s="127" t="s">
        <v>139</v>
      </c>
      <c r="E141" s="128">
        <v>1059.2</v>
      </c>
      <c r="F141" s="8">
        <v>1</v>
      </c>
      <c r="G141" s="197">
        <f t="shared" si="0"/>
        <v>1059.2</v>
      </c>
      <c r="H141" s="213"/>
      <c r="I141" s="205"/>
      <c r="J141" s="205"/>
    </row>
    <row r="142" spans="1:10" s="3" customFormat="1" ht="45" customHeight="1">
      <c r="A142" s="131" t="s">
        <v>531</v>
      </c>
      <c r="B142" s="125" t="s">
        <v>41</v>
      </c>
      <c r="C142" s="168" t="s">
        <v>528</v>
      </c>
      <c r="D142" s="169" t="s">
        <v>137</v>
      </c>
      <c r="E142" s="170">
        <v>1588.8</v>
      </c>
      <c r="F142" s="28">
        <v>1.03</v>
      </c>
      <c r="G142" s="207">
        <f t="shared" si="0"/>
        <v>1636.46</v>
      </c>
      <c r="H142" s="213"/>
      <c r="I142" s="205"/>
      <c r="J142" s="205"/>
    </row>
    <row r="143" spans="1:10" s="3" customFormat="1" ht="45" customHeight="1">
      <c r="A143" s="131" t="s">
        <v>531</v>
      </c>
      <c r="B143" s="125" t="s">
        <v>42</v>
      </c>
      <c r="C143" s="141" t="s">
        <v>529</v>
      </c>
      <c r="D143" s="142" t="s">
        <v>139</v>
      </c>
      <c r="E143" s="143">
        <v>2640</v>
      </c>
      <c r="F143" s="8">
        <v>0.61</v>
      </c>
      <c r="G143" s="197">
        <f t="shared" si="0"/>
        <v>1610.4</v>
      </c>
      <c r="H143" s="213"/>
      <c r="I143" s="205"/>
      <c r="J143" s="205"/>
    </row>
    <row r="144" spans="1:10" s="3" customFormat="1" ht="45" customHeight="1">
      <c r="A144" s="131" t="s">
        <v>531</v>
      </c>
      <c r="B144" s="125" t="s">
        <v>43</v>
      </c>
      <c r="C144" s="141" t="s">
        <v>530</v>
      </c>
      <c r="D144" s="142" t="s">
        <v>139</v>
      </c>
      <c r="E144" s="143">
        <v>660</v>
      </c>
      <c r="F144" s="8">
        <v>1.66</v>
      </c>
      <c r="G144" s="197">
        <f t="shared" si="0"/>
        <v>1095.5999999999999</v>
      </c>
      <c r="H144" s="213"/>
      <c r="I144" s="205"/>
      <c r="J144" s="205"/>
    </row>
    <row r="145" spans="1:10" s="3" customFormat="1" ht="45" customHeight="1" thickBot="1">
      <c r="A145" s="131" t="s">
        <v>531</v>
      </c>
      <c r="B145" s="125" t="s">
        <v>46</v>
      </c>
      <c r="C145" s="141" t="s">
        <v>411</v>
      </c>
      <c r="D145" s="142" t="s">
        <v>139</v>
      </c>
      <c r="E145" s="143">
        <v>3300</v>
      </c>
      <c r="F145" s="8">
        <v>2.36</v>
      </c>
      <c r="G145" s="197">
        <f t="shared" si="0"/>
        <v>7788</v>
      </c>
      <c r="H145" s="213"/>
      <c r="I145" s="205"/>
      <c r="J145" s="205"/>
    </row>
    <row r="146" spans="1:10" s="3" customFormat="1" ht="45" customHeight="1" thickBot="1">
      <c r="A146" s="132" t="s">
        <v>531</v>
      </c>
      <c r="B146" s="133" t="s">
        <v>47</v>
      </c>
      <c r="C146" s="134" t="s">
        <v>412</v>
      </c>
      <c r="D146" s="135" t="s">
        <v>139</v>
      </c>
      <c r="E146" s="136">
        <v>1530</v>
      </c>
      <c r="F146" s="16">
        <v>4.46</v>
      </c>
      <c r="G146" s="206">
        <f t="shared" si="0"/>
        <v>6823.8</v>
      </c>
      <c r="H146" s="217" t="s">
        <v>50</v>
      </c>
      <c r="I146" s="203">
        <f>ROUND(SUM(G138:G146),2)</f>
        <v>49386.76</v>
      </c>
      <c r="J146" s="205"/>
    </row>
    <row r="147" spans="1:10" s="3" customFormat="1" ht="45" customHeight="1">
      <c r="A147" s="171" t="s">
        <v>533</v>
      </c>
      <c r="B147" s="122" t="s">
        <v>532</v>
      </c>
      <c r="C147" s="152" t="s">
        <v>413</v>
      </c>
      <c r="D147" s="153" t="s">
        <v>139</v>
      </c>
      <c r="E147" s="154">
        <v>310</v>
      </c>
      <c r="F147" s="15">
        <v>6.58</v>
      </c>
      <c r="G147" s="196">
        <f t="shared" si="0"/>
        <v>2039.8</v>
      </c>
      <c r="H147" s="213"/>
      <c r="I147" s="205"/>
      <c r="J147" s="205"/>
    </row>
    <row r="148" spans="1:10" s="3" customFormat="1" ht="45" customHeight="1">
      <c r="A148" s="161" t="s">
        <v>534</v>
      </c>
      <c r="B148" s="125" t="s">
        <v>535</v>
      </c>
      <c r="C148" s="141" t="s">
        <v>420</v>
      </c>
      <c r="D148" s="142" t="s">
        <v>137</v>
      </c>
      <c r="E148" s="143">
        <v>48</v>
      </c>
      <c r="F148" s="8">
        <v>8.44</v>
      </c>
      <c r="G148" s="197">
        <f t="shared" si="0"/>
        <v>405.12</v>
      </c>
      <c r="H148" s="213"/>
      <c r="I148" s="205"/>
      <c r="J148" s="205"/>
    </row>
    <row r="149" spans="1:10" s="3" customFormat="1" ht="45" customHeight="1">
      <c r="A149" s="161" t="s">
        <v>534</v>
      </c>
      <c r="B149" s="125" t="s">
        <v>536</v>
      </c>
      <c r="C149" s="141" t="s">
        <v>421</v>
      </c>
      <c r="D149" s="142" t="s">
        <v>139</v>
      </c>
      <c r="E149" s="143">
        <v>128</v>
      </c>
      <c r="F149" s="8">
        <v>1.99</v>
      </c>
      <c r="G149" s="197">
        <f t="shared" si="0"/>
        <v>254.72</v>
      </c>
      <c r="H149" s="213"/>
      <c r="I149" s="205"/>
      <c r="J149" s="205"/>
    </row>
    <row r="150" spans="1:10" s="3" customFormat="1" ht="45" customHeight="1">
      <c r="A150" s="161" t="s">
        <v>534</v>
      </c>
      <c r="B150" s="125" t="s">
        <v>537</v>
      </c>
      <c r="C150" s="141" t="s">
        <v>541</v>
      </c>
      <c r="D150" s="142" t="s">
        <v>137</v>
      </c>
      <c r="E150" s="143">
        <v>12.8</v>
      </c>
      <c r="F150" s="8">
        <v>40.4</v>
      </c>
      <c r="G150" s="197">
        <f t="shared" si="0"/>
        <v>517.12</v>
      </c>
      <c r="H150" s="213"/>
      <c r="I150" s="205"/>
      <c r="J150" s="205"/>
    </row>
    <row r="151" spans="1:10" s="3" customFormat="1" ht="51.75" customHeight="1">
      <c r="A151" s="161" t="s">
        <v>534</v>
      </c>
      <c r="B151" s="125" t="s">
        <v>538</v>
      </c>
      <c r="C151" s="141" t="s">
        <v>423</v>
      </c>
      <c r="D151" s="142" t="s">
        <v>138</v>
      </c>
      <c r="E151" s="143">
        <v>320</v>
      </c>
      <c r="F151" s="8">
        <v>24.74</v>
      </c>
      <c r="G151" s="197">
        <f t="shared" si="0"/>
        <v>7916.8</v>
      </c>
      <c r="H151" s="213"/>
      <c r="I151" s="205"/>
      <c r="J151" s="205"/>
    </row>
    <row r="152" spans="1:10" s="3" customFormat="1" ht="45" customHeight="1">
      <c r="A152" s="161" t="s">
        <v>534</v>
      </c>
      <c r="B152" s="125" t="s">
        <v>542</v>
      </c>
      <c r="C152" s="141" t="s">
        <v>424</v>
      </c>
      <c r="D152" s="142" t="s">
        <v>137</v>
      </c>
      <c r="E152" s="143">
        <v>29</v>
      </c>
      <c r="F152" s="8">
        <v>40.4</v>
      </c>
      <c r="G152" s="197">
        <f t="shared" si="0"/>
        <v>1171.5999999999999</v>
      </c>
      <c r="H152" s="213"/>
      <c r="I152" s="205"/>
      <c r="J152" s="205"/>
    </row>
    <row r="153" spans="1:10" s="3" customFormat="1" ht="45" customHeight="1">
      <c r="A153" s="161" t="s">
        <v>534</v>
      </c>
      <c r="B153" s="125" t="s">
        <v>543</v>
      </c>
      <c r="C153" s="126" t="s">
        <v>425</v>
      </c>
      <c r="D153" s="127" t="s">
        <v>139</v>
      </c>
      <c r="E153" s="128">
        <v>128</v>
      </c>
      <c r="F153" s="8">
        <v>1.52</v>
      </c>
      <c r="G153" s="197">
        <f t="shared" si="0"/>
        <v>194.56</v>
      </c>
      <c r="H153" s="205"/>
      <c r="I153" s="205"/>
      <c r="J153" s="205"/>
    </row>
    <row r="154" spans="1:10" s="3" customFormat="1" ht="45" customHeight="1">
      <c r="A154" s="161" t="s">
        <v>534</v>
      </c>
      <c r="B154" s="125" t="s">
        <v>544</v>
      </c>
      <c r="C154" s="138" t="s">
        <v>426</v>
      </c>
      <c r="D154" s="139" t="s">
        <v>137</v>
      </c>
      <c r="E154" s="140">
        <v>6</v>
      </c>
      <c r="F154" s="28">
        <v>39.880000000000003</v>
      </c>
      <c r="G154" s="207">
        <f t="shared" si="0"/>
        <v>239.28</v>
      </c>
      <c r="H154" s="212"/>
      <c r="I154" s="205"/>
      <c r="J154" s="205"/>
    </row>
    <row r="155" spans="1:10" s="3" customFormat="1" ht="45" customHeight="1">
      <c r="A155" s="161" t="s">
        <v>534</v>
      </c>
      <c r="B155" s="125" t="s">
        <v>545</v>
      </c>
      <c r="C155" s="126" t="s">
        <v>539</v>
      </c>
      <c r="D155" s="127" t="s">
        <v>136</v>
      </c>
      <c r="E155" s="128">
        <v>2</v>
      </c>
      <c r="F155" s="8">
        <v>181.15</v>
      </c>
      <c r="G155" s="197">
        <f t="shared" si="0"/>
        <v>362.3</v>
      </c>
      <c r="H155" s="212"/>
      <c r="I155" s="205"/>
      <c r="J155" s="205"/>
    </row>
    <row r="156" spans="1:10" s="3" customFormat="1" ht="45" customHeight="1">
      <c r="A156" s="161" t="s">
        <v>534</v>
      </c>
      <c r="B156" s="125" t="s">
        <v>546</v>
      </c>
      <c r="C156" s="126" t="s">
        <v>1400</v>
      </c>
      <c r="D156" s="127" t="s">
        <v>136</v>
      </c>
      <c r="E156" s="128">
        <v>15</v>
      </c>
      <c r="F156" s="8">
        <v>35.42</v>
      </c>
      <c r="G156" s="197">
        <f t="shared" si="0"/>
        <v>531.29999999999995</v>
      </c>
      <c r="H156" s="212"/>
      <c r="I156" s="205"/>
      <c r="J156" s="205"/>
    </row>
    <row r="157" spans="1:10" s="3" customFormat="1" ht="45" customHeight="1">
      <c r="A157" s="161" t="s">
        <v>534</v>
      </c>
      <c r="B157" s="125" t="s">
        <v>547</v>
      </c>
      <c r="C157" s="172" t="s">
        <v>540</v>
      </c>
      <c r="D157" s="173" t="s">
        <v>136</v>
      </c>
      <c r="E157" s="174">
        <v>1</v>
      </c>
      <c r="F157" s="8">
        <v>70.709999999999994</v>
      </c>
      <c r="G157" s="197">
        <f t="shared" si="0"/>
        <v>70.709999999999994</v>
      </c>
      <c r="H157" s="212"/>
      <c r="I157" s="205"/>
      <c r="J157" s="205"/>
    </row>
    <row r="158" spans="1:10" s="3" customFormat="1" ht="45" customHeight="1">
      <c r="A158" s="161" t="s">
        <v>548</v>
      </c>
      <c r="B158" s="125" t="s">
        <v>549</v>
      </c>
      <c r="C158" s="126" t="s">
        <v>554</v>
      </c>
      <c r="D158" s="139" t="s">
        <v>137</v>
      </c>
      <c r="E158" s="128">
        <v>5.6</v>
      </c>
      <c r="F158" s="8">
        <v>8.44</v>
      </c>
      <c r="G158" s="197">
        <f t="shared" si="0"/>
        <v>47.26</v>
      </c>
      <c r="H158" s="212"/>
      <c r="I158" s="205"/>
      <c r="J158" s="205"/>
    </row>
    <row r="159" spans="1:10" s="3" customFormat="1" ht="45" customHeight="1">
      <c r="A159" s="161" t="s">
        <v>548</v>
      </c>
      <c r="B159" s="125" t="s">
        <v>550</v>
      </c>
      <c r="C159" s="172" t="s">
        <v>555</v>
      </c>
      <c r="D159" s="139" t="s">
        <v>136</v>
      </c>
      <c r="E159" s="128">
        <v>6</v>
      </c>
      <c r="F159" s="8">
        <v>490.29</v>
      </c>
      <c r="G159" s="197">
        <f t="shared" si="0"/>
        <v>2941.74</v>
      </c>
      <c r="H159" s="212"/>
      <c r="I159" s="205"/>
      <c r="J159" s="205"/>
    </row>
    <row r="160" spans="1:10" s="3" customFormat="1" ht="45" customHeight="1">
      <c r="A160" s="161" t="s">
        <v>548</v>
      </c>
      <c r="B160" s="125" t="s">
        <v>551</v>
      </c>
      <c r="C160" s="126" t="s">
        <v>556</v>
      </c>
      <c r="D160" s="139" t="s">
        <v>136</v>
      </c>
      <c r="E160" s="128">
        <v>13</v>
      </c>
      <c r="F160" s="8">
        <v>29.94</v>
      </c>
      <c r="G160" s="197">
        <f t="shared" si="0"/>
        <v>389.22</v>
      </c>
      <c r="H160" s="212"/>
      <c r="I160" s="205"/>
      <c r="J160" s="205"/>
    </row>
    <row r="161" spans="1:10" s="3" customFormat="1" ht="45" customHeight="1">
      <c r="A161" s="161" t="s">
        <v>548</v>
      </c>
      <c r="B161" s="125" t="s">
        <v>552</v>
      </c>
      <c r="C161" s="172" t="s">
        <v>557</v>
      </c>
      <c r="D161" s="139" t="s">
        <v>136</v>
      </c>
      <c r="E161" s="128">
        <v>3</v>
      </c>
      <c r="F161" s="8">
        <v>111.29</v>
      </c>
      <c r="G161" s="197">
        <f t="shared" si="0"/>
        <v>333.87</v>
      </c>
      <c r="H161" s="212"/>
      <c r="I161" s="205"/>
      <c r="J161" s="205"/>
    </row>
    <row r="162" spans="1:10" s="3" customFormat="1" ht="45" customHeight="1">
      <c r="A162" s="161" t="s">
        <v>548</v>
      </c>
      <c r="B162" s="125" t="s">
        <v>553</v>
      </c>
      <c r="C162" s="172" t="s">
        <v>558</v>
      </c>
      <c r="D162" s="139" t="s">
        <v>137</v>
      </c>
      <c r="E162" s="128">
        <v>2.1</v>
      </c>
      <c r="F162" s="8">
        <v>39.880000000000003</v>
      </c>
      <c r="G162" s="197">
        <f t="shared" si="0"/>
        <v>83.75</v>
      </c>
      <c r="H162" s="212"/>
      <c r="I162" s="205"/>
      <c r="J162" s="205"/>
    </row>
    <row r="163" spans="1:10" s="3" customFormat="1" ht="45" customHeight="1">
      <c r="A163" s="161" t="s">
        <v>559</v>
      </c>
      <c r="B163" s="125" t="s">
        <v>560</v>
      </c>
      <c r="C163" s="126" t="s">
        <v>437</v>
      </c>
      <c r="D163" s="127" t="s">
        <v>136</v>
      </c>
      <c r="E163" s="128">
        <v>1</v>
      </c>
      <c r="F163" s="8">
        <v>4209.07</v>
      </c>
      <c r="G163" s="197">
        <f t="shared" si="0"/>
        <v>4209.07</v>
      </c>
      <c r="H163" s="212"/>
      <c r="I163" s="205"/>
      <c r="J163" s="205"/>
    </row>
    <row r="164" spans="1:10" s="3" customFormat="1" ht="45" customHeight="1">
      <c r="A164" s="161" t="s">
        <v>561</v>
      </c>
      <c r="B164" s="125" t="s">
        <v>562</v>
      </c>
      <c r="C164" s="126" t="s">
        <v>563</v>
      </c>
      <c r="D164" s="127" t="s">
        <v>138</v>
      </c>
      <c r="E164" s="128">
        <v>37</v>
      </c>
      <c r="F164" s="8">
        <v>67.77</v>
      </c>
      <c r="G164" s="197">
        <f t="shared" si="0"/>
        <v>2507.4899999999998</v>
      </c>
      <c r="H164" s="212"/>
      <c r="I164" s="205"/>
      <c r="J164" s="205"/>
    </row>
    <row r="165" spans="1:10" s="3" customFormat="1" ht="45" customHeight="1" thickBot="1">
      <c r="A165" s="131" t="s">
        <v>561</v>
      </c>
      <c r="B165" s="125" t="s">
        <v>564</v>
      </c>
      <c r="C165" s="126" t="s">
        <v>440</v>
      </c>
      <c r="D165" s="127" t="s">
        <v>137</v>
      </c>
      <c r="E165" s="128">
        <v>0.8</v>
      </c>
      <c r="F165" s="8">
        <v>1589.15</v>
      </c>
      <c r="G165" s="197">
        <f t="shared" si="0"/>
        <v>1271.32</v>
      </c>
      <c r="H165" s="212"/>
      <c r="I165" s="205"/>
      <c r="J165" s="205"/>
    </row>
    <row r="166" spans="1:10" s="3" customFormat="1" ht="45" customHeight="1" thickBot="1">
      <c r="A166" s="132" t="s">
        <v>561</v>
      </c>
      <c r="B166" s="133" t="s">
        <v>565</v>
      </c>
      <c r="C166" s="134" t="s">
        <v>441</v>
      </c>
      <c r="D166" s="135" t="s">
        <v>139</v>
      </c>
      <c r="E166" s="136">
        <v>80</v>
      </c>
      <c r="F166" s="16">
        <v>6.58</v>
      </c>
      <c r="G166" s="206">
        <f t="shared" si="0"/>
        <v>526.4</v>
      </c>
      <c r="H166" s="217" t="s">
        <v>56</v>
      </c>
      <c r="I166" s="203">
        <f>ROUND(SUM(G147:G166),2)</f>
        <v>26013.43</v>
      </c>
      <c r="J166" s="205"/>
    </row>
    <row r="167" spans="1:10" s="3" customFormat="1" ht="45" customHeight="1">
      <c r="A167" s="129" t="s">
        <v>566</v>
      </c>
      <c r="B167" s="122" t="s">
        <v>567</v>
      </c>
      <c r="C167" s="121" t="s">
        <v>443</v>
      </c>
      <c r="D167" s="123" t="s">
        <v>139</v>
      </c>
      <c r="E167" s="130">
        <v>4662</v>
      </c>
      <c r="F167" s="15">
        <v>5.42</v>
      </c>
      <c r="G167" s="196">
        <f t="shared" si="0"/>
        <v>25268.04</v>
      </c>
      <c r="H167" s="250" t="s">
        <v>1353</v>
      </c>
      <c r="I167" s="205"/>
      <c r="J167" s="205"/>
    </row>
    <row r="168" spans="1:10" s="3" customFormat="1" ht="45" customHeight="1">
      <c r="A168" s="131" t="s">
        <v>566</v>
      </c>
      <c r="B168" s="125" t="s">
        <v>579</v>
      </c>
      <c r="C168" s="126" t="s">
        <v>444</v>
      </c>
      <c r="D168" s="127" t="s">
        <v>137</v>
      </c>
      <c r="E168" s="128">
        <v>1688</v>
      </c>
      <c r="F168" s="8">
        <v>17.46</v>
      </c>
      <c r="G168" s="197">
        <f t="shared" si="0"/>
        <v>29472.48</v>
      </c>
      <c r="H168" s="251"/>
      <c r="I168" s="205"/>
      <c r="J168" s="205"/>
    </row>
    <row r="169" spans="1:10" s="3" customFormat="1" ht="45" customHeight="1">
      <c r="A169" s="131" t="s">
        <v>566</v>
      </c>
      <c r="B169" s="125" t="s">
        <v>580</v>
      </c>
      <c r="C169" s="126" t="s">
        <v>445</v>
      </c>
      <c r="D169" s="127" t="s">
        <v>139</v>
      </c>
      <c r="E169" s="128">
        <v>4068</v>
      </c>
      <c r="F169" s="8">
        <v>9.89</v>
      </c>
      <c r="G169" s="197">
        <f t="shared" si="0"/>
        <v>40232.519999999997</v>
      </c>
      <c r="H169" s="251"/>
      <c r="I169" s="205"/>
      <c r="J169" s="205"/>
    </row>
    <row r="170" spans="1:10" s="3" customFormat="1" ht="45" customHeight="1">
      <c r="A170" s="131" t="s">
        <v>566</v>
      </c>
      <c r="B170" s="125" t="s">
        <v>581</v>
      </c>
      <c r="C170" s="126" t="s">
        <v>568</v>
      </c>
      <c r="D170" s="127" t="s">
        <v>139</v>
      </c>
      <c r="E170" s="128">
        <v>3141</v>
      </c>
      <c r="F170" s="8">
        <v>19.100000000000001</v>
      </c>
      <c r="G170" s="197">
        <f t="shared" si="0"/>
        <v>59993.1</v>
      </c>
      <c r="H170" s="251"/>
      <c r="I170" s="205"/>
      <c r="J170" s="205"/>
    </row>
    <row r="171" spans="1:10" s="3" customFormat="1" ht="45" customHeight="1">
      <c r="A171" s="131" t="s">
        <v>566</v>
      </c>
      <c r="B171" s="125" t="s">
        <v>582</v>
      </c>
      <c r="C171" s="126" t="s">
        <v>569</v>
      </c>
      <c r="D171" s="127" t="s">
        <v>139</v>
      </c>
      <c r="E171" s="128">
        <v>3141</v>
      </c>
      <c r="F171" s="8">
        <v>0.55000000000000004</v>
      </c>
      <c r="G171" s="197">
        <f t="shared" si="0"/>
        <v>1727.55</v>
      </c>
      <c r="H171" s="251"/>
      <c r="I171" s="205"/>
      <c r="J171" s="205"/>
    </row>
    <row r="172" spans="1:10" s="3" customFormat="1" ht="45" customHeight="1">
      <c r="A172" s="131" t="s">
        <v>566</v>
      </c>
      <c r="B172" s="125" t="s">
        <v>583</v>
      </c>
      <c r="C172" s="126" t="s">
        <v>456</v>
      </c>
      <c r="D172" s="127" t="s">
        <v>139</v>
      </c>
      <c r="E172" s="128">
        <v>3146</v>
      </c>
      <c r="F172" s="8">
        <v>21.83</v>
      </c>
      <c r="G172" s="197">
        <f t="shared" si="0"/>
        <v>68677.179999999993</v>
      </c>
      <c r="H172" s="251"/>
      <c r="I172" s="205"/>
      <c r="J172" s="205"/>
    </row>
    <row r="173" spans="1:10" s="3" customFormat="1" ht="45" customHeight="1">
      <c r="A173" s="131" t="s">
        <v>566</v>
      </c>
      <c r="B173" s="125" t="s">
        <v>584</v>
      </c>
      <c r="C173" s="126" t="s">
        <v>448</v>
      </c>
      <c r="D173" s="127" t="s">
        <v>139</v>
      </c>
      <c r="E173" s="128">
        <v>14</v>
      </c>
      <c r="F173" s="8">
        <v>5.34</v>
      </c>
      <c r="G173" s="197">
        <f t="shared" si="0"/>
        <v>74.760000000000005</v>
      </c>
      <c r="H173" s="251"/>
      <c r="I173" s="205"/>
      <c r="J173" s="205"/>
    </row>
    <row r="174" spans="1:10" s="3" customFormat="1" ht="45" customHeight="1">
      <c r="A174" s="131" t="s">
        <v>566</v>
      </c>
      <c r="B174" s="125" t="s">
        <v>585</v>
      </c>
      <c r="C174" s="126" t="s">
        <v>456</v>
      </c>
      <c r="D174" s="127" t="s">
        <v>139</v>
      </c>
      <c r="E174" s="128">
        <v>14</v>
      </c>
      <c r="F174" s="8">
        <v>21.83</v>
      </c>
      <c r="G174" s="197">
        <f t="shared" si="0"/>
        <v>305.62</v>
      </c>
      <c r="H174" s="251"/>
      <c r="I174" s="205"/>
      <c r="J174" s="205"/>
    </row>
    <row r="175" spans="1:10" s="3" customFormat="1" ht="45" customHeight="1">
      <c r="A175" s="131" t="s">
        <v>566</v>
      </c>
      <c r="B175" s="125" t="s">
        <v>586</v>
      </c>
      <c r="C175" s="126" t="s">
        <v>570</v>
      </c>
      <c r="D175" s="127" t="s">
        <v>139</v>
      </c>
      <c r="E175" s="175">
        <v>3160</v>
      </c>
      <c r="F175" s="8">
        <v>0.55000000000000004</v>
      </c>
      <c r="G175" s="197">
        <f t="shared" si="0"/>
        <v>1738</v>
      </c>
      <c r="H175" s="251"/>
      <c r="I175" s="205"/>
      <c r="J175" s="205"/>
    </row>
    <row r="176" spans="1:10" s="3" customFormat="1" ht="45" customHeight="1">
      <c r="A176" s="131" t="s">
        <v>566</v>
      </c>
      <c r="B176" s="125" t="s">
        <v>587</v>
      </c>
      <c r="C176" s="126" t="s">
        <v>571</v>
      </c>
      <c r="D176" s="127" t="s">
        <v>139</v>
      </c>
      <c r="E176" s="128">
        <v>3105</v>
      </c>
      <c r="F176" s="8">
        <v>15.72</v>
      </c>
      <c r="G176" s="197">
        <f t="shared" si="0"/>
        <v>48810.6</v>
      </c>
      <c r="H176" s="251"/>
      <c r="I176" s="201"/>
      <c r="J176" s="205"/>
    </row>
    <row r="177" spans="1:10" s="3" customFormat="1" ht="45" customHeight="1">
      <c r="A177" s="131" t="s">
        <v>566</v>
      </c>
      <c r="B177" s="137" t="s">
        <v>588</v>
      </c>
      <c r="C177" s="138" t="s">
        <v>451</v>
      </c>
      <c r="D177" s="139" t="s">
        <v>139</v>
      </c>
      <c r="E177" s="140">
        <v>28</v>
      </c>
      <c r="F177" s="28">
        <v>5.34</v>
      </c>
      <c r="G177" s="207">
        <f t="shared" si="0"/>
        <v>149.52000000000001</v>
      </c>
      <c r="H177" s="251"/>
      <c r="I177" s="205"/>
      <c r="J177" s="205"/>
    </row>
    <row r="178" spans="1:10" s="3" customFormat="1" ht="45" customHeight="1">
      <c r="A178" s="131" t="s">
        <v>566</v>
      </c>
      <c r="B178" s="125" t="s">
        <v>589</v>
      </c>
      <c r="C178" s="126" t="s">
        <v>452</v>
      </c>
      <c r="D178" s="127" t="s">
        <v>139</v>
      </c>
      <c r="E178" s="128">
        <v>28</v>
      </c>
      <c r="F178" s="8">
        <v>15.72</v>
      </c>
      <c r="G178" s="197">
        <f t="shared" si="0"/>
        <v>440.16</v>
      </c>
      <c r="H178" s="251"/>
      <c r="I178" s="205"/>
      <c r="J178" s="205"/>
    </row>
    <row r="179" spans="1:10" s="3" customFormat="1" ht="45" customHeight="1">
      <c r="A179" s="131" t="s">
        <v>566</v>
      </c>
      <c r="B179" s="125" t="s">
        <v>590</v>
      </c>
      <c r="C179" s="126" t="s">
        <v>572</v>
      </c>
      <c r="D179" s="127" t="s">
        <v>139</v>
      </c>
      <c r="E179" s="128">
        <v>3133</v>
      </c>
      <c r="F179" s="8">
        <v>0.39</v>
      </c>
      <c r="G179" s="197">
        <f t="shared" si="0"/>
        <v>1221.8699999999999</v>
      </c>
      <c r="H179" s="251"/>
      <c r="I179" s="205"/>
      <c r="J179" s="205"/>
    </row>
    <row r="180" spans="1:10" s="3" customFormat="1" ht="45" customHeight="1">
      <c r="A180" s="131" t="s">
        <v>566</v>
      </c>
      <c r="B180" s="125" t="s">
        <v>591</v>
      </c>
      <c r="C180" s="126" t="s">
        <v>573</v>
      </c>
      <c r="D180" s="127" t="s">
        <v>137</v>
      </c>
      <c r="E180" s="128">
        <v>2.8</v>
      </c>
      <c r="F180" s="8">
        <v>105.39</v>
      </c>
      <c r="G180" s="197">
        <f t="shared" si="0"/>
        <v>295.08999999999997</v>
      </c>
      <c r="H180" s="251"/>
      <c r="I180" s="205"/>
      <c r="J180" s="205"/>
    </row>
    <row r="181" spans="1:10" s="3" customFormat="1" ht="45" customHeight="1">
      <c r="A181" s="131" t="s">
        <v>566</v>
      </c>
      <c r="B181" s="125" t="s">
        <v>592</v>
      </c>
      <c r="C181" s="126" t="s">
        <v>574</v>
      </c>
      <c r="D181" s="127" t="s">
        <v>138</v>
      </c>
      <c r="E181" s="128">
        <v>28</v>
      </c>
      <c r="F181" s="8">
        <v>25.05</v>
      </c>
      <c r="G181" s="197">
        <f t="shared" si="0"/>
        <v>701.4</v>
      </c>
      <c r="H181" s="251"/>
      <c r="I181" s="205"/>
      <c r="J181" s="205"/>
    </row>
    <row r="182" spans="1:10" s="3" customFormat="1" ht="45" customHeight="1">
      <c r="A182" s="131" t="s">
        <v>566</v>
      </c>
      <c r="B182" s="125" t="s">
        <v>593</v>
      </c>
      <c r="C182" s="126" t="s">
        <v>575</v>
      </c>
      <c r="D182" s="127" t="s">
        <v>138</v>
      </c>
      <c r="E182" s="128">
        <v>28</v>
      </c>
      <c r="F182" s="8">
        <v>3.62</v>
      </c>
      <c r="G182" s="197">
        <f t="shared" si="0"/>
        <v>101.36</v>
      </c>
      <c r="H182" s="251"/>
      <c r="I182" s="205"/>
      <c r="J182" s="205"/>
    </row>
    <row r="183" spans="1:10" s="3" customFormat="1" ht="45" customHeight="1">
      <c r="A183" s="131" t="s">
        <v>566</v>
      </c>
      <c r="B183" s="125" t="s">
        <v>594</v>
      </c>
      <c r="C183" s="126" t="s">
        <v>576</v>
      </c>
      <c r="D183" s="127" t="s">
        <v>139</v>
      </c>
      <c r="E183" s="128">
        <v>562</v>
      </c>
      <c r="F183" s="8">
        <v>6.53</v>
      </c>
      <c r="G183" s="197">
        <f t="shared" si="0"/>
        <v>3669.86</v>
      </c>
      <c r="H183" s="251"/>
      <c r="I183" s="205"/>
      <c r="J183" s="205"/>
    </row>
    <row r="184" spans="1:10" s="3" customFormat="1" ht="45" customHeight="1">
      <c r="A184" s="131" t="s">
        <v>566</v>
      </c>
      <c r="B184" s="125" t="s">
        <v>595</v>
      </c>
      <c r="C184" s="126" t="s">
        <v>577</v>
      </c>
      <c r="D184" s="127" t="s">
        <v>139</v>
      </c>
      <c r="E184" s="128">
        <v>49</v>
      </c>
      <c r="F184" s="8">
        <v>8.8800000000000008</v>
      </c>
      <c r="G184" s="197">
        <f t="shared" si="0"/>
        <v>435.12</v>
      </c>
      <c r="H184" s="251"/>
      <c r="I184" s="205"/>
      <c r="J184" s="205"/>
    </row>
    <row r="185" spans="1:10" s="3" customFormat="1" ht="45" customHeight="1" thickBot="1">
      <c r="A185" s="132" t="s">
        <v>566</v>
      </c>
      <c r="B185" s="133" t="s">
        <v>596</v>
      </c>
      <c r="C185" s="134" t="s">
        <v>578</v>
      </c>
      <c r="D185" s="135" t="s">
        <v>139</v>
      </c>
      <c r="E185" s="136">
        <v>98</v>
      </c>
      <c r="F185" s="16">
        <v>5.4</v>
      </c>
      <c r="G185" s="206">
        <f t="shared" ref="G185:G657" si="3">ROUND((E185*F185),2)</f>
        <v>529.20000000000005</v>
      </c>
      <c r="H185" s="251"/>
      <c r="I185" s="201"/>
      <c r="J185" s="205"/>
    </row>
    <row r="186" spans="1:10" s="3" customFormat="1" ht="45" customHeight="1">
      <c r="A186" s="151" t="s">
        <v>597</v>
      </c>
      <c r="B186" s="137" t="s">
        <v>598</v>
      </c>
      <c r="C186" s="138" t="s">
        <v>443</v>
      </c>
      <c r="D186" s="139" t="s">
        <v>139</v>
      </c>
      <c r="E186" s="176">
        <v>4662</v>
      </c>
      <c r="F186" s="28"/>
      <c r="G186" s="207">
        <f t="shared" si="3"/>
        <v>0</v>
      </c>
      <c r="H186" s="251"/>
      <c r="I186" s="205"/>
      <c r="J186" s="205"/>
    </row>
    <row r="187" spans="1:10" s="3" customFormat="1" ht="45" customHeight="1">
      <c r="A187" s="131" t="s">
        <v>597</v>
      </c>
      <c r="B187" s="125" t="s">
        <v>599</v>
      </c>
      <c r="C187" s="126" t="s">
        <v>444</v>
      </c>
      <c r="D187" s="127" t="s">
        <v>137</v>
      </c>
      <c r="E187" s="175">
        <v>1281</v>
      </c>
      <c r="F187" s="8"/>
      <c r="G187" s="197">
        <f t="shared" si="3"/>
        <v>0</v>
      </c>
      <c r="H187" s="251"/>
      <c r="I187" s="205"/>
      <c r="J187" s="205"/>
    </row>
    <row r="188" spans="1:10" s="3" customFormat="1" ht="45" customHeight="1">
      <c r="A188" s="131" t="s">
        <v>597</v>
      </c>
      <c r="B188" s="125" t="s">
        <v>600</v>
      </c>
      <c r="C188" s="126" t="s">
        <v>459</v>
      </c>
      <c r="D188" s="127" t="s">
        <v>139</v>
      </c>
      <c r="E188" s="175">
        <v>4068</v>
      </c>
      <c r="F188" s="8"/>
      <c r="G188" s="197">
        <f t="shared" si="3"/>
        <v>0</v>
      </c>
      <c r="H188" s="251"/>
      <c r="I188" s="205"/>
      <c r="J188" s="205"/>
    </row>
    <row r="189" spans="1:10" s="3" customFormat="1" ht="45" customHeight="1">
      <c r="A189" s="131" t="s">
        <v>597</v>
      </c>
      <c r="B189" s="125" t="s">
        <v>601</v>
      </c>
      <c r="C189" s="126" t="s">
        <v>568</v>
      </c>
      <c r="D189" s="127" t="s">
        <v>139</v>
      </c>
      <c r="E189" s="175">
        <v>3141</v>
      </c>
      <c r="F189" s="8"/>
      <c r="G189" s="197">
        <f t="shared" si="3"/>
        <v>0</v>
      </c>
      <c r="H189" s="251"/>
      <c r="I189" s="205"/>
      <c r="J189" s="205"/>
    </row>
    <row r="190" spans="1:10" s="3" customFormat="1" ht="45" customHeight="1">
      <c r="A190" s="131" t="s">
        <v>597</v>
      </c>
      <c r="B190" s="125" t="s">
        <v>602</v>
      </c>
      <c r="C190" s="126" t="s">
        <v>569</v>
      </c>
      <c r="D190" s="127" t="s">
        <v>139</v>
      </c>
      <c r="E190" s="175">
        <v>3141</v>
      </c>
      <c r="F190" s="8"/>
      <c r="G190" s="197">
        <f t="shared" si="3"/>
        <v>0</v>
      </c>
      <c r="H190" s="251"/>
      <c r="I190" s="205"/>
      <c r="J190" s="205"/>
    </row>
    <row r="191" spans="1:10" s="3" customFormat="1" ht="45" customHeight="1">
      <c r="A191" s="131" t="s">
        <v>597</v>
      </c>
      <c r="B191" s="125" t="s">
        <v>603</v>
      </c>
      <c r="C191" s="126" t="s">
        <v>456</v>
      </c>
      <c r="D191" s="127" t="s">
        <v>139</v>
      </c>
      <c r="E191" s="175">
        <v>3146</v>
      </c>
      <c r="F191" s="8"/>
      <c r="G191" s="197">
        <f t="shared" si="3"/>
        <v>0</v>
      </c>
      <c r="H191" s="251"/>
      <c r="I191" s="205"/>
      <c r="J191" s="205"/>
    </row>
    <row r="192" spans="1:10" s="3" customFormat="1" ht="45" customHeight="1">
      <c r="A192" s="131" t="s">
        <v>597</v>
      </c>
      <c r="B192" s="125" t="s">
        <v>604</v>
      </c>
      <c r="C192" s="126" t="s">
        <v>448</v>
      </c>
      <c r="D192" s="127" t="s">
        <v>139</v>
      </c>
      <c r="E192" s="175">
        <v>14</v>
      </c>
      <c r="F192" s="8"/>
      <c r="G192" s="197">
        <f t="shared" si="3"/>
        <v>0</v>
      </c>
      <c r="H192" s="251"/>
      <c r="I192" s="205"/>
      <c r="J192" s="205"/>
    </row>
    <row r="193" spans="1:10" s="3" customFormat="1" ht="45" customHeight="1">
      <c r="A193" s="131" t="s">
        <v>597</v>
      </c>
      <c r="B193" s="125" t="s">
        <v>605</v>
      </c>
      <c r="C193" s="126" t="s">
        <v>456</v>
      </c>
      <c r="D193" s="127" t="s">
        <v>139</v>
      </c>
      <c r="E193" s="128">
        <v>14</v>
      </c>
      <c r="F193" s="8"/>
      <c r="G193" s="197">
        <f t="shared" si="3"/>
        <v>0</v>
      </c>
      <c r="H193" s="251"/>
      <c r="I193" s="205"/>
      <c r="J193" s="205"/>
    </row>
    <row r="194" spans="1:10" s="3" customFormat="1" ht="45" customHeight="1">
      <c r="A194" s="131" t="s">
        <v>597</v>
      </c>
      <c r="B194" s="125" t="s">
        <v>606</v>
      </c>
      <c r="C194" s="141" t="s">
        <v>570</v>
      </c>
      <c r="D194" s="142" t="s">
        <v>139</v>
      </c>
      <c r="E194" s="143">
        <v>3160</v>
      </c>
      <c r="F194" s="27"/>
      <c r="G194" s="197">
        <f t="shared" si="3"/>
        <v>0</v>
      </c>
      <c r="H194" s="251"/>
      <c r="I194" s="205"/>
      <c r="J194" s="205"/>
    </row>
    <row r="195" spans="1:10" s="3" customFormat="1" ht="45" customHeight="1">
      <c r="A195" s="131" t="s">
        <v>597</v>
      </c>
      <c r="B195" s="125" t="s">
        <v>607</v>
      </c>
      <c r="C195" s="141" t="s">
        <v>571</v>
      </c>
      <c r="D195" s="142" t="s">
        <v>139</v>
      </c>
      <c r="E195" s="143">
        <v>3105</v>
      </c>
      <c r="F195" s="27"/>
      <c r="G195" s="197">
        <f t="shared" si="3"/>
        <v>0</v>
      </c>
      <c r="H195" s="251"/>
      <c r="I195" s="205"/>
      <c r="J195" s="205"/>
    </row>
    <row r="196" spans="1:10" s="3" customFormat="1" ht="45" customHeight="1">
      <c r="A196" s="131" t="s">
        <v>597</v>
      </c>
      <c r="B196" s="125" t="s">
        <v>608</v>
      </c>
      <c r="C196" s="141" t="s">
        <v>451</v>
      </c>
      <c r="D196" s="142" t="s">
        <v>139</v>
      </c>
      <c r="E196" s="177">
        <v>28</v>
      </c>
      <c r="F196" s="27"/>
      <c r="G196" s="197">
        <f t="shared" si="3"/>
        <v>0</v>
      </c>
      <c r="H196" s="251"/>
      <c r="I196" s="205"/>
      <c r="J196" s="205"/>
    </row>
    <row r="197" spans="1:10" s="3" customFormat="1" ht="45" customHeight="1">
      <c r="A197" s="131" t="s">
        <v>597</v>
      </c>
      <c r="B197" s="125" t="s">
        <v>609</v>
      </c>
      <c r="C197" s="141" t="s">
        <v>452</v>
      </c>
      <c r="D197" s="142" t="s">
        <v>139</v>
      </c>
      <c r="E197" s="177">
        <v>28</v>
      </c>
      <c r="F197" s="27"/>
      <c r="G197" s="197">
        <f t="shared" si="3"/>
        <v>0</v>
      </c>
      <c r="H197" s="251"/>
      <c r="I197" s="205"/>
      <c r="J197" s="205"/>
    </row>
    <row r="198" spans="1:10" s="3" customFormat="1" ht="45" customHeight="1">
      <c r="A198" s="131" t="s">
        <v>597</v>
      </c>
      <c r="B198" s="125" t="s">
        <v>610</v>
      </c>
      <c r="C198" s="141" t="s">
        <v>572</v>
      </c>
      <c r="D198" s="142" t="s">
        <v>139</v>
      </c>
      <c r="E198" s="143">
        <v>3133</v>
      </c>
      <c r="F198" s="27"/>
      <c r="G198" s="197">
        <f t="shared" si="3"/>
        <v>0</v>
      </c>
      <c r="H198" s="251"/>
      <c r="I198" s="205"/>
      <c r="J198" s="205"/>
    </row>
    <row r="199" spans="1:10" s="3" customFormat="1" ht="45" customHeight="1">
      <c r="A199" s="131" t="s">
        <v>597</v>
      </c>
      <c r="B199" s="125" t="s">
        <v>611</v>
      </c>
      <c r="C199" s="126" t="s">
        <v>573</v>
      </c>
      <c r="D199" s="142" t="s">
        <v>137</v>
      </c>
      <c r="E199" s="143">
        <v>2.8</v>
      </c>
      <c r="F199" s="27"/>
      <c r="G199" s="197">
        <f t="shared" si="3"/>
        <v>0</v>
      </c>
      <c r="H199" s="251"/>
      <c r="I199" s="205"/>
      <c r="J199" s="205"/>
    </row>
    <row r="200" spans="1:10" s="3" customFormat="1" ht="45" customHeight="1">
      <c r="A200" s="131" t="s">
        <v>597</v>
      </c>
      <c r="B200" s="125" t="s">
        <v>612</v>
      </c>
      <c r="C200" s="138" t="s">
        <v>574</v>
      </c>
      <c r="D200" s="142" t="s">
        <v>138</v>
      </c>
      <c r="E200" s="143">
        <v>28</v>
      </c>
      <c r="F200" s="27"/>
      <c r="G200" s="197">
        <f t="shared" si="3"/>
        <v>0</v>
      </c>
      <c r="H200" s="251"/>
      <c r="I200" s="205"/>
      <c r="J200" s="205"/>
    </row>
    <row r="201" spans="1:10" s="3" customFormat="1" ht="45" customHeight="1">
      <c r="A201" s="131" t="s">
        <v>597</v>
      </c>
      <c r="B201" s="125" t="s">
        <v>613</v>
      </c>
      <c r="C201" s="126" t="s">
        <v>575</v>
      </c>
      <c r="D201" s="142" t="s">
        <v>138</v>
      </c>
      <c r="E201" s="143">
        <v>28</v>
      </c>
      <c r="F201" s="27"/>
      <c r="G201" s="197">
        <f t="shared" si="3"/>
        <v>0</v>
      </c>
      <c r="H201" s="251"/>
      <c r="I201" s="205"/>
      <c r="J201" s="205"/>
    </row>
    <row r="202" spans="1:10" s="3" customFormat="1" ht="45" customHeight="1">
      <c r="A202" s="131" t="s">
        <v>597</v>
      </c>
      <c r="B202" s="125" t="s">
        <v>614</v>
      </c>
      <c r="C202" s="126" t="s">
        <v>576</v>
      </c>
      <c r="D202" s="142" t="s">
        <v>139</v>
      </c>
      <c r="E202" s="143">
        <v>562</v>
      </c>
      <c r="F202" s="27"/>
      <c r="G202" s="197">
        <f t="shared" si="3"/>
        <v>0</v>
      </c>
      <c r="H202" s="251"/>
      <c r="I202" s="205"/>
      <c r="J202" s="205"/>
    </row>
    <row r="203" spans="1:10" s="3" customFormat="1" ht="45" customHeight="1" thickBot="1">
      <c r="A203" s="131" t="s">
        <v>597</v>
      </c>
      <c r="B203" s="125" t="s">
        <v>615</v>
      </c>
      <c r="C203" s="126" t="s">
        <v>577</v>
      </c>
      <c r="D203" s="142" t="s">
        <v>139</v>
      </c>
      <c r="E203" s="143">
        <v>49</v>
      </c>
      <c r="F203" s="27"/>
      <c r="G203" s="197">
        <f t="shared" si="3"/>
        <v>0</v>
      </c>
      <c r="H203" s="252"/>
      <c r="I203" s="205"/>
      <c r="J203" s="205"/>
    </row>
    <row r="204" spans="1:10" s="3" customFormat="1" ht="45" customHeight="1" thickBot="1">
      <c r="A204" s="132" t="s">
        <v>597</v>
      </c>
      <c r="B204" s="133" t="s">
        <v>616</v>
      </c>
      <c r="C204" s="134" t="s">
        <v>578</v>
      </c>
      <c r="D204" s="135" t="s">
        <v>139</v>
      </c>
      <c r="E204" s="136">
        <v>98</v>
      </c>
      <c r="F204" s="16"/>
      <c r="G204" s="206">
        <f t="shared" si="3"/>
        <v>0</v>
      </c>
      <c r="H204" s="202" t="s">
        <v>57</v>
      </c>
      <c r="I204" s="203">
        <f>ROUND(SUM(G167:G204),2)</f>
        <v>283843.43</v>
      </c>
      <c r="J204" s="205"/>
    </row>
    <row r="205" spans="1:10" s="3" customFormat="1" ht="45" customHeight="1">
      <c r="A205" s="129" t="s">
        <v>617</v>
      </c>
      <c r="B205" s="122" t="s">
        <v>618</v>
      </c>
      <c r="C205" s="121" t="s">
        <v>444</v>
      </c>
      <c r="D205" s="123" t="s">
        <v>137</v>
      </c>
      <c r="E205" s="130">
        <v>77</v>
      </c>
      <c r="F205" s="15">
        <v>30.45</v>
      </c>
      <c r="G205" s="196">
        <f t="shared" si="3"/>
        <v>2344.65</v>
      </c>
      <c r="H205" s="204"/>
      <c r="I205" s="205"/>
      <c r="J205" s="205"/>
    </row>
    <row r="206" spans="1:10" s="3" customFormat="1" ht="45" customHeight="1">
      <c r="A206" s="151" t="s">
        <v>617</v>
      </c>
      <c r="B206" s="125" t="s">
        <v>625</v>
      </c>
      <c r="C206" s="126" t="s">
        <v>619</v>
      </c>
      <c r="D206" s="127" t="s">
        <v>139</v>
      </c>
      <c r="E206" s="128">
        <v>382</v>
      </c>
      <c r="F206" s="8">
        <v>45.19</v>
      </c>
      <c r="G206" s="197">
        <f t="shared" si="3"/>
        <v>17262.580000000002</v>
      </c>
      <c r="H206" s="204"/>
      <c r="I206" s="205"/>
      <c r="J206" s="205"/>
    </row>
    <row r="207" spans="1:10" s="3" customFormat="1" ht="45" customHeight="1">
      <c r="A207" s="151" t="s">
        <v>617</v>
      </c>
      <c r="B207" s="125" t="s">
        <v>626</v>
      </c>
      <c r="C207" s="126" t="s">
        <v>620</v>
      </c>
      <c r="D207" s="127" t="s">
        <v>137</v>
      </c>
      <c r="E207" s="128">
        <v>36.700000000000003</v>
      </c>
      <c r="F207" s="8">
        <v>125.59</v>
      </c>
      <c r="G207" s="197">
        <f t="shared" si="3"/>
        <v>4609.1499999999996</v>
      </c>
      <c r="H207" s="204"/>
      <c r="I207" s="205"/>
      <c r="J207" s="205"/>
    </row>
    <row r="208" spans="1:10" s="3" customFormat="1" ht="45" customHeight="1">
      <c r="A208" s="151" t="s">
        <v>617</v>
      </c>
      <c r="B208" s="125" t="s">
        <v>627</v>
      </c>
      <c r="C208" s="126" t="s">
        <v>621</v>
      </c>
      <c r="D208" s="127" t="s">
        <v>138</v>
      </c>
      <c r="E208" s="128">
        <v>334</v>
      </c>
      <c r="F208" s="8">
        <v>70.290000000000006</v>
      </c>
      <c r="G208" s="197">
        <f t="shared" si="3"/>
        <v>23476.86</v>
      </c>
      <c r="H208" s="204"/>
      <c r="I208" s="205"/>
      <c r="J208" s="205"/>
    </row>
    <row r="209" spans="1:10" s="3" customFormat="1" ht="45" customHeight="1">
      <c r="A209" s="151" t="s">
        <v>617</v>
      </c>
      <c r="B209" s="125" t="s">
        <v>628</v>
      </c>
      <c r="C209" s="126" t="s">
        <v>622</v>
      </c>
      <c r="D209" s="127" t="s">
        <v>138</v>
      </c>
      <c r="E209" s="128">
        <v>334</v>
      </c>
      <c r="F209" s="8">
        <v>3.62</v>
      </c>
      <c r="G209" s="197">
        <f t="shared" si="3"/>
        <v>1209.08</v>
      </c>
      <c r="H209" s="204"/>
      <c r="I209" s="205"/>
      <c r="J209" s="205"/>
    </row>
    <row r="210" spans="1:10" s="3" customFormat="1" ht="45" customHeight="1">
      <c r="A210" s="151" t="s">
        <v>617</v>
      </c>
      <c r="B210" s="125" t="s">
        <v>629</v>
      </c>
      <c r="C210" s="126" t="s">
        <v>623</v>
      </c>
      <c r="D210" s="127" t="s">
        <v>138</v>
      </c>
      <c r="E210" s="128">
        <v>334</v>
      </c>
      <c r="F210" s="8">
        <v>14.46</v>
      </c>
      <c r="G210" s="197">
        <f t="shared" si="3"/>
        <v>4829.6400000000003</v>
      </c>
      <c r="H210" s="204"/>
      <c r="I210" s="205"/>
      <c r="J210" s="205"/>
    </row>
    <row r="211" spans="1:10" s="3" customFormat="1" ht="45" customHeight="1">
      <c r="A211" s="151" t="s">
        <v>617</v>
      </c>
      <c r="B211" s="125" t="s">
        <v>630</v>
      </c>
      <c r="C211" s="126" t="s">
        <v>624</v>
      </c>
      <c r="D211" s="127" t="s">
        <v>139</v>
      </c>
      <c r="E211" s="128">
        <v>382</v>
      </c>
      <c r="F211" s="8">
        <v>121.72</v>
      </c>
      <c r="G211" s="197">
        <f t="shared" si="3"/>
        <v>46497.04</v>
      </c>
      <c r="H211" s="204"/>
      <c r="I211" s="205"/>
      <c r="J211" s="205"/>
    </row>
    <row r="212" spans="1:10" s="3" customFormat="1" ht="61.15" customHeight="1">
      <c r="A212" s="151" t="s">
        <v>641</v>
      </c>
      <c r="B212" s="125" t="s">
        <v>635</v>
      </c>
      <c r="C212" s="126" t="s">
        <v>631</v>
      </c>
      <c r="D212" s="127" t="s">
        <v>136</v>
      </c>
      <c r="E212" s="128">
        <v>60</v>
      </c>
      <c r="F212" s="8">
        <v>543.21</v>
      </c>
      <c r="G212" s="197">
        <f t="shared" si="3"/>
        <v>32592.6</v>
      </c>
      <c r="H212" s="204"/>
      <c r="I212" s="205"/>
      <c r="J212" s="205"/>
    </row>
    <row r="213" spans="1:10" s="3" customFormat="1" ht="64.900000000000006" customHeight="1">
      <c r="A213" s="151" t="s">
        <v>641</v>
      </c>
      <c r="B213" s="125" t="s">
        <v>636</v>
      </c>
      <c r="C213" s="126" t="s">
        <v>632</v>
      </c>
      <c r="D213" s="127" t="s">
        <v>136</v>
      </c>
      <c r="E213" s="128">
        <v>240</v>
      </c>
      <c r="F213" s="8">
        <v>3.26</v>
      </c>
      <c r="G213" s="197">
        <f t="shared" si="3"/>
        <v>782.4</v>
      </c>
      <c r="H213" s="204"/>
      <c r="I213" s="205"/>
      <c r="J213" s="205"/>
    </row>
    <row r="214" spans="1:10" s="3" customFormat="1" ht="58.15" customHeight="1">
      <c r="A214" s="151" t="s">
        <v>641</v>
      </c>
      <c r="B214" s="125" t="s">
        <v>637</v>
      </c>
      <c r="C214" s="126" t="s">
        <v>633</v>
      </c>
      <c r="D214" s="127" t="s">
        <v>138</v>
      </c>
      <c r="E214" s="128">
        <v>75</v>
      </c>
      <c r="F214" s="8">
        <v>29.42</v>
      </c>
      <c r="G214" s="197">
        <f t="shared" si="3"/>
        <v>2206.5</v>
      </c>
      <c r="H214" s="204"/>
      <c r="I214" s="205"/>
      <c r="J214" s="205"/>
    </row>
    <row r="215" spans="1:10" s="3" customFormat="1" ht="57" customHeight="1">
      <c r="A215" s="151" t="s">
        <v>641</v>
      </c>
      <c r="B215" s="125" t="s">
        <v>638</v>
      </c>
      <c r="C215" s="126" t="s">
        <v>640</v>
      </c>
      <c r="D215" s="127" t="s">
        <v>138</v>
      </c>
      <c r="E215" s="128">
        <v>75</v>
      </c>
      <c r="F215" s="8">
        <v>7.99</v>
      </c>
      <c r="G215" s="197">
        <f t="shared" si="3"/>
        <v>599.25</v>
      </c>
      <c r="H215" s="204"/>
      <c r="I215" s="205"/>
      <c r="J215" s="205"/>
    </row>
    <row r="216" spans="1:10" s="3" customFormat="1" ht="66" customHeight="1">
      <c r="A216" s="151" t="s">
        <v>641</v>
      </c>
      <c r="B216" s="125" t="s">
        <v>639</v>
      </c>
      <c r="C216" s="126" t="s">
        <v>634</v>
      </c>
      <c r="D216" s="127" t="s">
        <v>137</v>
      </c>
      <c r="E216" s="128">
        <v>0.15</v>
      </c>
      <c r="F216" s="8">
        <v>392.18</v>
      </c>
      <c r="G216" s="197">
        <f t="shared" si="3"/>
        <v>58.83</v>
      </c>
      <c r="H216" s="204"/>
      <c r="I216" s="205"/>
      <c r="J216" s="205"/>
    </row>
    <row r="217" spans="1:10" s="3" customFormat="1" ht="60" customHeight="1">
      <c r="A217" s="151" t="s">
        <v>642</v>
      </c>
      <c r="B217" s="125" t="s">
        <v>643</v>
      </c>
      <c r="C217" s="126" t="s">
        <v>644</v>
      </c>
      <c r="D217" s="127" t="s">
        <v>136</v>
      </c>
      <c r="E217" s="128">
        <v>18</v>
      </c>
      <c r="F217" s="8">
        <v>250.34</v>
      </c>
      <c r="G217" s="197">
        <f t="shared" si="3"/>
        <v>4506.12</v>
      </c>
      <c r="H217" s="204"/>
      <c r="I217" s="205"/>
      <c r="J217" s="205"/>
    </row>
    <row r="218" spans="1:10" s="3" customFormat="1" ht="45" customHeight="1">
      <c r="A218" s="151" t="s">
        <v>642</v>
      </c>
      <c r="B218" s="125" t="s">
        <v>647</v>
      </c>
      <c r="C218" s="126" t="s">
        <v>645</v>
      </c>
      <c r="D218" s="127" t="s">
        <v>136</v>
      </c>
      <c r="E218" s="128">
        <v>36</v>
      </c>
      <c r="F218" s="8">
        <v>3.26</v>
      </c>
      <c r="G218" s="197">
        <f t="shared" si="3"/>
        <v>117.36</v>
      </c>
      <c r="H218" s="204"/>
      <c r="I218" s="205"/>
      <c r="J218" s="205"/>
    </row>
    <row r="219" spans="1:10" s="3" customFormat="1" ht="45" customHeight="1">
      <c r="A219" s="151" t="s">
        <v>642</v>
      </c>
      <c r="B219" s="125" t="s">
        <v>648</v>
      </c>
      <c r="C219" s="126" t="s">
        <v>646</v>
      </c>
      <c r="D219" s="127" t="s">
        <v>138</v>
      </c>
      <c r="E219" s="128">
        <v>18.899999999999999</v>
      </c>
      <c r="F219" s="8">
        <v>24.71</v>
      </c>
      <c r="G219" s="197">
        <f t="shared" si="3"/>
        <v>467.02</v>
      </c>
      <c r="H219" s="204"/>
      <c r="I219" s="205"/>
      <c r="J219" s="205"/>
    </row>
    <row r="220" spans="1:10" s="3" customFormat="1" ht="45" customHeight="1">
      <c r="A220" s="151" t="s">
        <v>642</v>
      </c>
      <c r="B220" s="125" t="s">
        <v>649</v>
      </c>
      <c r="C220" s="126" t="s">
        <v>640</v>
      </c>
      <c r="D220" s="127" t="s">
        <v>138</v>
      </c>
      <c r="E220" s="128">
        <v>18.899999999999999</v>
      </c>
      <c r="F220" s="8">
        <v>7.99</v>
      </c>
      <c r="G220" s="197">
        <f t="shared" si="3"/>
        <v>151.01</v>
      </c>
      <c r="H220" s="204"/>
      <c r="I220" s="205"/>
      <c r="J220" s="205"/>
    </row>
    <row r="221" spans="1:10" s="3" customFormat="1" ht="45" customHeight="1">
      <c r="A221" s="151" t="s">
        <v>650</v>
      </c>
      <c r="B221" s="125" t="s">
        <v>651</v>
      </c>
      <c r="C221" s="126" t="s">
        <v>654</v>
      </c>
      <c r="D221" s="127" t="s">
        <v>137</v>
      </c>
      <c r="E221" s="128">
        <v>8</v>
      </c>
      <c r="F221" s="8">
        <v>125.59</v>
      </c>
      <c r="G221" s="197">
        <f t="shared" si="3"/>
        <v>1004.72</v>
      </c>
      <c r="H221" s="204"/>
      <c r="I221" s="205"/>
      <c r="J221" s="205"/>
    </row>
    <row r="222" spans="1:10" s="3" customFormat="1" ht="45" customHeight="1">
      <c r="A222" s="151" t="s">
        <v>650</v>
      </c>
      <c r="B222" s="125" t="s">
        <v>652</v>
      </c>
      <c r="C222" s="126" t="s">
        <v>655</v>
      </c>
      <c r="D222" s="127" t="s">
        <v>138</v>
      </c>
      <c r="E222" s="128">
        <v>110</v>
      </c>
      <c r="F222" s="8">
        <v>68.53</v>
      </c>
      <c r="G222" s="197">
        <f t="shared" si="3"/>
        <v>7538.3</v>
      </c>
      <c r="H222" s="204"/>
      <c r="I222" s="205"/>
      <c r="J222" s="205"/>
    </row>
    <row r="223" spans="1:10" s="3" customFormat="1" ht="45" customHeight="1">
      <c r="A223" s="151" t="s">
        <v>650</v>
      </c>
      <c r="B223" s="125" t="s">
        <v>653</v>
      </c>
      <c r="C223" s="126" t="s">
        <v>622</v>
      </c>
      <c r="D223" s="127" t="s">
        <v>138</v>
      </c>
      <c r="E223" s="128">
        <v>58</v>
      </c>
      <c r="F223" s="8">
        <v>3.62</v>
      </c>
      <c r="G223" s="197">
        <f t="shared" si="3"/>
        <v>209.96</v>
      </c>
      <c r="H223" s="204"/>
      <c r="I223" s="205"/>
      <c r="J223" s="205"/>
    </row>
    <row r="224" spans="1:10" s="3" customFormat="1" ht="45" customHeight="1">
      <c r="A224" s="151" t="s">
        <v>650</v>
      </c>
      <c r="B224" s="125" t="s">
        <v>659</v>
      </c>
      <c r="C224" s="126" t="s">
        <v>656</v>
      </c>
      <c r="D224" s="127" t="s">
        <v>139</v>
      </c>
      <c r="E224" s="128">
        <v>94</v>
      </c>
      <c r="F224" s="8">
        <v>45.19</v>
      </c>
      <c r="G224" s="197">
        <f t="shared" si="3"/>
        <v>4247.8599999999997</v>
      </c>
      <c r="H224" s="204"/>
      <c r="I224" s="205"/>
      <c r="J224" s="205"/>
    </row>
    <row r="225" spans="1:10" s="3" customFormat="1" ht="45" customHeight="1" thickBot="1">
      <c r="A225" s="151" t="s">
        <v>650</v>
      </c>
      <c r="B225" s="125" t="s">
        <v>660</v>
      </c>
      <c r="C225" s="126" t="s">
        <v>657</v>
      </c>
      <c r="D225" s="127" t="s">
        <v>138</v>
      </c>
      <c r="E225" s="128">
        <v>110</v>
      </c>
      <c r="F225" s="8">
        <v>14.46</v>
      </c>
      <c r="G225" s="197">
        <f t="shared" si="3"/>
        <v>1590.6</v>
      </c>
      <c r="H225" s="204"/>
      <c r="I225" s="205"/>
      <c r="J225" s="205"/>
    </row>
    <row r="226" spans="1:10" s="3" customFormat="1" ht="45" customHeight="1" thickBot="1">
      <c r="A226" s="150" t="s">
        <v>650</v>
      </c>
      <c r="B226" s="133" t="s">
        <v>661</v>
      </c>
      <c r="C226" s="134" t="s">
        <v>658</v>
      </c>
      <c r="D226" s="135" t="s">
        <v>139</v>
      </c>
      <c r="E226" s="136">
        <v>94</v>
      </c>
      <c r="F226" s="16">
        <v>83.86</v>
      </c>
      <c r="G226" s="206">
        <f t="shared" si="3"/>
        <v>7882.84</v>
      </c>
      <c r="H226" s="202" t="s">
        <v>58</v>
      </c>
      <c r="I226" s="203">
        <f>ROUND(SUM(G205:G226),2)</f>
        <v>164184.37</v>
      </c>
      <c r="J226" s="205"/>
    </row>
    <row r="227" spans="1:10" s="3" customFormat="1" ht="58.15" customHeight="1">
      <c r="A227" s="129" t="s">
        <v>662</v>
      </c>
      <c r="B227" s="122" t="s">
        <v>663</v>
      </c>
      <c r="C227" s="121" t="s">
        <v>664</v>
      </c>
      <c r="D227" s="123" t="s">
        <v>136</v>
      </c>
      <c r="E227" s="130">
        <v>1</v>
      </c>
      <c r="F227" s="15">
        <v>452.89</v>
      </c>
      <c r="G227" s="196">
        <f t="shared" si="3"/>
        <v>452.89</v>
      </c>
      <c r="H227" s="204"/>
      <c r="I227" s="205"/>
      <c r="J227" s="205"/>
    </row>
    <row r="228" spans="1:10" s="3" customFormat="1" ht="58.15" customHeight="1">
      <c r="A228" s="151" t="s">
        <v>662</v>
      </c>
      <c r="B228" s="137" t="s">
        <v>674</v>
      </c>
      <c r="C228" s="138" t="s">
        <v>665</v>
      </c>
      <c r="D228" s="139" t="s">
        <v>136</v>
      </c>
      <c r="E228" s="140">
        <v>1</v>
      </c>
      <c r="F228" s="28">
        <v>330.59</v>
      </c>
      <c r="G228" s="207">
        <f t="shared" si="3"/>
        <v>330.59</v>
      </c>
      <c r="H228" s="204"/>
      <c r="I228" s="205"/>
      <c r="J228" s="205"/>
    </row>
    <row r="229" spans="1:10" s="3" customFormat="1" ht="58.15" customHeight="1">
      <c r="A229" s="151" t="s">
        <v>662</v>
      </c>
      <c r="B229" s="137" t="s">
        <v>675</v>
      </c>
      <c r="C229" s="138" t="s">
        <v>666</v>
      </c>
      <c r="D229" s="139" t="s">
        <v>136</v>
      </c>
      <c r="E229" s="140">
        <v>1</v>
      </c>
      <c r="F229" s="28">
        <v>289.83</v>
      </c>
      <c r="G229" s="207">
        <f t="shared" si="3"/>
        <v>289.83</v>
      </c>
      <c r="H229" s="204"/>
      <c r="I229" s="205"/>
      <c r="J229" s="205"/>
    </row>
    <row r="230" spans="1:10" s="3" customFormat="1" ht="58.15" customHeight="1">
      <c r="A230" s="151" t="s">
        <v>662</v>
      </c>
      <c r="B230" s="137" t="s">
        <v>676</v>
      </c>
      <c r="C230" s="138" t="s">
        <v>667</v>
      </c>
      <c r="D230" s="139" t="s">
        <v>136</v>
      </c>
      <c r="E230" s="140">
        <v>1</v>
      </c>
      <c r="F230" s="28">
        <v>289.83</v>
      </c>
      <c r="G230" s="207">
        <f t="shared" si="3"/>
        <v>289.83</v>
      </c>
      <c r="H230" s="204"/>
      <c r="I230" s="205"/>
      <c r="J230" s="205"/>
    </row>
    <row r="231" spans="1:10" s="3" customFormat="1" ht="58.15" customHeight="1">
      <c r="A231" s="151" t="s">
        <v>662</v>
      </c>
      <c r="B231" s="137" t="s">
        <v>677</v>
      </c>
      <c r="C231" s="138" t="s">
        <v>668</v>
      </c>
      <c r="D231" s="139" t="s">
        <v>136</v>
      </c>
      <c r="E231" s="140">
        <v>1</v>
      </c>
      <c r="F231" s="28">
        <v>221.88</v>
      </c>
      <c r="G231" s="207">
        <f t="shared" si="3"/>
        <v>221.88</v>
      </c>
      <c r="H231" s="204"/>
      <c r="I231" s="205"/>
      <c r="J231" s="205"/>
    </row>
    <row r="232" spans="1:10" s="3" customFormat="1" ht="58.15" customHeight="1">
      <c r="A232" s="151" t="s">
        <v>662</v>
      </c>
      <c r="B232" s="137" t="s">
        <v>678</v>
      </c>
      <c r="C232" s="138" t="s">
        <v>669</v>
      </c>
      <c r="D232" s="139" t="s">
        <v>136</v>
      </c>
      <c r="E232" s="140">
        <v>4</v>
      </c>
      <c r="F232" s="28">
        <v>288.11</v>
      </c>
      <c r="G232" s="207">
        <f t="shared" si="3"/>
        <v>1152.44</v>
      </c>
      <c r="H232" s="204"/>
      <c r="I232" s="205"/>
      <c r="J232" s="205"/>
    </row>
    <row r="233" spans="1:10" s="3" customFormat="1" ht="58.15" customHeight="1">
      <c r="A233" s="151" t="s">
        <v>662</v>
      </c>
      <c r="B233" s="137" t="s">
        <v>679</v>
      </c>
      <c r="C233" s="138" t="s">
        <v>670</v>
      </c>
      <c r="D233" s="139" t="s">
        <v>136</v>
      </c>
      <c r="E233" s="140">
        <v>2</v>
      </c>
      <c r="F233" s="28">
        <v>221.88</v>
      </c>
      <c r="G233" s="207">
        <f t="shared" si="3"/>
        <v>443.76</v>
      </c>
      <c r="H233" s="204"/>
      <c r="I233" s="205"/>
      <c r="J233" s="205"/>
    </row>
    <row r="234" spans="1:10" s="3" customFormat="1" ht="58.15" customHeight="1">
      <c r="A234" s="151" t="s">
        <v>662</v>
      </c>
      <c r="B234" s="137" t="s">
        <v>680</v>
      </c>
      <c r="C234" s="138" t="s">
        <v>671</v>
      </c>
      <c r="D234" s="139" t="s">
        <v>136</v>
      </c>
      <c r="E234" s="140">
        <v>2</v>
      </c>
      <c r="F234" s="28">
        <v>268.47000000000003</v>
      </c>
      <c r="G234" s="207">
        <f t="shared" si="3"/>
        <v>536.94000000000005</v>
      </c>
      <c r="H234" s="204"/>
      <c r="I234" s="205"/>
      <c r="J234" s="205"/>
    </row>
    <row r="235" spans="1:10" s="3" customFormat="1" ht="58.15" customHeight="1">
      <c r="A235" s="151" t="s">
        <v>662</v>
      </c>
      <c r="B235" s="137" t="s">
        <v>681</v>
      </c>
      <c r="C235" s="138" t="s">
        <v>672</v>
      </c>
      <c r="D235" s="139" t="s">
        <v>136</v>
      </c>
      <c r="E235" s="140">
        <v>1</v>
      </c>
      <c r="F235" s="28">
        <v>2124.02</v>
      </c>
      <c r="G235" s="207">
        <f t="shared" si="3"/>
        <v>2124.02</v>
      </c>
      <c r="H235" s="204"/>
      <c r="I235" s="205"/>
      <c r="J235" s="205"/>
    </row>
    <row r="236" spans="1:10" s="3" customFormat="1" ht="58.15" customHeight="1">
      <c r="A236" s="151" t="s">
        <v>662</v>
      </c>
      <c r="B236" s="137" t="s">
        <v>682</v>
      </c>
      <c r="C236" s="138" t="s">
        <v>673</v>
      </c>
      <c r="D236" s="139" t="s">
        <v>136</v>
      </c>
      <c r="E236" s="140">
        <v>1</v>
      </c>
      <c r="F236" s="28">
        <v>1052.8699999999999</v>
      </c>
      <c r="G236" s="207">
        <f t="shared" si="3"/>
        <v>1052.8699999999999</v>
      </c>
      <c r="H236" s="204"/>
      <c r="I236" s="205"/>
      <c r="J236" s="205"/>
    </row>
    <row r="237" spans="1:10" s="3" customFormat="1" ht="58.15" customHeight="1">
      <c r="A237" s="151" t="s">
        <v>683</v>
      </c>
      <c r="B237" s="137" t="s">
        <v>684</v>
      </c>
      <c r="C237" s="138" t="s">
        <v>483</v>
      </c>
      <c r="D237" s="139" t="s">
        <v>138</v>
      </c>
      <c r="E237" s="140">
        <v>593.89</v>
      </c>
      <c r="F237" s="28">
        <v>2.95</v>
      </c>
      <c r="G237" s="207">
        <f t="shared" si="3"/>
        <v>1751.98</v>
      </c>
      <c r="H237" s="204"/>
      <c r="I237" s="205"/>
      <c r="J237" s="205"/>
    </row>
    <row r="238" spans="1:10" s="3" customFormat="1" ht="58.15" customHeight="1">
      <c r="A238" s="151" t="s">
        <v>683</v>
      </c>
      <c r="B238" s="137" t="s">
        <v>693</v>
      </c>
      <c r="C238" s="138" t="s">
        <v>685</v>
      </c>
      <c r="D238" s="139" t="s">
        <v>138</v>
      </c>
      <c r="E238" s="140">
        <v>42</v>
      </c>
      <c r="F238" s="28">
        <v>6.14</v>
      </c>
      <c r="G238" s="207">
        <f t="shared" si="3"/>
        <v>257.88</v>
      </c>
      <c r="H238" s="204"/>
      <c r="I238" s="205"/>
      <c r="J238" s="205"/>
    </row>
    <row r="239" spans="1:10" s="3" customFormat="1" ht="58.15" customHeight="1">
      <c r="A239" s="151" t="s">
        <v>683</v>
      </c>
      <c r="B239" s="137" t="s">
        <v>694</v>
      </c>
      <c r="C239" s="138" t="s">
        <v>686</v>
      </c>
      <c r="D239" s="139" t="s">
        <v>138</v>
      </c>
      <c r="E239" s="140">
        <v>53.18</v>
      </c>
      <c r="F239" s="28">
        <v>2.23</v>
      </c>
      <c r="G239" s="207">
        <f t="shared" si="3"/>
        <v>118.59</v>
      </c>
      <c r="H239" s="204"/>
      <c r="I239" s="205"/>
      <c r="J239" s="205"/>
    </row>
    <row r="240" spans="1:10" s="3" customFormat="1" ht="58.15" customHeight="1">
      <c r="A240" s="151" t="s">
        <v>683</v>
      </c>
      <c r="B240" s="137" t="s">
        <v>695</v>
      </c>
      <c r="C240" s="138" t="s">
        <v>687</v>
      </c>
      <c r="D240" s="139" t="s">
        <v>138</v>
      </c>
      <c r="E240" s="140">
        <v>189.93</v>
      </c>
      <c r="F240" s="28">
        <v>1.47</v>
      </c>
      <c r="G240" s="207">
        <f t="shared" si="3"/>
        <v>279.2</v>
      </c>
      <c r="H240" s="204"/>
      <c r="I240" s="205"/>
      <c r="J240" s="205"/>
    </row>
    <row r="241" spans="1:10" s="3" customFormat="1" ht="58.15" customHeight="1">
      <c r="A241" s="151" t="s">
        <v>683</v>
      </c>
      <c r="B241" s="137" t="s">
        <v>696</v>
      </c>
      <c r="C241" s="138" t="s">
        <v>688</v>
      </c>
      <c r="D241" s="139" t="s">
        <v>138</v>
      </c>
      <c r="E241" s="140">
        <v>26</v>
      </c>
      <c r="F241" s="28">
        <v>6.62</v>
      </c>
      <c r="G241" s="207">
        <f t="shared" si="3"/>
        <v>172.12</v>
      </c>
      <c r="H241" s="204"/>
      <c r="I241" s="205"/>
      <c r="J241" s="205"/>
    </row>
    <row r="242" spans="1:10" s="3" customFormat="1" ht="58.15" customHeight="1">
      <c r="A242" s="151" t="s">
        <v>683</v>
      </c>
      <c r="B242" s="137" t="s">
        <v>697</v>
      </c>
      <c r="C242" s="138" t="s">
        <v>484</v>
      </c>
      <c r="D242" s="139" t="s">
        <v>139</v>
      </c>
      <c r="E242" s="140">
        <v>17.600000000000001</v>
      </c>
      <c r="F242" s="28">
        <v>24.55</v>
      </c>
      <c r="G242" s="207">
        <f t="shared" si="3"/>
        <v>432.08</v>
      </c>
      <c r="H242" s="204"/>
      <c r="I242" s="205"/>
      <c r="J242" s="205"/>
    </row>
    <row r="243" spans="1:10" s="3" customFormat="1" ht="58.15" customHeight="1">
      <c r="A243" s="151" t="s">
        <v>683</v>
      </c>
      <c r="B243" s="137" t="s">
        <v>698</v>
      </c>
      <c r="C243" s="138" t="s">
        <v>689</v>
      </c>
      <c r="D243" s="139" t="s">
        <v>136</v>
      </c>
      <c r="E243" s="140">
        <v>2</v>
      </c>
      <c r="F243" s="28">
        <v>51.56</v>
      </c>
      <c r="G243" s="207">
        <f t="shared" si="3"/>
        <v>103.12</v>
      </c>
      <c r="H243" s="204"/>
      <c r="I243" s="205"/>
      <c r="J243" s="205"/>
    </row>
    <row r="244" spans="1:10" s="3" customFormat="1" ht="58.15" customHeight="1">
      <c r="A244" s="151" t="s">
        <v>683</v>
      </c>
      <c r="B244" s="137" t="s">
        <v>699</v>
      </c>
      <c r="C244" s="138" t="s">
        <v>690</v>
      </c>
      <c r="D244" s="139" t="s">
        <v>136</v>
      </c>
      <c r="E244" s="140">
        <v>2</v>
      </c>
      <c r="F244" s="28">
        <v>49.1</v>
      </c>
      <c r="G244" s="207">
        <f t="shared" si="3"/>
        <v>98.2</v>
      </c>
      <c r="H244" s="204"/>
      <c r="I244" s="205"/>
      <c r="J244" s="205"/>
    </row>
    <row r="245" spans="1:10" s="3" customFormat="1" ht="58.15" customHeight="1">
      <c r="A245" s="151" t="s">
        <v>683</v>
      </c>
      <c r="B245" s="137" t="s">
        <v>700</v>
      </c>
      <c r="C245" s="138" t="s">
        <v>691</v>
      </c>
      <c r="D245" s="139" t="s">
        <v>138</v>
      </c>
      <c r="E245" s="140">
        <v>74.02</v>
      </c>
      <c r="F245" s="28">
        <v>3.07</v>
      </c>
      <c r="G245" s="207">
        <f t="shared" si="3"/>
        <v>227.24</v>
      </c>
      <c r="H245" s="204"/>
      <c r="I245" s="205"/>
      <c r="J245" s="205"/>
    </row>
    <row r="246" spans="1:10" s="3" customFormat="1" ht="58.15" customHeight="1" thickBot="1">
      <c r="A246" s="151" t="s">
        <v>683</v>
      </c>
      <c r="B246" s="137" t="s">
        <v>701</v>
      </c>
      <c r="C246" s="138" t="s">
        <v>692</v>
      </c>
      <c r="D246" s="139" t="s">
        <v>136</v>
      </c>
      <c r="E246" s="140">
        <v>115</v>
      </c>
      <c r="F246" s="28">
        <v>28.32</v>
      </c>
      <c r="G246" s="207">
        <f t="shared" si="3"/>
        <v>3256.8</v>
      </c>
      <c r="H246" s="204"/>
      <c r="I246" s="205"/>
      <c r="J246" s="205"/>
    </row>
    <row r="247" spans="1:10" s="3" customFormat="1" ht="58.15" customHeight="1" thickBot="1">
      <c r="A247" s="150" t="s">
        <v>702</v>
      </c>
      <c r="B247" s="178" t="s">
        <v>703</v>
      </c>
      <c r="C247" s="179" t="s">
        <v>488</v>
      </c>
      <c r="D247" s="180" t="s">
        <v>136</v>
      </c>
      <c r="E247" s="181">
        <v>16</v>
      </c>
      <c r="F247" s="48">
        <v>26.84</v>
      </c>
      <c r="G247" s="218">
        <f t="shared" si="3"/>
        <v>429.44</v>
      </c>
      <c r="H247" s="202" t="s">
        <v>1354</v>
      </c>
      <c r="I247" s="203">
        <f>ROUND(SUM(G227:G247),2)</f>
        <v>14021.7</v>
      </c>
      <c r="J247" s="205"/>
    </row>
    <row r="248" spans="1:10" s="3" customFormat="1" ht="58.15" customHeight="1">
      <c r="A248" s="129" t="s">
        <v>704</v>
      </c>
      <c r="B248" s="122" t="s">
        <v>705</v>
      </c>
      <c r="C248" s="121" t="s">
        <v>706</v>
      </c>
      <c r="D248" s="123" t="s">
        <v>137</v>
      </c>
      <c r="E248" s="130">
        <v>138</v>
      </c>
      <c r="F248" s="15">
        <v>30.45</v>
      </c>
      <c r="G248" s="196">
        <f t="shared" si="3"/>
        <v>4202.1000000000004</v>
      </c>
      <c r="H248" s="204"/>
      <c r="I248" s="205"/>
      <c r="J248" s="205"/>
    </row>
    <row r="249" spans="1:10" s="3" customFormat="1" ht="58.15" customHeight="1">
      <c r="A249" s="151" t="s">
        <v>704</v>
      </c>
      <c r="B249" s="137" t="s">
        <v>708</v>
      </c>
      <c r="C249" s="138" t="s">
        <v>445</v>
      </c>
      <c r="D249" s="139" t="s">
        <v>139</v>
      </c>
      <c r="E249" s="140">
        <v>404</v>
      </c>
      <c r="F249" s="28">
        <v>10.6</v>
      </c>
      <c r="G249" s="207">
        <f t="shared" si="3"/>
        <v>4282.3999999999996</v>
      </c>
      <c r="H249" s="204"/>
      <c r="I249" s="205"/>
      <c r="J249" s="205"/>
    </row>
    <row r="250" spans="1:10" s="3" customFormat="1" ht="58.15" customHeight="1">
      <c r="A250" s="151" t="s">
        <v>704</v>
      </c>
      <c r="B250" s="137" t="s">
        <v>709</v>
      </c>
      <c r="C250" s="138" t="s">
        <v>507</v>
      </c>
      <c r="D250" s="139" t="s">
        <v>137</v>
      </c>
      <c r="E250" s="140">
        <v>26</v>
      </c>
      <c r="F250" s="28">
        <v>105.39</v>
      </c>
      <c r="G250" s="207">
        <f t="shared" si="3"/>
        <v>2740.14</v>
      </c>
      <c r="H250" s="204"/>
      <c r="I250" s="205"/>
      <c r="J250" s="205"/>
    </row>
    <row r="251" spans="1:10" s="3" customFormat="1" ht="58.15" customHeight="1">
      <c r="A251" s="151" t="s">
        <v>704</v>
      </c>
      <c r="B251" s="137" t="s">
        <v>710</v>
      </c>
      <c r="C251" s="138" t="s">
        <v>508</v>
      </c>
      <c r="D251" s="139" t="s">
        <v>138</v>
      </c>
      <c r="E251" s="140">
        <v>342</v>
      </c>
      <c r="F251" s="28">
        <v>15.96</v>
      </c>
      <c r="G251" s="207">
        <f t="shared" si="3"/>
        <v>5458.32</v>
      </c>
      <c r="H251" s="204"/>
      <c r="I251" s="205"/>
      <c r="J251" s="205"/>
    </row>
    <row r="252" spans="1:10" s="3" customFormat="1" ht="58.15" customHeight="1">
      <c r="A252" s="151" t="s">
        <v>704</v>
      </c>
      <c r="B252" s="137" t="s">
        <v>711</v>
      </c>
      <c r="C252" s="138" t="s">
        <v>509</v>
      </c>
      <c r="D252" s="139" t="s">
        <v>138</v>
      </c>
      <c r="E252" s="140">
        <v>342</v>
      </c>
      <c r="F252" s="28">
        <v>3.62</v>
      </c>
      <c r="G252" s="207">
        <f t="shared" si="3"/>
        <v>1238.04</v>
      </c>
      <c r="H252" s="204"/>
      <c r="I252" s="205"/>
      <c r="J252" s="205"/>
    </row>
    <row r="253" spans="1:10" s="3" customFormat="1" ht="58.15" customHeight="1">
      <c r="A253" s="151" t="s">
        <v>704</v>
      </c>
      <c r="B253" s="137" t="s">
        <v>712</v>
      </c>
      <c r="C253" s="138" t="s">
        <v>511</v>
      </c>
      <c r="D253" s="139" t="s">
        <v>139</v>
      </c>
      <c r="E253" s="140">
        <v>398</v>
      </c>
      <c r="F253" s="28">
        <v>17.5</v>
      </c>
      <c r="G253" s="207">
        <f t="shared" si="3"/>
        <v>6965</v>
      </c>
      <c r="H253" s="204"/>
      <c r="I253" s="205"/>
      <c r="J253" s="205"/>
    </row>
    <row r="254" spans="1:10" s="3" customFormat="1" ht="58.15" customHeight="1">
      <c r="A254" s="155" t="s">
        <v>704</v>
      </c>
      <c r="B254" s="182" t="s">
        <v>713</v>
      </c>
      <c r="C254" s="183" t="s">
        <v>707</v>
      </c>
      <c r="D254" s="184" t="s">
        <v>139</v>
      </c>
      <c r="E254" s="185">
        <v>12.8</v>
      </c>
      <c r="F254" s="59">
        <v>4.7</v>
      </c>
      <c r="G254" s="219">
        <f t="shared" si="3"/>
        <v>60.16</v>
      </c>
      <c r="H254" s="204"/>
      <c r="I254" s="205"/>
      <c r="J254" s="205"/>
    </row>
    <row r="255" spans="1:10" s="3" customFormat="1" ht="58.15" customHeight="1">
      <c r="A255" s="151" t="s">
        <v>704</v>
      </c>
      <c r="B255" s="137" t="s">
        <v>714</v>
      </c>
      <c r="C255" s="138" t="s">
        <v>510</v>
      </c>
      <c r="D255" s="139" t="s">
        <v>139</v>
      </c>
      <c r="E255" s="140">
        <v>1.3</v>
      </c>
      <c r="F255" s="28">
        <v>53.4</v>
      </c>
      <c r="G255" s="207">
        <f t="shared" si="3"/>
        <v>69.42</v>
      </c>
      <c r="H255" s="204"/>
      <c r="I255" s="205"/>
      <c r="J255" s="205"/>
    </row>
    <row r="256" spans="1:10" s="3" customFormat="1" ht="58.15" customHeight="1">
      <c r="A256" s="151" t="s">
        <v>704</v>
      </c>
      <c r="B256" s="137" t="s">
        <v>715</v>
      </c>
      <c r="C256" s="138" t="s">
        <v>512</v>
      </c>
      <c r="D256" s="139" t="s">
        <v>139</v>
      </c>
      <c r="E256" s="140">
        <v>11.5</v>
      </c>
      <c r="F256" s="28">
        <v>53.4</v>
      </c>
      <c r="G256" s="207">
        <f t="shared" si="3"/>
        <v>614.1</v>
      </c>
      <c r="H256" s="204"/>
      <c r="I256" s="205"/>
      <c r="J256" s="205"/>
    </row>
    <row r="257" spans="1:10" s="3" customFormat="1" ht="58.15" customHeight="1">
      <c r="A257" s="151" t="s">
        <v>704</v>
      </c>
      <c r="B257" s="137" t="s">
        <v>716</v>
      </c>
      <c r="C257" s="138" t="s">
        <v>461</v>
      </c>
      <c r="D257" s="139" t="s">
        <v>137</v>
      </c>
      <c r="E257" s="140">
        <v>7</v>
      </c>
      <c r="F257" s="28">
        <v>13.12</v>
      </c>
      <c r="G257" s="207">
        <f t="shared" si="3"/>
        <v>91.84</v>
      </c>
      <c r="H257" s="204"/>
      <c r="I257" s="205"/>
      <c r="J257" s="205"/>
    </row>
    <row r="258" spans="1:10" s="3" customFormat="1" ht="58.15" customHeight="1">
      <c r="A258" s="151" t="s">
        <v>704</v>
      </c>
      <c r="B258" s="137" t="s">
        <v>717</v>
      </c>
      <c r="C258" s="138" t="s">
        <v>455</v>
      </c>
      <c r="D258" s="139" t="s">
        <v>139</v>
      </c>
      <c r="E258" s="140">
        <v>59</v>
      </c>
      <c r="F258" s="28">
        <v>4.92</v>
      </c>
      <c r="G258" s="207">
        <f t="shared" si="3"/>
        <v>290.27999999999997</v>
      </c>
      <c r="H258" s="204"/>
      <c r="I258" s="205"/>
      <c r="J258" s="205"/>
    </row>
    <row r="259" spans="1:10" s="3" customFormat="1" ht="58.15" customHeight="1">
      <c r="A259" s="151" t="s">
        <v>704</v>
      </c>
      <c r="B259" s="137" t="s">
        <v>719</v>
      </c>
      <c r="C259" s="138" t="s">
        <v>718</v>
      </c>
      <c r="D259" s="139" t="s">
        <v>139</v>
      </c>
      <c r="E259" s="140">
        <v>36</v>
      </c>
      <c r="F259" s="28">
        <v>4.43</v>
      </c>
      <c r="G259" s="207">
        <f t="shared" si="3"/>
        <v>159.47999999999999</v>
      </c>
      <c r="H259" s="204"/>
      <c r="I259" s="205"/>
      <c r="J259" s="205"/>
    </row>
    <row r="260" spans="1:10" s="3" customFormat="1" ht="58.15" customHeight="1">
      <c r="A260" s="151" t="s">
        <v>720</v>
      </c>
      <c r="B260" s="137" t="s">
        <v>721</v>
      </c>
      <c r="C260" s="138" t="s">
        <v>722</v>
      </c>
      <c r="D260" s="139" t="s">
        <v>137</v>
      </c>
      <c r="E260" s="140">
        <v>15</v>
      </c>
      <c r="F260" s="28">
        <v>30.45</v>
      </c>
      <c r="G260" s="207">
        <f t="shared" si="3"/>
        <v>456.75</v>
      </c>
      <c r="H260" s="204"/>
      <c r="I260" s="205"/>
      <c r="J260" s="205"/>
    </row>
    <row r="261" spans="1:10" s="3" customFormat="1" ht="58.15" customHeight="1">
      <c r="A261" s="151" t="s">
        <v>720</v>
      </c>
      <c r="B261" s="137" t="s">
        <v>725</v>
      </c>
      <c r="C261" s="138" t="s">
        <v>723</v>
      </c>
      <c r="D261" s="139" t="s">
        <v>139</v>
      </c>
      <c r="E261" s="140">
        <v>68</v>
      </c>
      <c r="F261" s="28">
        <v>10.64</v>
      </c>
      <c r="G261" s="207">
        <f t="shared" si="3"/>
        <v>723.52</v>
      </c>
      <c r="H261" s="204"/>
      <c r="I261" s="205"/>
      <c r="J261" s="205"/>
    </row>
    <row r="262" spans="1:10" s="3" customFormat="1" ht="58.15" customHeight="1">
      <c r="A262" s="151" t="s">
        <v>720</v>
      </c>
      <c r="B262" s="137" t="s">
        <v>726</v>
      </c>
      <c r="C262" s="138" t="s">
        <v>507</v>
      </c>
      <c r="D262" s="139" t="s">
        <v>137</v>
      </c>
      <c r="E262" s="140">
        <v>2.9</v>
      </c>
      <c r="F262" s="28">
        <v>105.39</v>
      </c>
      <c r="G262" s="207">
        <f t="shared" si="3"/>
        <v>305.63</v>
      </c>
      <c r="H262" s="204"/>
      <c r="I262" s="205"/>
      <c r="J262" s="205"/>
    </row>
    <row r="263" spans="1:10" s="3" customFormat="1" ht="58.15" customHeight="1">
      <c r="A263" s="151" t="s">
        <v>720</v>
      </c>
      <c r="B263" s="137" t="s">
        <v>727</v>
      </c>
      <c r="C263" s="138" t="s">
        <v>508</v>
      </c>
      <c r="D263" s="139" t="s">
        <v>138</v>
      </c>
      <c r="E263" s="140">
        <v>38</v>
      </c>
      <c r="F263" s="28">
        <v>16.05</v>
      </c>
      <c r="G263" s="207">
        <f t="shared" si="3"/>
        <v>609.9</v>
      </c>
      <c r="H263" s="204"/>
      <c r="I263" s="205"/>
      <c r="J263" s="205"/>
    </row>
    <row r="264" spans="1:10" s="3" customFormat="1" ht="58.15" customHeight="1">
      <c r="A264" s="151" t="s">
        <v>720</v>
      </c>
      <c r="B264" s="137" t="s">
        <v>728</v>
      </c>
      <c r="C264" s="138" t="s">
        <v>724</v>
      </c>
      <c r="D264" s="139" t="s">
        <v>139</v>
      </c>
      <c r="E264" s="140">
        <v>45</v>
      </c>
      <c r="F264" s="28">
        <v>35.340000000000003</v>
      </c>
      <c r="G264" s="207">
        <f t="shared" si="3"/>
        <v>1590.3</v>
      </c>
      <c r="H264" s="204"/>
      <c r="I264" s="205"/>
      <c r="J264" s="205"/>
    </row>
    <row r="265" spans="1:10" s="3" customFormat="1" ht="58.15" customHeight="1">
      <c r="A265" s="151" t="s">
        <v>720</v>
      </c>
      <c r="B265" s="137" t="s">
        <v>729</v>
      </c>
      <c r="C265" s="138" t="s">
        <v>707</v>
      </c>
      <c r="D265" s="139" t="s">
        <v>139</v>
      </c>
      <c r="E265" s="140">
        <v>21.9</v>
      </c>
      <c r="F265" s="28">
        <v>4.7</v>
      </c>
      <c r="G265" s="207">
        <f t="shared" si="3"/>
        <v>102.93</v>
      </c>
      <c r="H265" s="204"/>
      <c r="I265" s="205"/>
      <c r="J265" s="205"/>
    </row>
    <row r="266" spans="1:10" s="3" customFormat="1" ht="58.15" customHeight="1">
      <c r="A266" s="151" t="s">
        <v>720</v>
      </c>
      <c r="B266" s="137" t="s">
        <v>730</v>
      </c>
      <c r="C266" s="138" t="s">
        <v>510</v>
      </c>
      <c r="D266" s="139" t="s">
        <v>139</v>
      </c>
      <c r="E266" s="140">
        <v>5.0999999999999996</v>
      </c>
      <c r="F266" s="28">
        <v>38.979999999999997</v>
      </c>
      <c r="G266" s="207">
        <f t="shared" si="3"/>
        <v>198.8</v>
      </c>
      <c r="H266" s="204"/>
      <c r="I266" s="205"/>
      <c r="J266" s="205"/>
    </row>
    <row r="267" spans="1:10" s="3" customFormat="1" ht="58.15" customHeight="1">
      <c r="A267" s="151" t="s">
        <v>720</v>
      </c>
      <c r="B267" s="137" t="s">
        <v>731</v>
      </c>
      <c r="C267" s="138" t="s">
        <v>512</v>
      </c>
      <c r="D267" s="139" t="s">
        <v>139</v>
      </c>
      <c r="E267" s="140">
        <v>16.8</v>
      </c>
      <c r="F267" s="28">
        <v>38.979999999999997</v>
      </c>
      <c r="G267" s="207">
        <f t="shared" si="3"/>
        <v>654.86</v>
      </c>
      <c r="H267" s="204"/>
      <c r="I267" s="205"/>
      <c r="J267" s="205"/>
    </row>
    <row r="268" spans="1:10" s="3" customFormat="1" ht="58.15" customHeight="1">
      <c r="A268" s="151" t="s">
        <v>720</v>
      </c>
      <c r="B268" s="137" t="s">
        <v>732</v>
      </c>
      <c r="C268" s="138" t="s">
        <v>461</v>
      </c>
      <c r="D268" s="139" t="s">
        <v>137</v>
      </c>
      <c r="E268" s="140">
        <v>1.3</v>
      </c>
      <c r="F268" s="28">
        <v>13.12</v>
      </c>
      <c r="G268" s="207">
        <f t="shared" si="3"/>
        <v>17.059999999999999</v>
      </c>
      <c r="H268" s="204"/>
      <c r="I268" s="205"/>
      <c r="J268" s="205"/>
    </row>
    <row r="269" spans="1:10" s="3" customFormat="1" ht="58.15" customHeight="1" thickBot="1">
      <c r="A269" s="151" t="s">
        <v>720</v>
      </c>
      <c r="B269" s="137" t="s">
        <v>733</v>
      </c>
      <c r="C269" s="138" t="s">
        <v>455</v>
      </c>
      <c r="D269" s="139" t="s">
        <v>139</v>
      </c>
      <c r="E269" s="140">
        <v>14</v>
      </c>
      <c r="F269" s="28">
        <v>4.92</v>
      </c>
      <c r="G269" s="207">
        <f t="shared" si="3"/>
        <v>68.88</v>
      </c>
      <c r="H269" s="204"/>
      <c r="I269" s="205"/>
      <c r="J269" s="205"/>
    </row>
    <row r="270" spans="1:10" s="3" customFormat="1" ht="58.15" customHeight="1" thickBot="1">
      <c r="A270" s="150" t="s">
        <v>734</v>
      </c>
      <c r="B270" s="178" t="s">
        <v>735</v>
      </c>
      <c r="C270" s="186" t="s">
        <v>736</v>
      </c>
      <c r="D270" s="180" t="s">
        <v>136</v>
      </c>
      <c r="E270" s="181">
        <v>2</v>
      </c>
      <c r="F270" s="48">
        <v>5619.7</v>
      </c>
      <c r="G270" s="218">
        <f t="shared" si="3"/>
        <v>11239.4</v>
      </c>
      <c r="H270" s="202" t="s">
        <v>1355</v>
      </c>
      <c r="I270" s="203">
        <f>ROUND(SUM(G248:G270),2)</f>
        <v>42139.31</v>
      </c>
      <c r="J270" s="205"/>
    </row>
    <row r="271" spans="1:10" s="3" customFormat="1" ht="58.15" customHeight="1">
      <c r="A271" s="129" t="s">
        <v>737</v>
      </c>
      <c r="B271" s="122" t="s">
        <v>738</v>
      </c>
      <c r="C271" s="121" t="s">
        <v>524</v>
      </c>
      <c r="D271" s="123" t="s">
        <v>137</v>
      </c>
      <c r="E271" s="130">
        <v>1150</v>
      </c>
      <c r="F271" s="15">
        <v>7.07</v>
      </c>
      <c r="G271" s="196">
        <f t="shared" si="3"/>
        <v>8130.5</v>
      </c>
      <c r="H271" s="204"/>
      <c r="I271" s="205"/>
      <c r="J271" s="205"/>
    </row>
    <row r="272" spans="1:10" s="3" customFormat="1" ht="58.15" customHeight="1">
      <c r="A272" s="151" t="s">
        <v>737</v>
      </c>
      <c r="B272" s="137" t="s">
        <v>745</v>
      </c>
      <c r="C272" s="138" t="s">
        <v>739</v>
      </c>
      <c r="D272" s="139" t="s">
        <v>137</v>
      </c>
      <c r="E272" s="140">
        <v>2756</v>
      </c>
      <c r="F272" s="28">
        <v>7.07</v>
      </c>
      <c r="G272" s="207">
        <f t="shared" si="3"/>
        <v>19484.919999999998</v>
      </c>
      <c r="H272" s="204"/>
      <c r="I272" s="205"/>
      <c r="J272" s="205"/>
    </row>
    <row r="273" spans="1:10" s="3" customFormat="1" ht="58.15" customHeight="1">
      <c r="A273" s="151" t="s">
        <v>737</v>
      </c>
      <c r="B273" s="137" t="s">
        <v>746</v>
      </c>
      <c r="C273" s="138" t="s">
        <v>740</v>
      </c>
      <c r="D273" s="139" t="s">
        <v>139</v>
      </c>
      <c r="E273" s="140">
        <v>798.4</v>
      </c>
      <c r="F273" s="28">
        <v>0.49</v>
      </c>
      <c r="G273" s="207">
        <f t="shared" si="3"/>
        <v>391.22</v>
      </c>
      <c r="H273" s="204"/>
      <c r="I273" s="205"/>
      <c r="J273" s="205"/>
    </row>
    <row r="274" spans="1:10" s="3" customFormat="1" ht="58.15" customHeight="1">
      <c r="A274" s="151" t="s">
        <v>737</v>
      </c>
      <c r="B274" s="137" t="s">
        <v>747</v>
      </c>
      <c r="C274" s="138" t="s">
        <v>741</v>
      </c>
      <c r="D274" s="139" t="s">
        <v>139</v>
      </c>
      <c r="E274" s="140">
        <v>199.6</v>
      </c>
      <c r="F274" s="28">
        <v>1</v>
      </c>
      <c r="G274" s="207">
        <f t="shared" si="3"/>
        <v>199.6</v>
      </c>
      <c r="H274" s="204"/>
      <c r="I274" s="205"/>
      <c r="J274" s="205"/>
    </row>
    <row r="275" spans="1:10" s="3" customFormat="1" ht="58.15" customHeight="1">
      <c r="A275" s="151" t="s">
        <v>737</v>
      </c>
      <c r="B275" s="137" t="s">
        <v>748</v>
      </c>
      <c r="C275" s="138" t="s">
        <v>744</v>
      </c>
      <c r="D275" s="139" t="s">
        <v>137</v>
      </c>
      <c r="E275" s="140">
        <v>299.39999999999998</v>
      </c>
      <c r="F275" s="28">
        <v>1.03</v>
      </c>
      <c r="G275" s="207">
        <f t="shared" si="3"/>
        <v>308.38</v>
      </c>
      <c r="H275" s="204"/>
      <c r="I275" s="205"/>
      <c r="J275" s="205"/>
    </row>
    <row r="276" spans="1:10" s="3" customFormat="1" ht="58.15" customHeight="1">
      <c r="A276" s="151" t="s">
        <v>737</v>
      </c>
      <c r="B276" s="137" t="s">
        <v>749</v>
      </c>
      <c r="C276" s="138" t="s">
        <v>742</v>
      </c>
      <c r="D276" s="139" t="s">
        <v>139</v>
      </c>
      <c r="E276" s="140">
        <v>416</v>
      </c>
      <c r="F276" s="28">
        <v>0.61</v>
      </c>
      <c r="G276" s="207">
        <f t="shared" si="3"/>
        <v>253.76</v>
      </c>
      <c r="H276" s="204"/>
      <c r="I276" s="205"/>
      <c r="J276" s="205"/>
    </row>
    <row r="277" spans="1:10" s="3" customFormat="1" ht="58.15" customHeight="1" thickBot="1">
      <c r="A277" s="151" t="s">
        <v>737</v>
      </c>
      <c r="B277" s="137" t="s">
        <v>750</v>
      </c>
      <c r="C277" s="138" t="s">
        <v>743</v>
      </c>
      <c r="D277" s="139" t="s">
        <v>139</v>
      </c>
      <c r="E277" s="140">
        <v>104</v>
      </c>
      <c r="F277" s="28">
        <v>1.66</v>
      </c>
      <c r="G277" s="207">
        <f t="shared" si="3"/>
        <v>172.64</v>
      </c>
      <c r="H277" s="204"/>
      <c r="I277" s="205"/>
      <c r="J277" s="205"/>
    </row>
    <row r="278" spans="1:10" s="3" customFormat="1" ht="58.15" customHeight="1" thickBot="1">
      <c r="A278" s="150" t="s">
        <v>737</v>
      </c>
      <c r="B278" s="178" t="s">
        <v>751</v>
      </c>
      <c r="C278" s="186" t="s">
        <v>411</v>
      </c>
      <c r="D278" s="180" t="s">
        <v>139</v>
      </c>
      <c r="E278" s="181">
        <v>520</v>
      </c>
      <c r="F278" s="48">
        <v>2.36</v>
      </c>
      <c r="G278" s="218">
        <f t="shared" si="3"/>
        <v>1227.2</v>
      </c>
      <c r="H278" s="202" t="s">
        <v>1378</v>
      </c>
      <c r="I278" s="203">
        <f>ROUND(SUM(G271:G278),2)</f>
        <v>30168.22</v>
      </c>
      <c r="J278" s="205"/>
    </row>
    <row r="279" spans="1:10" s="3" customFormat="1" ht="58.15" customHeight="1">
      <c r="A279" s="129" t="s">
        <v>752</v>
      </c>
      <c r="B279" s="122" t="s">
        <v>753</v>
      </c>
      <c r="C279" s="121" t="s">
        <v>413</v>
      </c>
      <c r="D279" s="123" t="s">
        <v>139</v>
      </c>
      <c r="E279" s="130">
        <v>109</v>
      </c>
      <c r="F279" s="15">
        <v>6.58</v>
      </c>
      <c r="G279" s="196">
        <f t="shared" si="3"/>
        <v>717.22</v>
      </c>
      <c r="H279" s="204"/>
      <c r="I279" s="205"/>
      <c r="J279" s="205"/>
    </row>
    <row r="280" spans="1:10" s="3" customFormat="1" ht="58.15" customHeight="1">
      <c r="A280" s="151" t="s">
        <v>754</v>
      </c>
      <c r="B280" s="137" t="s">
        <v>755</v>
      </c>
      <c r="C280" s="138" t="s">
        <v>758</v>
      </c>
      <c r="D280" s="139" t="s">
        <v>138</v>
      </c>
      <c r="E280" s="140">
        <v>19.5</v>
      </c>
      <c r="F280" s="28">
        <v>68.040000000000006</v>
      </c>
      <c r="G280" s="207">
        <f t="shared" si="3"/>
        <v>1326.78</v>
      </c>
      <c r="H280" s="204"/>
      <c r="I280" s="205"/>
      <c r="J280" s="205"/>
    </row>
    <row r="281" spans="1:10" s="3" customFormat="1" ht="58.15" customHeight="1" thickBot="1">
      <c r="A281" s="151" t="s">
        <v>754</v>
      </c>
      <c r="B281" s="137" t="s">
        <v>756</v>
      </c>
      <c r="C281" s="138" t="s">
        <v>440</v>
      </c>
      <c r="D281" s="139" t="s">
        <v>137</v>
      </c>
      <c r="E281" s="140">
        <v>0.2</v>
      </c>
      <c r="F281" s="28">
        <v>1297.7</v>
      </c>
      <c r="G281" s="207">
        <f t="shared" si="3"/>
        <v>259.54000000000002</v>
      </c>
      <c r="H281" s="204"/>
      <c r="I281" s="205"/>
      <c r="J281" s="205"/>
    </row>
    <row r="282" spans="1:10" s="3" customFormat="1" ht="58.15" customHeight="1" thickBot="1">
      <c r="A282" s="150" t="s">
        <v>754</v>
      </c>
      <c r="B282" s="178" t="s">
        <v>757</v>
      </c>
      <c r="C282" s="186" t="s">
        <v>441</v>
      </c>
      <c r="D282" s="180" t="s">
        <v>139</v>
      </c>
      <c r="E282" s="181">
        <v>20</v>
      </c>
      <c r="F282" s="48">
        <v>6.58</v>
      </c>
      <c r="G282" s="218">
        <f t="shared" si="3"/>
        <v>131.6</v>
      </c>
      <c r="H282" s="202" t="s">
        <v>1377</v>
      </c>
      <c r="I282" s="203">
        <f>ROUND(SUM(G279:G282),2)</f>
        <v>2435.14</v>
      </c>
      <c r="J282" s="205"/>
    </row>
    <row r="283" spans="1:10" s="3" customFormat="1" ht="58.15" customHeight="1">
      <c r="A283" s="129" t="s">
        <v>759</v>
      </c>
      <c r="B283" s="122" t="s">
        <v>760</v>
      </c>
      <c r="C283" s="121" t="s">
        <v>443</v>
      </c>
      <c r="D283" s="123" t="s">
        <v>139</v>
      </c>
      <c r="E283" s="130">
        <v>998</v>
      </c>
      <c r="F283" s="15">
        <v>5.42</v>
      </c>
      <c r="G283" s="196">
        <f t="shared" si="3"/>
        <v>5409.16</v>
      </c>
      <c r="H283" s="255" t="s">
        <v>1353</v>
      </c>
      <c r="I283" s="205"/>
      <c r="J283" s="205"/>
    </row>
    <row r="284" spans="1:10" s="3" customFormat="1" ht="58.15" customHeight="1">
      <c r="A284" s="151" t="s">
        <v>759</v>
      </c>
      <c r="B284" s="137" t="s">
        <v>762</v>
      </c>
      <c r="C284" s="138" t="s">
        <v>444</v>
      </c>
      <c r="D284" s="139" t="s">
        <v>137</v>
      </c>
      <c r="E284" s="140">
        <v>265</v>
      </c>
      <c r="F284" s="28">
        <v>17.46</v>
      </c>
      <c r="G284" s="207">
        <f t="shared" si="3"/>
        <v>4626.8999999999996</v>
      </c>
      <c r="H284" s="256"/>
      <c r="I284" s="205"/>
      <c r="J284" s="205"/>
    </row>
    <row r="285" spans="1:10" s="3" customFormat="1" ht="58.15" customHeight="1">
      <c r="A285" s="151" t="s">
        <v>759</v>
      </c>
      <c r="B285" s="137" t="s">
        <v>763</v>
      </c>
      <c r="C285" s="138" t="s">
        <v>445</v>
      </c>
      <c r="D285" s="139" t="s">
        <v>139</v>
      </c>
      <c r="E285" s="140">
        <v>850</v>
      </c>
      <c r="F285" s="28">
        <v>9.89</v>
      </c>
      <c r="G285" s="207">
        <f t="shared" si="3"/>
        <v>8406.5</v>
      </c>
      <c r="H285" s="256"/>
      <c r="I285" s="205"/>
      <c r="J285" s="205"/>
    </row>
    <row r="286" spans="1:10" s="3" customFormat="1" ht="58.15" customHeight="1">
      <c r="A286" s="151" t="s">
        <v>759</v>
      </c>
      <c r="B286" s="137" t="s">
        <v>764</v>
      </c>
      <c r="C286" s="138" t="s">
        <v>568</v>
      </c>
      <c r="D286" s="139" t="s">
        <v>139</v>
      </c>
      <c r="E286" s="140">
        <v>616</v>
      </c>
      <c r="F286" s="28">
        <v>23.27</v>
      </c>
      <c r="G286" s="207">
        <f t="shared" si="3"/>
        <v>14334.32</v>
      </c>
      <c r="H286" s="256"/>
      <c r="I286" s="205"/>
      <c r="J286" s="205"/>
    </row>
    <row r="287" spans="1:10" s="3" customFormat="1" ht="58.15" customHeight="1">
      <c r="A287" s="151" t="s">
        <v>759</v>
      </c>
      <c r="B287" s="137" t="s">
        <v>765</v>
      </c>
      <c r="C287" s="138" t="s">
        <v>569</v>
      </c>
      <c r="D287" s="139" t="s">
        <v>139</v>
      </c>
      <c r="E287" s="140">
        <v>616</v>
      </c>
      <c r="F287" s="28">
        <v>0.55000000000000004</v>
      </c>
      <c r="G287" s="207">
        <f t="shared" si="3"/>
        <v>338.8</v>
      </c>
      <c r="H287" s="256"/>
      <c r="I287" s="205"/>
      <c r="J287" s="205"/>
    </row>
    <row r="288" spans="1:10" s="3" customFormat="1" ht="58.15" customHeight="1">
      <c r="A288" s="151" t="s">
        <v>759</v>
      </c>
      <c r="B288" s="137" t="s">
        <v>766</v>
      </c>
      <c r="C288" s="138" t="s">
        <v>761</v>
      </c>
      <c r="D288" s="139" t="s">
        <v>139</v>
      </c>
      <c r="E288" s="140">
        <v>605</v>
      </c>
      <c r="F288" s="28">
        <v>21.42</v>
      </c>
      <c r="G288" s="207">
        <f t="shared" si="3"/>
        <v>12959.1</v>
      </c>
      <c r="H288" s="256"/>
      <c r="I288" s="205"/>
      <c r="J288" s="205"/>
    </row>
    <row r="289" spans="1:10" s="3" customFormat="1" ht="58.15" customHeight="1">
      <c r="A289" s="151" t="s">
        <v>759</v>
      </c>
      <c r="B289" s="137" t="s">
        <v>767</v>
      </c>
      <c r="C289" s="138" t="s">
        <v>448</v>
      </c>
      <c r="D289" s="139" t="s">
        <v>139</v>
      </c>
      <c r="E289" s="140">
        <v>13</v>
      </c>
      <c r="F289" s="28">
        <v>5.34</v>
      </c>
      <c r="G289" s="207">
        <f t="shared" si="3"/>
        <v>69.42</v>
      </c>
      <c r="H289" s="256"/>
      <c r="I289" s="205"/>
      <c r="J289" s="205"/>
    </row>
    <row r="290" spans="1:10" s="3" customFormat="1" ht="58.15" customHeight="1">
      <c r="A290" s="151" t="s">
        <v>759</v>
      </c>
      <c r="B290" s="137" t="s">
        <v>768</v>
      </c>
      <c r="C290" s="138" t="s">
        <v>761</v>
      </c>
      <c r="D290" s="139" t="s">
        <v>139</v>
      </c>
      <c r="E290" s="140">
        <v>13</v>
      </c>
      <c r="F290" s="28">
        <v>21.42</v>
      </c>
      <c r="G290" s="207">
        <f t="shared" si="3"/>
        <v>278.45999999999998</v>
      </c>
      <c r="H290" s="256"/>
      <c r="I290" s="205"/>
      <c r="J290" s="205"/>
    </row>
    <row r="291" spans="1:10" s="3" customFormat="1" ht="58.15" customHeight="1">
      <c r="A291" s="151" t="s">
        <v>759</v>
      </c>
      <c r="B291" s="137" t="s">
        <v>769</v>
      </c>
      <c r="C291" s="138" t="s">
        <v>570</v>
      </c>
      <c r="D291" s="139" t="s">
        <v>139</v>
      </c>
      <c r="E291" s="140">
        <v>618</v>
      </c>
      <c r="F291" s="28">
        <v>0.55000000000000004</v>
      </c>
      <c r="G291" s="207">
        <f t="shared" si="3"/>
        <v>339.9</v>
      </c>
      <c r="H291" s="256"/>
      <c r="I291" s="205"/>
      <c r="J291" s="205"/>
    </row>
    <row r="292" spans="1:10" s="3" customFormat="1" ht="58.15" customHeight="1">
      <c r="A292" s="151" t="s">
        <v>759</v>
      </c>
      <c r="B292" s="137" t="s">
        <v>770</v>
      </c>
      <c r="C292" s="138" t="s">
        <v>571</v>
      </c>
      <c r="D292" s="139" t="s">
        <v>139</v>
      </c>
      <c r="E292" s="140">
        <v>596</v>
      </c>
      <c r="F292" s="28">
        <v>20.29</v>
      </c>
      <c r="G292" s="207">
        <f t="shared" si="3"/>
        <v>12092.84</v>
      </c>
      <c r="H292" s="256"/>
      <c r="I292" s="205"/>
      <c r="J292" s="205"/>
    </row>
    <row r="293" spans="1:10" s="3" customFormat="1" ht="58.15" customHeight="1">
      <c r="A293" s="151" t="s">
        <v>759</v>
      </c>
      <c r="B293" s="137" t="s">
        <v>771</v>
      </c>
      <c r="C293" s="138" t="s">
        <v>451</v>
      </c>
      <c r="D293" s="139" t="s">
        <v>139</v>
      </c>
      <c r="E293" s="140">
        <v>26</v>
      </c>
      <c r="F293" s="28">
        <v>5.34</v>
      </c>
      <c r="G293" s="207">
        <f t="shared" si="3"/>
        <v>138.84</v>
      </c>
      <c r="H293" s="256"/>
      <c r="I293" s="205"/>
      <c r="J293" s="205"/>
    </row>
    <row r="294" spans="1:10" s="3" customFormat="1" ht="58.15" customHeight="1">
      <c r="A294" s="151" t="s">
        <v>759</v>
      </c>
      <c r="B294" s="137" t="s">
        <v>772</v>
      </c>
      <c r="C294" s="138" t="s">
        <v>452</v>
      </c>
      <c r="D294" s="139" t="s">
        <v>139</v>
      </c>
      <c r="E294" s="140">
        <v>26</v>
      </c>
      <c r="F294" s="28">
        <v>20.29</v>
      </c>
      <c r="G294" s="207">
        <f t="shared" si="3"/>
        <v>527.54</v>
      </c>
      <c r="H294" s="256"/>
      <c r="I294" s="205"/>
      <c r="J294" s="205"/>
    </row>
    <row r="295" spans="1:10" s="3" customFormat="1" ht="58.15" customHeight="1">
      <c r="A295" s="151" t="s">
        <v>759</v>
      </c>
      <c r="B295" s="137" t="s">
        <v>773</v>
      </c>
      <c r="C295" s="138" t="s">
        <v>453</v>
      </c>
      <c r="D295" s="139" t="s">
        <v>139</v>
      </c>
      <c r="E295" s="140">
        <v>622</v>
      </c>
      <c r="F295" s="28">
        <v>0.39</v>
      </c>
      <c r="G295" s="207">
        <f t="shared" si="3"/>
        <v>242.58</v>
      </c>
      <c r="H295" s="256"/>
      <c r="I295" s="205"/>
      <c r="J295" s="205"/>
    </row>
    <row r="296" spans="1:10" s="3" customFormat="1" ht="58.15" customHeight="1" thickBot="1">
      <c r="A296" s="150" t="s">
        <v>759</v>
      </c>
      <c r="B296" s="178" t="s">
        <v>774</v>
      </c>
      <c r="C296" s="186" t="s">
        <v>576</v>
      </c>
      <c r="D296" s="180" t="s">
        <v>139</v>
      </c>
      <c r="E296" s="181">
        <v>145</v>
      </c>
      <c r="F296" s="48">
        <v>6.53</v>
      </c>
      <c r="G296" s="218">
        <f t="shared" si="3"/>
        <v>946.85</v>
      </c>
      <c r="H296" s="256"/>
      <c r="I296" s="205"/>
      <c r="J296" s="205"/>
    </row>
    <row r="297" spans="1:10" s="3" customFormat="1" ht="45" customHeight="1">
      <c r="A297" s="129" t="s">
        <v>775</v>
      </c>
      <c r="B297" s="122" t="s">
        <v>776</v>
      </c>
      <c r="C297" s="121" t="s">
        <v>443</v>
      </c>
      <c r="D297" s="123" t="s">
        <v>139</v>
      </c>
      <c r="E297" s="130">
        <v>998</v>
      </c>
      <c r="F297" s="15"/>
      <c r="G297" s="196">
        <f t="shared" si="3"/>
        <v>0</v>
      </c>
      <c r="H297" s="256"/>
      <c r="I297" s="205"/>
      <c r="J297" s="205"/>
    </row>
    <row r="298" spans="1:10" s="3" customFormat="1" ht="45" customHeight="1">
      <c r="A298" s="131" t="s">
        <v>775</v>
      </c>
      <c r="B298" s="125" t="s">
        <v>777</v>
      </c>
      <c r="C298" s="126" t="s">
        <v>444</v>
      </c>
      <c r="D298" s="127" t="s">
        <v>137</v>
      </c>
      <c r="E298" s="128">
        <v>180</v>
      </c>
      <c r="F298" s="8"/>
      <c r="G298" s="207">
        <f t="shared" si="3"/>
        <v>0</v>
      </c>
      <c r="H298" s="256"/>
      <c r="I298" s="205"/>
      <c r="J298" s="205"/>
    </row>
    <row r="299" spans="1:10" s="3" customFormat="1" ht="45" customHeight="1">
      <c r="A299" s="131" t="s">
        <v>775</v>
      </c>
      <c r="B299" s="125" t="s">
        <v>778</v>
      </c>
      <c r="C299" s="126" t="s">
        <v>459</v>
      </c>
      <c r="D299" s="127" t="s">
        <v>139</v>
      </c>
      <c r="E299" s="128">
        <v>850</v>
      </c>
      <c r="F299" s="8"/>
      <c r="G299" s="207">
        <f t="shared" si="3"/>
        <v>0</v>
      </c>
      <c r="H299" s="256"/>
      <c r="I299" s="205"/>
      <c r="J299" s="205"/>
    </row>
    <row r="300" spans="1:10" s="3" customFormat="1" ht="45" customHeight="1">
      <c r="A300" s="131" t="s">
        <v>775</v>
      </c>
      <c r="B300" s="125" t="s">
        <v>779</v>
      </c>
      <c r="C300" s="126" t="s">
        <v>568</v>
      </c>
      <c r="D300" s="127" t="s">
        <v>139</v>
      </c>
      <c r="E300" s="128">
        <v>616</v>
      </c>
      <c r="F300" s="8"/>
      <c r="G300" s="207">
        <f t="shared" si="3"/>
        <v>0</v>
      </c>
      <c r="H300" s="256"/>
      <c r="I300" s="205"/>
      <c r="J300" s="205"/>
    </row>
    <row r="301" spans="1:10" s="3" customFormat="1" ht="45" customHeight="1">
      <c r="A301" s="131" t="s">
        <v>775</v>
      </c>
      <c r="B301" s="125" t="s">
        <v>780</v>
      </c>
      <c r="C301" s="126" t="s">
        <v>569</v>
      </c>
      <c r="D301" s="127" t="s">
        <v>139</v>
      </c>
      <c r="E301" s="128">
        <v>616</v>
      </c>
      <c r="F301" s="8"/>
      <c r="G301" s="207">
        <f t="shared" si="3"/>
        <v>0</v>
      </c>
      <c r="H301" s="256"/>
      <c r="I301" s="205"/>
      <c r="J301" s="205"/>
    </row>
    <row r="302" spans="1:10" s="3" customFormat="1" ht="45" customHeight="1">
      <c r="A302" s="131" t="s">
        <v>775</v>
      </c>
      <c r="B302" s="125" t="s">
        <v>781</v>
      </c>
      <c r="C302" s="126" t="s">
        <v>761</v>
      </c>
      <c r="D302" s="127" t="s">
        <v>139</v>
      </c>
      <c r="E302" s="128">
        <v>605</v>
      </c>
      <c r="F302" s="8"/>
      <c r="G302" s="207">
        <f t="shared" si="3"/>
        <v>0</v>
      </c>
      <c r="H302" s="256"/>
      <c r="I302" s="205"/>
      <c r="J302" s="205"/>
    </row>
    <row r="303" spans="1:10" s="3" customFormat="1" ht="45" customHeight="1">
      <c r="A303" s="131" t="s">
        <v>775</v>
      </c>
      <c r="B303" s="125" t="s">
        <v>782</v>
      </c>
      <c r="C303" s="126" t="s">
        <v>448</v>
      </c>
      <c r="D303" s="127" t="s">
        <v>139</v>
      </c>
      <c r="E303" s="128">
        <v>13</v>
      </c>
      <c r="F303" s="8"/>
      <c r="G303" s="207">
        <f t="shared" si="3"/>
        <v>0</v>
      </c>
      <c r="H303" s="256"/>
      <c r="I303" s="205"/>
      <c r="J303" s="205"/>
    </row>
    <row r="304" spans="1:10" s="3" customFormat="1" ht="45" customHeight="1">
      <c r="A304" s="131" t="s">
        <v>775</v>
      </c>
      <c r="B304" s="125" t="s">
        <v>783</v>
      </c>
      <c r="C304" s="126" t="s">
        <v>761</v>
      </c>
      <c r="D304" s="127" t="s">
        <v>139</v>
      </c>
      <c r="E304" s="128">
        <v>13</v>
      </c>
      <c r="F304" s="8"/>
      <c r="G304" s="207">
        <f t="shared" si="3"/>
        <v>0</v>
      </c>
      <c r="H304" s="256"/>
      <c r="I304" s="205"/>
      <c r="J304" s="205"/>
    </row>
    <row r="305" spans="1:10" s="3" customFormat="1" ht="45" customHeight="1">
      <c r="A305" s="131" t="s">
        <v>775</v>
      </c>
      <c r="B305" s="125" t="s">
        <v>784</v>
      </c>
      <c r="C305" s="126" t="s">
        <v>570</v>
      </c>
      <c r="D305" s="127" t="s">
        <v>139</v>
      </c>
      <c r="E305" s="128">
        <v>618</v>
      </c>
      <c r="F305" s="8"/>
      <c r="G305" s="207">
        <f t="shared" si="3"/>
        <v>0</v>
      </c>
      <c r="H305" s="256"/>
      <c r="I305" s="205"/>
      <c r="J305" s="205"/>
    </row>
    <row r="306" spans="1:10" s="3" customFormat="1" ht="45" customHeight="1">
      <c r="A306" s="131" t="s">
        <v>775</v>
      </c>
      <c r="B306" s="125" t="s">
        <v>785</v>
      </c>
      <c r="C306" s="126" t="s">
        <v>571</v>
      </c>
      <c r="D306" s="127" t="s">
        <v>139</v>
      </c>
      <c r="E306" s="128">
        <v>596</v>
      </c>
      <c r="F306" s="8"/>
      <c r="G306" s="207">
        <f t="shared" si="3"/>
        <v>0</v>
      </c>
      <c r="H306" s="256"/>
      <c r="I306" s="205"/>
      <c r="J306" s="205"/>
    </row>
    <row r="307" spans="1:10" s="3" customFormat="1" ht="45" customHeight="1">
      <c r="A307" s="131" t="s">
        <v>775</v>
      </c>
      <c r="B307" s="125" t="s">
        <v>786</v>
      </c>
      <c r="C307" s="126" t="s">
        <v>451</v>
      </c>
      <c r="D307" s="127" t="s">
        <v>139</v>
      </c>
      <c r="E307" s="128">
        <v>26</v>
      </c>
      <c r="F307" s="8"/>
      <c r="G307" s="207">
        <f t="shared" si="3"/>
        <v>0</v>
      </c>
      <c r="H307" s="256"/>
      <c r="I307" s="205"/>
      <c r="J307" s="205"/>
    </row>
    <row r="308" spans="1:10" s="3" customFormat="1" ht="45" customHeight="1">
      <c r="A308" s="131" t="s">
        <v>775</v>
      </c>
      <c r="B308" s="125" t="s">
        <v>787</v>
      </c>
      <c r="C308" s="126" t="s">
        <v>452</v>
      </c>
      <c r="D308" s="127" t="s">
        <v>139</v>
      </c>
      <c r="E308" s="128">
        <v>26</v>
      </c>
      <c r="F308" s="8"/>
      <c r="G308" s="207">
        <f t="shared" si="3"/>
        <v>0</v>
      </c>
      <c r="H308" s="256"/>
      <c r="I308" s="205"/>
      <c r="J308" s="205"/>
    </row>
    <row r="309" spans="1:10" s="3" customFormat="1" ht="45" customHeight="1" thickBot="1">
      <c r="A309" s="131" t="s">
        <v>775</v>
      </c>
      <c r="B309" s="125" t="s">
        <v>788</v>
      </c>
      <c r="C309" s="126" t="s">
        <v>453</v>
      </c>
      <c r="D309" s="127" t="s">
        <v>139</v>
      </c>
      <c r="E309" s="128">
        <v>622</v>
      </c>
      <c r="F309" s="8"/>
      <c r="G309" s="207">
        <f t="shared" si="3"/>
        <v>0</v>
      </c>
      <c r="H309" s="257"/>
      <c r="I309" s="205"/>
      <c r="J309" s="205"/>
    </row>
    <row r="310" spans="1:10" s="3" customFormat="1" ht="45" customHeight="1" thickBot="1">
      <c r="A310" s="132" t="s">
        <v>775</v>
      </c>
      <c r="B310" s="133" t="s">
        <v>789</v>
      </c>
      <c r="C310" s="134" t="s">
        <v>576</v>
      </c>
      <c r="D310" s="135" t="s">
        <v>139</v>
      </c>
      <c r="E310" s="136">
        <v>145</v>
      </c>
      <c r="F310" s="16"/>
      <c r="G310" s="218">
        <f t="shared" si="3"/>
        <v>0</v>
      </c>
      <c r="H310" s="202" t="s">
        <v>1376</v>
      </c>
      <c r="I310" s="203">
        <f>ROUND(SUM(G283:G310),2)</f>
        <v>60711.21</v>
      </c>
      <c r="J310" s="205"/>
    </row>
    <row r="311" spans="1:10" s="3" customFormat="1" ht="57" customHeight="1">
      <c r="A311" s="129" t="s">
        <v>790</v>
      </c>
      <c r="B311" s="122" t="s">
        <v>791</v>
      </c>
      <c r="C311" s="121" t="s">
        <v>792</v>
      </c>
      <c r="D311" s="123" t="s">
        <v>136</v>
      </c>
      <c r="E311" s="130">
        <v>1</v>
      </c>
      <c r="F311" s="15">
        <v>262.64999999999998</v>
      </c>
      <c r="G311" s="196">
        <f t="shared" si="3"/>
        <v>262.64999999999998</v>
      </c>
      <c r="H311" s="204"/>
      <c r="I311" s="205"/>
      <c r="J311" s="205"/>
    </row>
    <row r="312" spans="1:10" s="3" customFormat="1" ht="57" customHeight="1">
      <c r="A312" s="131" t="s">
        <v>793</v>
      </c>
      <c r="B312" s="125" t="s">
        <v>794</v>
      </c>
      <c r="C312" s="126" t="s">
        <v>795</v>
      </c>
      <c r="D312" s="127" t="s">
        <v>138</v>
      </c>
      <c r="E312" s="128">
        <v>62</v>
      </c>
      <c r="F312" s="8">
        <v>2.95</v>
      </c>
      <c r="G312" s="207">
        <f t="shared" si="3"/>
        <v>182.9</v>
      </c>
      <c r="H312" s="204"/>
      <c r="I312" s="205"/>
      <c r="J312" s="205"/>
    </row>
    <row r="313" spans="1:10" s="3" customFormat="1" ht="61.9" customHeight="1">
      <c r="A313" s="131" t="s">
        <v>793</v>
      </c>
      <c r="B313" s="125" t="s">
        <v>796</v>
      </c>
      <c r="C313" s="126" t="s">
        <v>686</v>
      </c>
      <c r="D313" s="127" t="s">
        <v>138</v>
      </c>
      <c r="E313" s="128">
        <v>7</v>
      </c>
      <c r="F313" s="8">
        <v>2.23</v>
      </c>
      <c r="G313" s="207">
        <f t="shared" si="3"/>
        <v>15.61</v>
      </c>
      <c r="H313" s="204"/>
      <c r="I313" s="205"/>
      <c r="J313" s="205"/>
    </row>
    <row r="314" spans="1:10" s="3" customFormat="1" ht="55.9" customHeight="1">
      <c r="A314" s="131" t="s">
        <v>793</v>
      </c>
      <c r="B314" s="125" t="s">
        <v>797</v>
      </c>
      <c r="C314" s="126" t="s">
        <v>687</v>
      </c>
      <c r="D314" s="127" t="s">
        <v>138</v>
      </c>
      <c r="E314" s="128">
        <v>26.26</v>
      </c>
      <c r="F314" s="8">
        <v>1.47</v>
      </c>
      <c r="G314" s="207">
        <f t="shared" si="3"/>
        <v>38.6</v>
      </c>
      <c r="H314" s="204"/>
      <c r="I314" s="205"/>
      <c r="J314" s="205"/>
    </row>
    <row r="315" spans="1:10" s="3" customFormat="1" ht="55.15" customHeight="1" thickBot="1">
      <c r="A315" s="131" t="s">
        <v>793</v>
      </c>
      <c r="B315" s="125" t="s">
        <v>798</v>
      </c>
      <c r="C315" s="126" t="s">
        <v>484</v>
      </c>
      <c r="D315" s="127" t="s">
        <v>139</v>
      </c>
      <c r="E315" s="128">
        <v>6.32</v>
      </c>
      <c r="F315" s="8">
        <v>24.55</v>
      </c>
      <c r="G315" s="207">
        <f t="shared" si="3"/>
        <v>155.16</v>
      </c>
      <c r="H315" s="204"/>
      <c r="I315" s="205"/>
      <c r="J315" s="205"/>
    </row>
    <row r="316" spans="1:10" s="3" customFormat="1" ht="60.75" thickBot="1">
      <c r="A316" s="132" t="s">
        <v>793</v>
      </c>
      <c r="B316" s="133" t="s">
        <v>799</v>
      </c>
      <c r="C316" s="134" t="s">
        <v>689</v>
      </c>
      <c r="D316" s="135" t="s">
        <v>136</v>
      </c>
      <c r="E316" s="136">
        <v>1</v>
      </c>
      <c r="F316" s="16">
        <v>51.56</v>
      </c>
      <c r="G316" s="218">
        <f t="shared" si="3"/>
        <v>51.56</v>
      </c>
      <c r="H316" s="202" t="s">
        <v>1375</v>
      </c>
      <c r="I316" s="203">
        <f>ROUND(SUM(G311:G316),2)</f>
        <v>706.48</v>
      </c>
      <c r="J316" s="205"/>
    </row>
    <row r="317" spans="1:10" s="3" customFormat="1" ht="45" customHeight="1">
      <c r="A317" s="129" t="s">
        <v>800</v>
      </c>
      <c r="B317" s="122" t="s">
        <v>801</v>
      </c>
      <c r="C317" s="121" t="s">
        <v>404</v>
      </c>
      <c r="D317" s="123" t="s">
        <v>137</v>
      </c>
      <c r="E317" s="130">
        <v>1018</v>
      </c>
      <c r="F317" s="15">
        <v>7.07</v>
      </c>
      <c r="G317" s="196">
        <f t="shared" si="3"/>
        <v>7197.26</v>
      </c>
      <c r="H317" s="204"/>
      <c r="I317" s="205"/>
      <c r="J317" s="205"/>
    </row>
    <row r="318" spans="1:10" s="3" customFormat="1" ht="45" customHeight="1">
      <c r="A318" s="131" t="s">
        <v>800</v>
      </c>
      <c r="B318" s="125" t="s">
        <v>809</v>
      </c>
      <c r="C318" s="126" t="s">
        <v>802</v>
      </c>
      <c r="D318" s="127" t="s">
        <v>137</v>
      </c>
      <c r="E318" s="128">
        <v>1188</v>
      </c>
      <c r="F318" s="8">
        <v>7.07</v>
      </c>
      <c r="G318" s="207">
        <f t="shared" si="3"/>
        <v>8399.16</v>
      </c>
      <c r="H318" s="204"/>
      <c r="I318" s="205"/>
      <c r="J318" s="205"/>
    </row>
    <row r="319" spans="1:10" s="3" customFormat="1" ht="45" customHeight="1">
      <c r="A319" s="131" t="s">
        <v>800</v>
      </c>
      <c r="B319" s="125" t="s">
        <v>810</v>
      </c>
      <c r="C319" s="126" t="s">
        <v>803</v>
      </c>
      <c r="D319" s="127" t="s">
        <v>137</v>
      </c>
      <c r="E319" s="128">
        <v>2502</v>
      </c>
      <c r="F319" s="8">
        <v>7.07</v>
      </c>
      <c r="G319" s="207">
        <f t="shared" si="3"/>
        <v>17689.14</v>
      </c>
      <c r="H319" s="204"/>
      <c r="I319" s="205"/>
      <c r="J319" s="205"/>
    </row>
    <row r="320" spans="1:10" s="3" customFormat="1" ht="45" customHeight="1">
      <c r="A320" s="131" t="s">
        <v>800</v>
      </c>
      <c r="B320" s="125" t="s">
        <v>811</v>
      </c>
      <c r="C320" s="126" t="s">
        <v>804</v>
      </c>
      <c r="D320" s="127" t="s">
        <v>139</v>
      </c>
      <c r="E320" s="128">
        <v>2252.8000000000002</v>
      </c>
      <c r="F320" s="8">
        <v>0.49</v>
      </c>
      <c r="G320" s="207">
        <f t="shared" si="3"/>
        <v>1103.8699999999999</v>
      </c>
      <c r="H320" s="204"/>
      <c r="I320" s="205"/>
      <c r="J320" s="205"/>
    </row>
    <row r="321" spans="1:10" s="3" customFormat="1" ht="45" customHeight="1">
      <c r="A321" s="131" t="s">
        <v>800</v>
      </c>
      <c r="B321" s="125" t="s">
        <v>812</v>
      </c>
      <c r="C321" s="126" t="s">
        <v>805</v>
      </c>
      <c r="D321" s="127" t="s">
        <v>139</v>
      </c>
      <c r="E321" s="128">
        <v>563.20000000000005</v>
      </c>
      <c r="F321" s="8">
        <v>1</v>
      </c>
      <c r="G321" s="207">
        <f t="shared" si="3"/>
        <v>563.20000000000005</v>
      </c>
      <c r="H321" s="204"/>
      <c r="I321" s="205"/>
      <c r="J321" s="205"/>
    </row>
    <row r="322" spans="1:10" s="3" customFormat="1" ht="45" customHeight="1">
      <c r="A322" s="131" t="s">
        <v>800</v>
      </c>
      <c r="B322" s="125" t="s">
        <v>813</v>
      </c>
      <c r="C322" s="126" t="s">
        <v>806</v>
      </c>
      <c r="D322" s="127" t="s">
        <v>137</v>
      </c>
      <c r="E322" s="128">
        <v>844.8</v>
      </c>
      <c r="F322" s="8">
        <v>1.03</v>
      </c>
      <c r="G322" s="207">
        <f t="shared" si="3"/>
        <v>870.14</v>
      </c>
      <c r="H322" s="204"/>
      <c r="I322" s="205"/>
      <c r="J322" s="205"/>
    </row>
    <row r="323" spans="1:10" s="3" customFormat="1" ht="45" customHeight="1">
      <c r="A323" s="131" t="s">
        <v>800</v>
      </c>
      <c r="B323" s="125" t="s">
        <v>814</v>
      </c>
      <c r="C323" s="126" t="s">
        <v>807</v>
      </c>
      <c r="D323" s="127" t="s">
        <v>139</v>
      </c>
      <c r="E323" s="128">
        <v>4016</v>
      </c>
      <c r="F323" s="8">
        <v>0.61</v>
      </c>
      <c r="G323" s="207">
        <f t="shared" si="3"/>
        <v>2449.7600000000002</v>
      </c>
      <c r="H323" s="204"/>
      <c r="I323" s="205"/>
      <c r="J323" s="205"/>
    </row>
    <row r="324" spans="1:10" s="3" customFormat="1" ht="45" customHeight="1">
      <c r="A324" s="131" t="s">
        <v>800</v>
      </c>
      <c r="B324" s="125" t="s">
        <v>815</v>
      </c>
      <c r="C324" s="126" t="s">
        <v>808</v>
      </c>
      <c r="D324" s="127" t="s">
        <v>139</v>
      </c>
      <c r="E324" s="128">
        <v>1004</v>
      </c>
      <c r="F324" s="8">
        <v>1.66</v>
      </c>
      <c r="G324" s="207">
        <f t="shared" si="3"/>
        <v>1666.64</v>
      </c>
      <c r="H324" s="204"/>
      <c r="I324" s="205"/>
      <c r="J324" s="205"/>
    </row>
    <row r="325" spans="1:10" s="3" customFormat="1" ht="45" customHeight="1" thickBot="1">
      <c r="A325" s="131" t="s">
        <v>800</v>
      </c>
      <c r="B325" s="125" t="s">
        <v>816</v>
      </c>
      <c r="C325" s="126" t="s">
        <v>411</v>
      </c>
      <c r="D325" s="127" t="s">
        <v>139</v>
      </c>
      <c r="E325" s="128">
        <v>5020</v>
      </c>
      <c r="F325" s="8">
        <v>2.36</v>
      </c>
      <c r="G325" s="207">
        <f t="shared" si="3"/>
        <v>11847.2</v>
      </c>
      <c r="H325" s="204"/>
      <c r="I325" s="205"/>
      <c r="J325" s="205"/>
    </row>
    <row r="326" spans="1:10" s="3" customFormat="1" ht="45" customHeight="1" thickBot="1">
      <c r="A326" s="132" t="s">
        <v>800</v>
      </c>
      <c r="B326" s="133" t="s">
        <v>817</v>
      </c>
      <c r="C326" s="134" t="s">
        <v>412</v>
      </c>
      <c r="D326" s="135" t="s">
        <v>139</v>
      </c>
      <c r="E326" s="136">
        <v>1210</v>
      </c>
      <c r="F326" s="16">
        <v>4.46</v>
      </c>
      <c r="G326" s="218">
        <f t="shared" si="3"/>
        <v>5396.6</v>
      </c>
      <c r="H326" s="202" t="s">
        <v>1374</v>
      </c>
      <c r="I326" s="203">
        <f>ROUND(SUM(G317:G326),2)</f>
        <v>57182.97</v>
      </c>
      <c r="J326" s="205"/>
    </row>
    <row r="327" spans="1:10" s="3" customFormat="1" ht="45" customHeight="1">
      <c r="A327" s="129" t="s">
        <v>818</v>
      </c>
      <c r="B327" s="122" t="s">
        <v>819</v>
      </c>
      <c r="C327" s="121" t="s">
        <v>820</v>
      </c>
      <c r="D327" s="123" t="s">
        <v>139</v>
      </c>
      <c r="E327" s="130">
        <v>66</v>
      </c>
      <c r="F327" s="15">
        <v>5.4</v>
      </c>
      <c r="G327" s="196">
        <f t="shared" si="3"/>
        <v>356.4</v>
      </c>
      <c r="H327" s="204"/>
      <c r="I327" s="205"/>
      <c r="J327" s="205"/>
    </row>
    <row r="328" spans="1:10" s="3" customFormat="1" ht="45" customHeight="1">
      <c r="A328" s="131" t="s">
        <v>818</v>
      </c>
      <c r="B328" s="125" t="s">
        <v>823</v>
      </c>
      <c r="C328" s="126" t="s">
        <v>821</v>
      </c>
      <c r="D328" s="127" t="s">
        <v>139</v>
      </c>
      <c r="E328" s="128">
        <v>45</v>
      </c>
      <c r="F328" s="8">
        <v>12.45</v>
      </c>
      <c r="G328" s="207">
        <f t="shared" si="3"/>
        <v>560.25</v>
      </c>
      <c r="H328" s="204"/>
      <c r="I328" s="205"/>
      <c r="J328" s="205"/>
    </row>
    <row r="329" spans="1:10" s="3" customFormat="1" ht="45" customHeight="1">
      <c r="A329" s="131" t="s">
        <v>818</v>
      </c>
      <c r="B329" s="125" t="s">
        <v>824</v>
      </c>
      <c r="C329" s="126" t="s">
        <v>822</v>
      </c>
      <c r="D329" s="127" t="s">
        <v>138</v>
      </c>
      <c r="E329" s="128">
        <v>69</v>
      </c>
      <c r="F329" s="8">
        <v>52.55</v>
      </c>
      <c r="G329" s="207">
        <f t="shared" si="3"/>
        <v>3625.95</v>
      </c>
      <c r="H329" s="204"/>
      <c r="I329" s="205"/>
      <c r="J329" s="205"/>
    </row>
    <row r="330" spans="1:10" s="3" customFormat="1" ht="45" customHeight="1">
      <c r="A330" s="131" t="s">
        <v>818</v>
      </c>
      <c r="B330" s="125" t="s">
        <v>825</v>
      </c>
      <c r="C330" s="126" t="s">
        <v>413</v>
      </c>
      <c r="D330" s="127" t="s">
        <v>139</v>
      </c>
      <c r="E330" s="128">
        <v>327</v>
      </c>
      <c r="F330" s="8">
        <v>6.58</v>
      </c>
      <c r="G330" s="207">
        <f t="shared" si="3"/>
        <v>2151.66</v>
      </c>
      <c r="H330" s="204"/>
      <c r="I330" s="205"/>
      <c r="J330" s="205"/>
    </row>
    <row r="331" spans="1:10" s="3" customFormat="1" ht="45" customHeight="1">
      <c r="A331" s="131" t="s">
        <v>826</v>
      </c>
      <c r="B331" s="125" t="s">
        <v>827</v>
      </c>
      <c r="C331" s="126" t="s">
        <v>420</v>
      </c>
      <c r="D331" s="127" t="s">
        <v>137</v>
      </c>
      <c r="E331" s="128">
        <v>30</v>
      </c>
      <c r="F331" s="8">
        <v>8.44</v>
      </c>
      <c r="G331" s="207">
        <f t="shared" si="3"/>
        <v>253.2</v>
      </c>
      <c r="H331" s="204"/>
      <c r="I331" s="205"/>
      <c r="J331" s="205"/>
    </row>
    <row r="332" spans="1:10" s="3" customFormat="1" ht="45" customHeight="1">
      <c r="A332" s="131" t="s">
        <v>826</v>
      </c>
      <c r="B332" s="125" t="s">
        <v>828</v>
      </c>
      <c r="C332" s="126" t="s">
        <v>421</v>
      </c>
      <c r="D332" s="127" t="s">
        <v>139</v>
      </c>
      <c r="E332" s="128">
        <v>80</v>
      </c>
      <c r="F332" s="8">
        <v>1.99</v>
      </c>
      <c r="G332" s="207">
        <f t="shared" si="3"/>
        <v>159.19999999999999</v>
      </c>
      <c r="H332" s="204"/>
      <c r="I332" s="205"/>
      <c r="J332" s="205"/>
    </row>
    <row r="333" spans="1:10" s="3" customFormat="1" ht="45" customHeight="1">
      <c r="A333" s="131" t="s">
        <v>826</v>
      </c>
      <c r="B333" s="125" t="s">
        <v>829</v>
      </c>
      <c r="C333" s="126" t="s">
        <v>541</v>
      </c>
      <c r="D333" s="127" t="s">
        <v>139</v>
      </c>
      <c r="E333" s="128">
        <v>80</v>
      </c>
      <c r="F333" s="8">
        <v>4.03</v>
      </c>
      <c r="G333" s="207">
        <f t="shared" si="3"/>
        <v>322.39999999999998</v>
      </c>
      <c r="H333" s="204"/>
      <c r="I333" s="205"/>
      <c r="J333" s="205"/>
    </row>
    <row r="334" spans="1:10" s="3" customFormat="1" ht="45" customHeight="1">
      <c r="A334" s="131" t="s">
        <v>826</v>
      </c>
      <c r="B334" s="125" t="s">
        <v>830</v>
      </c>
      <c r="C334" s="126" t="s">
        <v>423</v>
      </c>
      <c r="D334" s="127" t="s">
        <v>138</v>
      </c>
      <c r="E334" s="128">
        <v>200</v>
      </c>
      <c r="F334" s="8">
        <v>24.74</v>
      </c>
      <c r="G334" s="207">
        <f t="shared" si="3"/>
        <v>4948</v>
      </c>
      <c r="H334" s="204"/>
      <c r="I334" s="205"/>
      <c r="J334" s="205"/>
    </row>
    <row r="335" spans="1:10" s="3" customFormat="1" ht="45" customHeight="1">
      <c r="A335" s="131" t="s">
        <v>826</v>
      </c>
      <c r="B335" s="125" t="s">
        <v>831</v>
      </c>
      <c r="C335" s="126" t="s">
        <v>424</v>
      </c>
      <c r="D335" s="127" t="s">
        <v>137</v>
      </c>
      <c r="E335" s="128">
        <v>18</v>
      </c>
      <c r="F335" s="8">
        <v>40.4</v>
      </c>
      <c r="G335" s="207">
        <f t="shared" si="3"/>
        <v>727.2</v>
      </c>
      <c r="H335" s="204"/>
      <c r="I335" s="205"/>
      <c r="J335" s="205"/>
    </row>
    <row r="336" spans="1:10" s="3" customFormat="1" ht="45" customHeight="1">
      <c r="A336" s="131" t="s">
        <v>826</v>
      </c>
      <c r="B336" s="125" t="s">
        <v>832</v>
      </c>
      <c r="C336" s="126" t="s">
        <v>425</v>
      </c>
      <c r="D336" s="127" t="s">
        <v>139</v>
      </c>
      <c r="E336" s="128">
        <v>80</v>
      </c>
      <c r="F336" s="8">
        <v>1.52</v>
      </c>
      <c r="G336" s="207">
        <f t="shared" si="3"/>
        <v>121.6</v>
      </c>
      <c r="H336" s="204"/>
      <c r="I336" s="205"/>
      <c r="J336" s="205"/>
    </row>
    <row r="337" spans="1:10" s="3" customFormat="1" ht="45" customHeight="1">
      <c r="A337" s="131" t="s">
        <v>826</v>
      </c>
      <c r="B337" s="125" t="s">
        <v>833</v>
      </c>
      <c r="C337" s="126" t="s">
        <v>426</v>
      </c>
      <c r="D337" s="127" t="s">
        <v>137</v>
      </c>
      <c r="E337" s="128">
        <v>12</v>
      </c>
      <c r="F337" s="8">
        <v>39.880000000000003</v>
      </c>
      <c r="G337" s="207">
        <f t="shared" si="3"/>
        <v>478.56</v>
      </c>
      <c r="H337" s="204"/>
      <c r="I337" s="205"/>
      <c r="J337" s="205"/>
    </row>
    <row r="338" spans="1:10" s="3" customFormat="1" ht="45" customHeight="1" thickBot="1">
      <c r="A338" s="131" t="s">
        <v>826</v>
      </c>
      <c r="B338" s="125" t="s">
        <v>834</v>
      </c>
      <c r="C338" s="126" t="s">
        <v>539</v>
      </c>
      <c r="D338" s="127" t="s">
        <v>136</v>
      </c>
      <c r="E338" s="128">
        <v>1</v>
      </c>
      <c r="F338" s="8">
        <v>181.15</v>
      </c>
      <c r="G338" s="207">
        <f t="shared" si="3"/>
        <v>181.15</v>
      </c>
      <c r="H338" s="204"/>
      <c r="I338" s="205"/>
      <c r="J338" s="205"/>
    </row>
    <row r="339" spans="1:10" s="3" customFormat="1" ht="45" customHeight="1" thickBot="1">
      <c r="A339" s="132" t="s">
        <v>835</v>
      </c>
      <c r="B339" s="133" t="s">
        <v>836</v>
      </c>
      <c r="C339" s="134" t="s">
        <v>837</v>
      </c>
      <c r="D339" s="135" t="s">
        <v>136</v>
      </c>
      <c r="E339" s="136">
        <v>2</v>
      </c>
      <c r="F339" s="16">
        <v>571.77</v>
      </c>
      <c r="G339" s="218">
        <f t="shared" si="3"/>
        <v>1143.54</v>
      </c>
      <c r="H339" s="202" t="s">
        <v>1373</v>
      </c>
      <c r="I339" s="203">
        <f>ROUND(SUM(G327:G339),2)</f>
        <v>15029.11</v>
      </c>
      <c r="J339" s="205"/>
    </row>
    <row r="340" spans="1:10" s="3" customFormat="1" ht="45" customHeight="1">
      <c r="A340" s="129" t="s">
        <v>838</v>
      </c>
      <c r="B340" s="122" t="s">
        <v>839</v>
      </c>
      <c r="C340" s="121" t="s">
        <v>443</v>
      </c>
      <c r="D340" s="123" t="s">
        <v>139</v>
      </c>
      <c r="E340" s="130">
        <v>2301</v>
      </c>
      <c r="F340" s="15">
        <v>5.42</v>
      </c>
      <c r="G340" s="196">
        <f t="shared" si="3"/>
        <v>12471.42</v>
      </c>
      <c r="H340" s="255" t="s">
        <v>1353</v>
      </c>
      <c r="I340" s="205"/>
      <c r="J340" s="205"/>
    </row>
    <row r="341" spans="1:10" s="3" customFormat="1" ht="45" customHeight="1">
      <c r="A341" s="131" t="s">
        <v>838</v>
      </c>
      <c r="B341" s="125" t="s">
        <v>840</v>
      </c>
      <c r="C341" s="126" t="s">
        <v>444</v>
      </c>
      <c r="D341" s="127" t="s">
        <v>137</v>
      </c>
      <c r="E341" s="128">
        <v>869</v>
      </c>
      <c r="F341" s="8">
        <v>17.46</v>
      </c>
      <c r="G341" s="207">
        <f t="shared" si="3"/>
        <v>15172.74</v>
      </c>
      <c r="H341" s="256"/>
      <c r="I341" s="205"/>
      <c r="J341" s="205"/>
    </row>
    <row r="342" spans="1:10" s="3" customFormat="1" ht="45" customHeight="1">
      <c r="A342" s="131" t="s">
        <v>838</v>
      </c>
      <c r="B342" s="125" t="s">
        <v>841</v>
      </c>
      <c r="C342" s="126" t="s">
        <v>445</v>
      </c>
      <c r="D342" s="127" t="s">
        <v>139</v>
      </c>
      <c r="E342" s="128">
        <v>2047</v>
      </c>
      <c r="F342" s="8">
        <v>9.89</v>
      </c>
      <c r="G342" s="207">
        <f t="shared" si="3"/>
        <v>20244.830000000002</v>
      </c>
      <c r="H342" s="256"/>
      <c r="I342" s="205"/>
      <c r="J342" s="205"/>
    </row>
    <row r="343" spans="1:10" s="3" customFormat="1" ht="45" customHeight="1">
      <c r="A343" s="131" t="s">
        <v>838</v>
      </c>
      <c r="B343" s="125" t="s">
        <v>842</v>
      </c>
      <c r="C343" s="126" t="s">
        <v>568</v>
      </c>
      <c r="D343" s="127" t="s">
        <v>139</v>
      </c>
      <c r="E343" s="128">
        <v>1790</v>
      </c>
      <c r="F343" s="8">
        <v>21.35</v>
      </c>
      <c r="G343" s="207">
        <f t="shared" si="3"/>
        <v>38216.5</v>
      </c>
      <c r="H343" s="256"/>
      <c r="I343" s="205"/>
      <c r="J343" s="205"/>
    </row>
    <row r="344" spans="1:10" s="3" customFormat="1" ht="45" customHeight="1">
      <c r="A344" s="131" t="s">
        <v>838</v>
      </c>
      <c r="B344" s="125" t="s">
        <v>843</v>
      </c>
      <c r="C344" s="126" t="s">
        <v>569</v>
      </c>
      <c r="D344" s="127" t="s">
        <v>139</v>
      </c>
      <c r="E344" s="128">
        <v>1790</v>
      </c>
      <c r="F344" s="8">
        <v>0.55000000000000004</v>
      </c>
      <c r="G344" s="207">
        <f t="shared" si="3"/>
        <v>984.5</v>
      </c>
      <c r="H344" s="256"/>
      <c r="I344" s="205"/>
      <c r="J344" s="205"/>
    </row>
    <row r="345" spans="1:10" s="3" customFormat="1" ht="45" customHeight="1">
      <c r="A345" s="131" t="s">
        <v>838</v>
      </c>
      <c r="B345" s="125" t="s">
        <v>844</v>
      </c>
      <c r="C345" s="126" t="s">
        <v>456</v>
      </c>
      <c r="D345" s="127" t="s">
        <v>139</v>
      </c>
      <c r="E345" s="128">
        <v>1770</v>
      </c>
      <c r="F345" s="8">
        <v>23.78</v>
      </c>
      <c r="G345" s="207">
        <f t="shared" si="3"/>
        <v>42090.6</v>
      </c>
      <c r="H345" s="256"/>
      <c r="I345" s="205"/>
      <c r="J345" s="205"/>
    </row>
    <row r="346" spans="1:10" s="3" customFormat="1" ht="45" customHeight="1">
      <c r="A346" s="131" t="s">
        <v>838</v>
      </c>
      <c r="B346" s="125" t="s">
        <v>845</v>
      </c>
      <c r="C346" s="126" t="s">
        <v>448</v>
      </c>
      <c r="D346" s="127" t="s">
        <v>139</v>
      </c>
      <c r="E346" s="128">
        <v>13.5</v>
      </c>
      <c r="F346" s="8">
        <v>5.34</v>
      </c>
      <c r="G346" s="207">
        <f t="shared" si="3"/>
        <v>72.09</v>
      </c>
      <c r="H346" s="256"/>
      <c r="I346" s="205"/>
      <c r="J346" s="205"/>
    </row>
    <row r="347" spans="1:10" s="3" customFormat="1" ht="45" customHeight="1">
      <c r="A347" s="131" t="s">
        <v>838</v>
      </c>
      <c r="B347" s="125" t="s">
        <v>846</v>
      </c>
      <c r="C347" s="126" t="s">
        <v>456</v>
      </c>
      <c r="D347" s="127" t="s">
        <v>139</v>
      </c>
      <c r="E347" s="128">
        <v>13.5</v>
      </c>
      <c r="F347" s="8">
        <v>23.78</v>
      </c>
      <c r="G347" s="207">
        <f t="shared" si="3"/>
        <v>321.02999999999997</v>
      </c>
      <c r="H347" s="256"/>
      <c r="I347" s="205"/>
      <c r="J347" s="205"/>
    </row>
    <row r="348" spans="1:10" s="3" customFormat="1" ht="45" customHeight="1">
      <c r="A348" s="131" t="s">
        <v>838</v>
      </c>
      <c r="B348" s="125" t="s">
        <v>847</v>
      </c>
      <c r="C348" s="126" t="s">
        <v>570</v>
      </c>
      <c r="D348" s="127" t="s">
        <v>139</v>
      </c>
      <c r="E348" s="128">
        <v>1783.5</v>
      </c>
      <c r="F348" s="8">
        <v>0.55000000000000004</v>
      </c>
      <c r="G348" s="207">
        <f t="shared" si="3"/>
        <v>980.93</v>
      </c>
      <c r="H348" s="256"/>
      <c r="I348" s="205"/>
      <c r="J348" s="205"/>
    </row>
    <row r="349" spans="1:10" s="3" customFormat="1" ht="45" customHeight="1">
      <c r="A349" s="131" t="s">
        <v>838</v>
      </c>
      <c r="B349" s="125" t="s">
        <v>848</v>
      </c>
      <c r="C349" s="126" t="s">
        <v>571</v>
      </c>
      <c r="D349" s="127" t="s">
        <v>139</v>
      </c>
      <c r="E349" s="128">
        <v>1750</v>
      </c>
      <c r="F349" s="8">
        <v>17.920000000000002</v>
      </c>
      <c r="G349" s="207">
        <f t="shared" si="3"/>
        <v>31360</v>
      </c>
      <c r="H349" s="256"/>
      <c r="I349" s="205"/>
      <c r="J349" s="205"/>
    </row>
    <row r="350" spans="1:10" s="3" customFormat="1" ht="45" customHeight="1">
      <c r="A350" s="131" t="s">
        <v>838</v>
      </c>
      <c r="B350" s="125" t="s">
        <v>849</v>
      </c>
      <c r="C350" s="126" t="s">
        <v>451</v>
      </c>
      <c r="D350" s="127" t="s">
        <v>139</v>
      </c>
      <c r="E350" s="128">
        <v>27</v>
      </c>
      <c r="F350" s="8">
        <v>5.34</v>
      </c>
      <c r="G350" s="207">
        <f t="shared" si="3"/>
        <v>144.18</v>
      </c>
      <c r="H350" s="256"/>
      <c r="I350" s="205"/>
      <c r="J350" s="205"/>
    </row>
    <row r="351" spans="1:10" s="3" customFormat="1" ht="45" customHeight="1">
      <c r="A351" s="131" t="s">
        <v>838</v>
      </c>
      <c r="B351" s="125" t="s">
        <v>850</v>
      </c>
      <c r="C351" s="126" t="s">
        <v>452</v>
      </c>
      <c r="D351" s="127" t="s">
        <v>139</v>
      </c>
      <c r="E351" s="128">
        <v>27</v>
      </c>
      <c r="F351" s="8">
        <v>17.920000000000002</v>
      </c>
      <c r="G351" s="207">
        <f t="shared" si="3"/>
        <v>483.84</v>
      </c>
      <c r="H351" s="256"/>
      <c r="I351" s="205"/>
      <c r="J351" s="205"/>
    </row>
    <row r="352" spans="1:10" s="3" customFormat="1" ht="45" customHeight="1">
      <c r="A352" s="131" t="s">
        <v>838</v>
      </c>
      <c r="B352" s="125" t="s">
        <v>851</v>
      </c>
      <c r="C352" s="126" t="s">
        <v>572</v>
      </c>
      <c r="D352" s="127" t="s">
        <v>139</v>
      </c>
      <c r="E352" s="128">
        <v>1777</v>
      </c>
      <c r="F352" s="8">
        <v>0.39</v>
      </c>
      <c r="G352" s="207">
        <f t="shared" si="3"/>
        <v>693.03</v>
      </c>
      <c r="H352" s="256"/>
      <c r="I352" s="205"/>
      <c r="J352" s="205"/>
    </row>
    <row r="353" spans="1:10" s="3" customFormat="1" ht="45" customHeight="1">
      <c r="A353" s="131" t="s">
        <v>838</v>
      </c>
      <c r="B353" s="125" t="s">
        <v>852</v>
      </c>
      <c r="C353" s="126" t="s">
        <v>454</v>
      </c>
      <c r="D353" s="127" t="s">
        <v>137</v>
      </c>
      <c r="E353" s="128">
        <v>202</v>
      </c>
      <c r="F353" s="8">
        <v>10.49</v>
      </c>
      <c r="G353" s="207">
        <f t="shared" si="3"/>
        <v>2118.98</v>
      </c>
      <c r="H353" s="256"/>
      <c r="I353" s="205"/>
      <c r="J353" s="205"/>
    </row>
    <row r="354" spans="1:10" s="3" customFormat="1" ht="45" customHeight="1" thickBot="1">
      <c r="A354" s="132" t="s">
        <v>838</v>
      </c>
      <c r="B354" s="133" t="s">
        <v>853</v>
      </c>
      <c r="C354" s="134" t="s">
        <v>576</v>
      </c>
      <c r="D354" s="135" t="s">
        <v>139</v>
      </c>
      <c r="E354" s="136">
        <v>656</v>
      </c>
      <c r="F354" s="16">
        <v>6.53</v>
      </c>
      <c r="G354" s="218">
        <f t="shared" si="3"/>
        <v>4283.68</v>
      </c>
      <c r="H354" s="256"/>
      <c r="I354" s="205"/>
      <c r="J354" s="205"/>
    </row>
    <row r="355" spans="1:10" s="3" customFormat="1" ht="45" customHeight="1">
      <c r="A355" s="129" t="s">
        <v>854</v>
      </c>
      <c r="B355" s="122" t="s">
        <v>855</v>
      </c>
      <c r="C355" s="121" t="s">
        <v>443</v>
      </c>
      <c r="D355" s="123" t="s">
        <v>139</v>
      </c>
      <c r="E355" s="130">
        <v>2301</v>
      </c>
      <c r="F355" s="15"/>
      <c r="G355" s="196">
        <f t="shared" si="3"/>
        <v>0</v>
      </c>
      <c r="H355" s="256"/>
      <c r="I355" s="205"/>
      <c r="J355" s="205"/>
    </row>
    <row r="356" spans="1:10" s="3" customFormat="1" ht="45" customHeight="1">
      <c r="A356" s="131" t="s">
        <v>854</v>
      </c>
      <c r="B356" s="125" t="s">
        <v>856</v>
      </c>
      <c r="C356" s="126" t="s">
        <v>444</v>
      </c>
      <c r="D356" s="127" t="s">
        <v>137</v>
      </c>
      <c r="E356" s="128">
        <v>664</v>
      </c>
      <c r="F356" s="8"/>
      <c r="G356" s="207">
        <f t="shared" si="3"/>
        <v>0</v>
      </c>
      <c r="H356" s="256"/>
      <c r="I356" s="205"/>
      <c r="J356" s="205"/>
    </row>
    <row r="357" spans="1:10" s="3" customFormat="1" ht="45" customHeight="1">
      <c r="A357" s="131" t="s">
        <v>854</v>
      </c>
      <c r="B357" s="125" t="s">
        <v>857</v>
      </c>
      <c r="C357" s="126" t="s">
        <v>459</v>
      </c>
      <c r="D357" s="127" t="s">
        <v>139</v>
      </c>
      <c r="E357" s="128">
        <v>2047</v>
      </c>
      <c r="F357" s="8"/>
      <c r="G357" s="207">
        <f t="shared" si="3"/>
        <v>0</v>
      </c>
      <c r="H357" s="256"/>
      <c r="I357" s="205"/>
      <c r="J357" s="205"/>
    </row>
    <row r="358" spans="1:10" s="3" customFormat="1" ht="45" customHeight="1">
      <c r="A358" s="131" t="s">
        <v>854</v>
      </c>
      <c r="B358" s="125" t="s">
        <v>858</v>
      </c>
      <c r="C358" s="126" t="s">
        <v>568</v>
      </c>
      <c r="D358" s="127" t="s">
        <v>139</v>
      </c>
      <c r="E358" s="128">
        <v>1790</v>
      </c>
      <c r="F358" s="8"/>
      <c r="G358" s="207">
        <f t="shared" si="3"/>
        <v>0</v>
      </c>
      <c r="H358" s="256"/>
      <c r="I358" s="205"/>
      <c r="J358" s="205"/>
    </row>
    <row r="359" spans="1:10" s="3" customFormat="1" ht="45" customHeight="1">
      <c r="A359" s="131" t="s">
        <v>854</v>
      </c>
      <c r="B359" s="125" t="s">
        <v>859</v>
      </c>
      <c r="C359" s="126" t="s">
        <v>569</v>
      </c>
      <c r="D359" s="127" t="s">
        <v>139</v>
      </c>
      <c r="E359" s="128">
        <v>1790</v>
      </c>
      <c r="F359" s="8"/>
      <c r="G359" s="207">
        <f t="shared" si="3"/>
        <v>0</v>
      </c>
      <c r="H359" s="256"/>
      <c r="I359" s="205"/>
      <c r="J359" s="205"/>
    </row>
    <row r="360" spans="1:10" s="3" customFormat="1" ht="45" customHeight="1">
      <c r="A360" s="131" t="s">
        <v>854</v>
      </c>
      <c r="B360" s="125" t="s">
        <v>860</v>
      </c>
      <c r="C360" s="126" t="s">
        <v>456</v>
      </c>
      <c r="D360" s="127" t="s">
        <v>139</v>
      </c>
      <c r="E360" s="128">
        <v>1770</v>
      </c>
      <c r="F360" s="8"/>
      <c r="G360" s="207">
        <f t="shared" si="3"/>
        <v>0</v>
      </c>
      <c r="H360" s="256"/>
      <c r="I360" s="205"/>
      <c r="J360" s="205"/>
    </row>
    <row r="361" spans="1:10" s="3" customFormat="1" ht="45" customHeight="1">
      <c r="A361" s="131" t="s">
        <v>854</v>
      </c>
      <c r="B361" s="125" t="s">
        <v>861</v>
      </c>
      <c r="C361" s="126" t="s">
        <v>448</v>
      </c>
      <c r="D361" s="127" t="s">
        <v>139</v>
      </c>
      <c r="E361" s="128">
        <v>13.5</v>
      </c>
      <c r="F361" s="8"/>
      <c r="G361" s="207">
        <f t="shared" si="3"/>
        <v>0</v>
      </c>
      <c r="H361" s="256"/>
      <c r="I361" s="205"/>
      <c r="J361" s="205"/>
    </row>
    <row r="362" spans="1:10" s="3" customFormat="1" ht="45" customHeight="1">
      <c r="A362" s="131" t="s">
        <v>854</v>
      </c>
      <c r="B362" s="125" t="s">
        <v>862</v>
      </c>
      <c r="C362" s="126" t="s">
        <v>456</v>
      </c>
      <c r="D362" s="127" t="s">
        <v>139</v>
      </c>
      <c r="E362" s="128">
        <v>13.5</v>
      </c>
      <c r="F362" s="8"/>
      <c r="G362" s="207">
        <f t="shared" si="3"/>
        <v>0</v>
      </c>
      <c r="H362" s="256"/>
      <c r="I362" s="205"/>
      <c r="J362" s="205"/>
    </row>
    <row r="363" spans="1:10" s="3" customFormat="1" ht="45" customHeight="1">
      <c r="A363" s="131" t="s">
        <v>854</v>
      </c>
      <c r="B363" s="125" t="s">
        <v>863</v>
      </c>
      <c r="C363" s="126" t="s">
        <v>570</v>
      </c>
      <c r="D363" s="127" t="s">
        <v>139</v>
      </c>
      <c r="E363" s="128">
        <v>1783.5</v>
      </c>
      <c r="F363" s="8"/>
      <c r="G363" s="207">
        <f t="shared" si="3"/>
        <v>0</v>
      </c>
      <c r="H363" s="256"/>
      <c r="I363" s="205"/>
      <c r="J363" s="205"/>
    </row>
    <row r="364" spans="1:10" s="3" customFormat="1" ht="45" customHeight="1">
      <c r="A364" s="131" t="s">
        <v>854</v>
      </c>
      <c r="B364" s="125" t="s">
        <v>864</v>
      </c>
      <c r="C364" s="126" t="s">
        <v>571</v>
      </c>
      <c r="D364" s="127" t="s">
        <v>139</v>
      </c>
      <c r="E364" s="128">
        <v>1750</v>
      </c>
      <c r="F364" s="8"/>
      <c r="G364" s="207">
        <f t="shared" si="3"/>
        <v>0</v>
      </c>
      <c r="H364" s="256"/>
      <c r="I364" s="205"/>
      <c r="J364" s="205"/>
    </row>
    <row r="365" spans="1:10" s="3" customFormat="1" ht="45" customHeight="1">
      <c r="A365" s="131" t="s">
        <v>854</v>
      </c>
      <c r="B365" s="125" t="s">
        <v>865</v>
      </c>
      <c r="C365" s="126" t="s">
        <v>451</v>
      </c>
      <c r="D365" s="127" t="s">
        <v>139</v>
      </c>
      <c r="E365" s="128">
        <v>27</v>
      </c>
      <c r="F365" s="8"/>
      <c r="G365" s="207">
        <f t="shared" si="3"/>
        <v>0</v>
      </c>
      <c r="H365" s="256"/>
      <c r="I365" s="205"/>
      <c r="J365" s="205"/>
    </row>
    <row r="366" spans="1:10" s="3" customFormat="1" ht="45" customHeight="1">
      <c r="A366" s="131" t="s">
        <v>854</v>
      </c>
      <c r="B366" s="125" t="s">
        <v>866</v>
      </c>
      <c r="C366" s="126" t="s">
        <v>452</v>
      </c>
      <c r="D366" s="127" t="s">
        <v>139</v>
      </c>
      <c r="E366" s="128">
        <v>27</v>
      </c>
      <c r="F366" s="8"/>
      <c r="G366" s="207">
        <f t="shared" si="3"/>
        <v>0</v>
      </c>
      <c r="H366" s="256"/>
      <c r="I366" s="205"/>
      <c r="J366" s="205"/>
    </row>
    <row r="367" spans="1:10" s="3" customFormat="1" ht="45" customHeight="1">
      <c r="A367" s="131" t="s">
        <v>854</v>
      </c>
      <c r="B367" s="125" t="s">
        <v>867</v>
      </c>
      <c r="C367" s="126" t="s">
        <v>572</v>
      </c>
      <c r="D367" s="127" t="s">
        <v>139</v>
      </c>
      <c r="E367" s="128">
        <v>1777</v>
      </c>
      <c r="F367" s="8"/>
      <c r="G367" s="207">
        <f t="shared" si="3"/>
        <v>0</v>
      </c>
      <c r="H367" s="256"/>
      <c r="I367" s="205"/>
      <c r="J367" s="205"/>
    </row>
    <row r="368" spans="1:10" s="3" customFormat="1" ht="45" customHeight="1" thickBot="1">
      <c r="A368" s="131" t="s">
        <v>854</v>
      </c>
      <c r="B368" s="125" t="s">
        <v>868</v>
      </c>
      <c r="C368" s="126" t="s">
        <v>454</v>
      </c>
      <c r="D368" s="127" t="s">
        <v>137</v>
      </c>
      <c r="E368" s="128">
        <v>202</v>
      </c>
      <c r="F368" s="8"/>
      <c r="G368" s="207">
        <f t="shared" si="3"/>
        <v>0</v>
      </c>
      <c r="H368" s="257"/>
      <c r="I368" s="205"/>
      <c r="J368" s="205"/>
    </row>
    <row r="369" spans="1:10" s="3" customFormat="1" ht="45" customHeight="1" thickBot="1">
      <c r="A369" s="132" t="s">
        <v>854</v>
      </c>
      <c r="B369" s="133" t="s">
        <v>869</v>
      </c>
      <c r="C369" s="134" t="s">
        <v>576</v>
      </c>
      <c r="D369" s="135" t="s">
        <v>139</v>
      </c>
      <c r="E369" s="136">
        <v>656</v>
      </c>
      <c r="F369" s="16"/>
      <c r="G369" s="218">
        <f t="shared" si="3"/>
        <v>0</v>
      </c>
      <c r="H369" s="202" t="s">
        <v>1372</v>
      </c>
      <c r="I369" s="203">
        <f>ROUND(SUM(G340:G369),2)</f>
        <v>169638.35</v>
      </c>
      <c r="J369" s="205"/>
    </row>
    <row r="370" spans="1:10" s="3" customFormat="1" ht="81" customHeight="1">
      <c r="A370" s="129" t="s">
        <v>870</v>
      </c>
      <c r="B370" s="122" t="s">
        <v>871</v>
      </c>
      <c r="C370" s="121" t="s">
        <v>872</v>
      </c>
      <c r="D370" s="123" t="s">
        <v>136</v>
      </c>
      <c r="E370" s="130">
        <v>1</v>
      </c>
      <c r="F370" s="15">
        <v>330.59</v>
      </c>
      <c r="G370" s="196">
        <f t="shared" si="3"/>
        <v>330.59</v>
      </c>
      <c r="H370" s="204"/>
      <c r="I370" s="205"/>
      <c r="J370" s="205"/>
    </row>
    <row r="371" spans="1:10" s="3" customFormat="1" ht="77.25" customHeight="1">
      <c r="A371" s="131" t="s">
        <v>870</v>
      </c>
      <c r="B371" s="125" t="s">
        <v>874</v>
      </c>
      <c r="C371" s="126" t="s">
        <v>873</v>
      </c>
      <c r="D371" s="127" t="s">
        <v>136</v>
      </c>
      <c r="E371" s="128">
        <v>1</v>
      </c>
      <c r="F371" s="8">
        <v>2969.05</v>
      </c>
      <c r="G371" s="207">
        <f t="shared" si="3"/>
        <v>2969.05</v>
      </c>
      <c r="H371" s="204"/>
      <c r="I371" s="205"/>
      <c r="J371" s="205"/>
    </row>
    <row r="372" spans="1:10" s="3" customFormat="1" ht="63" customHeight="1">
      <c r="A372" s="131" t="s">
        <v>875</v>
      </c>
      <c r="B372" s="125" t="s">
        <v>876</v>
      </c>
      <c r="C372" s="126" t="s">
        <v>483</v>
      </c>
      <c r="D372" s="127" t="s">
        <v>138</v>
      </c>
      <c r="E372" s="128">
        <v>100.74</v>
      </c>
      <c r="F372" s="8">
        <v>2.95</v>
      </c>
      <c r="G372" s="207">
        <f t="shared" si="3"/>
        <v>297.18</v>
      </c>
      <c r="H372" s="204"/>
      <c r="I372" s="205"/>
      <c r="J372" s="205"/>
    </row>
    <row r="373" spans="1:10" s="3" customFormat="1" ht="76.5" customHeight="1">
      <c r="A373" s="131" t="s">
        <v>875</v>
      </c>
      <c r="B373" s="125" t="s">
        <v>880</v>
      </c>
      <c r="C373" s="126" t="s">
        <v>877</v>
      </c>
      <c r="D373" s="127" t="s">
        <v>138</v>
      </c>
      <c r="E373" s="128">
        <v>49.87</v>
      </c>
      <c r="F373" s="8">
        <v>0.74</v>
      </c>
      <c r="G373" s="207">
        <f t="shared" si="3"/>
        <v>36.9</v>
      </c>
      <c r="H373" s="204"/>
      <c r="I373" s="205"/>
      <c r="J373" s="205"/>
    </row>
    <row r="374" spans="1:10" s="3" customFormat="1" ht="80.25" customHeight="1">
      <c r="A374" s="131" t="s">
        <v>875</v>
      </c>
      <c r="B374" s="125" t="s">
        <v>881</v>
      </c>
      <c r="C374" s="126" t="s">
        <v>686</v>
      </c>
      <c r="D374" s="127" t="s">
        <v>138</v>
      </c>
      <c r="E374" s="128">
        <v>87.9</v>
      </c>
      <c r="F374" s="8">
        <v>2.23</v>
      </c>
      <c r="G374" s="207">
        <f t="shared" si="3"/>
        <v>196.02</v>
      </c>
      <c r="H374" s="204"/>
      <c r="I374" s="205"/>
      <c r="J374" s="205"/>
    </row>
    <row r="375" spans="1:10" s="3" customFormat="1" ht="75.75" customHeight="1">
      <c r="A375" s="131" t="s">
        <v>875</v>
      </c>
      <c r="B375" s="125" t="s">
        <v>882</v>
      </c>
      <c r="C375" s="126" t="s">
        <v>878</v>
      </c>
      <c r="D375" s="127" t="s">
        <v>138</v>
      </c>
      <c r="E375" s="128">
        <v>324.61</v>
      </c>
      <c r="F375" s="8">
        <v>1.47</v>
      </c>
      <c r="G375" s="207">
        <f t="shared" si="3"/>
        <v>477.18</v>
      </c>
      <c r="H375" s="204"/>
      <c r="I375" s="205"/>
      <c r="J375" s="205"/>
    </row>
    <row r="376" spans="1:10" s="3" customFormat="1" ht="85.5" customHeight="1">
      <c r="A376" s="131" t="s">
        <v>875</v>
      </c>
      <c r="B376" s="125" t="s">
        <v>883</v>
      </c>
      <c r="C376" s="126" t="s">
        <v>484</v>
      </c>
      <c r="D376" s="127" t="s">
        <v>139</v>
      </c>
      <c r="E376" s="128">
        <v>4.26</v>
      </c>
      <c r="F376" s="8">
        <v>24.55</v>
      </c>
      <c r="G376" s="207">
        <f t="shared" si="3"/>
        <v>104.58</v>
      </c>
      <c r="H376" s="204"/>
      <c r="I376" s="205"/>
      <c r="J376" s="205"/>
    </row>
    <row r="377" spans="1:10" s="3" customFormat="1" ht="79.5" customHeight="1">
      <c r="A377" s="131" t="s">
        <v>875</v>
      </c>
      <c r="B377" s="125" t="s">
        <v>884</v>
      </c>
      <c r="C377" s="126" t="s">
        <v>879</v>
      </c>
      <c r="D377" s="127" t="s">
        <v>136</v>
      </c>
      <c r="E377" s="128">
        <v>3</v>
      </c>
      <c r="F377" s="8">
        <v>55.27</v>
      </c>
      <c r="G377" s="207">
        <f t="shared" si="3"/>
        <v>165.81</v>
      </c>
      <c r="H377" s="204"/>
      <c r="I377" s="205"/>
      <c r="J377" s="205"/>
    </row>
    <row r="378" spans="1:10" s="3" customFormat="1" ht="61.15" customHeight="1">
      <c r="A378" s="131" t="s">
        <v>875</v>
      </c>
      <c r="B378" s="125" t="s">
        <v>885</v>
      </c>
      <c r="C378" s="126" t="s">
        <v>689</v>
      </c>
      <c r="D378" s="127" t="s">
        <v>136</v>
      </c>
      <c r="E378" s="128">
        <v>1</v>
      </c>
      <c r="F378" s="8">
        <v>51.56</v>
      </c>
      <c r="G378" s="207">
        <f t="shared" si="3"/>
        <v>51.56</v>
      </c>
      <c r="H378" s="204"/>
      <c r="I378" s="205"/>
      <c r="J378" s="205"/>
    </row>
    <row r="379" spans="1:10" s="3" customFormat="1" ht="82.5" customHeight="1" thickBot="1">
      <c r="A379" s="131" t="s">
        <v>886</v>
      </c>
      <c r="B379" s="125" t="s">
        <v>887</v>
      </c>
      <c r="C379" s="126" t="s">
        <v>888</v>
      </c>
      <c r="D379" s="127" t="s">
        <v>136</v>
      </c>
      <c r="E379" s="128">
        <v>1</v>
      </c>
      <c r="F379" s="8">
        <v>26.84</v>
      </c>
      <c r="G379" s="207">
        <f t="shared" si="3"/>
        <v>26.84</v>
      </c>
      <c r="H379" s="204"/>
      <c r="I379" s="205"/>
      <c r="J379" s="205"/>
    </row>
    <row r="380" spans="1:10" s="3" customFormat="1" ht="70.5" customHeight="1" thickBot="1">
      <c r="A380" s="132" t="s">
        <v>889</v>
      </c>
      <c r="B380" s="133" t="s">
        <v>890</v>
      </c>
      <c r="C380" s="134" t="s">
        <v>891</v>
      </c>
      <c r="D380" s="135" t="s">
        <v>136</v>
      </c>
      <c r="E380" s="136">
        <v>9</v>
      </c>
      <c r="F380" s="16">
        <v>182</v>
      </c>
      <c r="G380" s="218">
        <f t="shared" si="3"/>
        <v>1638</v>
      </c>
      <c r="H380" s="202" t="s">
        <v>1371</v>
      </c>
      <c r="I380" s="203">
        <f>ROUND(SUM(G370:G380),2)</f>
        <v>6293.71</v>
      </c>
      <c r="J380" s="205"/>
    </row>
    <row r="381" spans="1:10" s="3" customFormat="1" ht="45" customHeight="1">
      <c r="A381" s="129" t="s">
        <v>892</v>
      </c>
      <c r="B381" s="122" t="s">
        <v>893</v>
      </c>
      <c r="C381" s="121" t="s">
        <v>404</v>
      </c>
      <c r="D381" s="123" t="s">
        <v>137</v>
      </c>
      <c r="E381" s="130">
        <v>1275</v>
      </c>
      <c r="F381" s="15">
        <v>7.07</v>
      </c>
      <c r="G381" s="196">
        <f t="shared" si="3"/>
        <v>9014.25</v>
      </c>
      <c r="H381" s="204"/>
      <c r="I381" s="205"/>
      <c r="J381" s="205"/>
    </row>
    <row r="382" spans="1:10" s="3" customFormat="1" ht="45" customHeight="1">
      <c r="A382" s="131" t="s">
        <v>892</v>
      </c>
      <c r="B382" s="125" t="s">
        <v>899</v>
      </c>
      <c r="C382" s="126" t="s">
        <v>802</v>
      </c>
      <c r="D382" s="127" t="s">
        <v>137</v>
      </c>
      <c r="E382" s="128">
        <v>1612</v>
      </c>
      <c r="F382" s="8">
        <v>7.07</v>
      </c>
      <c r="G382" s="207">
        <f t="shared" si="3"/>
        <v>11396.84</v>
      </c>
      <c r="H382" s="204"/>
      <c r="I382" s="205"/>
      <c r="J382" s="205"/>
    </row>
    <row r="383" spans="1:10" s="3" customFormat="1" ht="45" customHeight="1">
      <c r="A383" s="131" t="s">
        <v>892</v>
      </c>
      <c r="B383" s="125" t="s">
        <v>900</v>
      </c>
      <c r="C383" s="126" t="s">
        <v>894</v>
      </c>
      <c r="D383" s="127" t="s">
        <v>139</v>
      </c>
      <c r="E383" s="128">
        <v>1750.4</v>
      </c>
      <c r="F383" s="8">
        <v>0.49</v>
      </c>
      <c r="G383" s="207">
        <f t="shared" si="3"/>
        <v>857.7</v>
      </c>
      <c r="H383" s="204"/>
      <c r="I383" s="205"/>
      <c r="J383" s="205"/>
    </row>
    <row r="384" spans="1:10" s="3" customFormat="1" ht="45" customHeight="1">
      <c r="A384" s="131" t="s">
        <v>892</v>
      </c>
      <c r="B384" s="125" t="s">
        <v>901</v>
      </c>
      <c r="C384" s="126" t="s">
        <v>895</v>
      </c>
      <c r="D384" s="127" t="s">
        <v>139</v>
      </c>
      <c r="E384" s="128">
        <v>437.6</v>
      </c>
      <c r="F384" s="8">
        <v>1</v>
      </c>
      <c r="G384" s="207">
        <f t="shared" si="3"/>
        <v>437.6</v>
      </c>
      <c r="H384" s="204"/>
      <c r="I384" s="205"/>
      <c r="J384" s="205"/>
    </row>
    <row r="385" spans="1:10" s="3" customFormat="1" ht="45" customHeight="1">
      <c r="A385" s="131" t="s">
        <v>892</v>
      </c>
      <c r="B385" s="125" t="s">
        <v>902</v>
      </c>
      <c r="C385" s="126" t="s">
        <v>896</v>
      </c>
      <c r="D385" s="127" t="s">
        <v>137</v>
      </c>
      <c r="E385" s="128">
        <v>656.4</v>
      </c>
      <c r="F385" s="8">
        <v>1.03</v>
      </c>
      <c r="G385" s="207">
        <f t="shared" si="3"/>
        <v>676.09</v>
      </c>
      <c r="H385" s="204"/>
      <c r="I385" s="205"/>
      <c r="J385" s="205"/>
    </row>
    <row r="386" spans="1:10" s="3" customFormat="1" ht="45" customHeight="1">
      <c r="A386" s="131" t="s">
        <v>892</v>
      </c>
      <c r="B386" s="125" t="s">
        <v>903</v>
      </c>
      <c r="C386" s="126" t="s">
        <v>897</v>
      </c>
      <c r="D386" s="127" t="s">
        <v>139</v>
      </c>
      <c r="E386" s="128">
        <v>1829.6</v>
      </c>
      <c r="F386" s="8">
        <v>0.61</v>
      </c>
      <c r="G386" s="207">
        <f t="shared" si="3"/>
        <v>1116.06</v>
      </c>
      <c r="H386" s="204"/>
      <c r="I386" s="205"/>
      <c r="J386" s="205"/>
    </row>
    <row r="387" spans="1:10" s="3" customFormat="1" ht="45" customHeight="1">
      <c r="A387" s="131" t="s">
        <v>892</v>
      </c>
      <c r="B387" s="125" t="s">
        <v>904</v>
      </c>
      <c r="C387" s="126" t="s">
        <v>898</v>
      </c>
      <c r="D387" s="127" t="s">
        <v>139</v>
      </c>
      <c r="E387" s="128">
        <v>457.4</v>
      </c>
      <c r="F387" s="8">
        <v>1.66</v>
      </c>
      <c r="G387" s="207">
        <f t="shared" si="3"/>
        <v>759.28</v>
      </c>
      <c r="H387" s="204"/>
      <c r="I387" s="205"/>
      <c r="J387" s="205"/>
    </row>
    <row r="388" spans="1:10" s="3" customFormat="1" ht="45" customHeight="1" thickBot="1">
      <c r="A388" s="131" t="s">
        <v>892</v>
      </c>
      <c r="B388" s="125" t="s">
        <v>905</v>
      </c>
      <c r="C388" s="126" t="s">
        <v>411</v>
      </c>
      <c r="D388" s="127" t="s">
        <v>139</v>
      </c>
      <c r="E388" s="128">
        <v>2287</v>
      </c>
      <c r="F388" s="8">
        <v>2.36</v>
      </c>
      <c r="G388" s="207">
        <f t="shared" si="3"/>
        <v>5397.32</v>
      </c>
      <c r="H388" s="204"/>
      <c r="I388" s="205"/>
      <c r="J388" s="205"/>
    </row>
    <row r="389" spans="1:10" s="3" customFormat="1" ht="45" customHeight="1" thickBot="1">
      <c r="A389" s="132" t="s">
        <v>892</v>
      </c>
      <c r="B389" s="133" t="s">
        <v>906</v>
      </c>
      <c r="C389" s="134" t="s">
        <v>412</v>
      </c>
      <c r="D389" s="135" t="s">
        <v>139</v>
      </c>
      <c r="E389" s="136">
        <v>930</v>
      </c>
      <c r="F389" s="16">
        <v>4.46</v>
      </c>
      <c r="G389" s="218">
        <f t="shared" si="3"/>
        <v>4147.8</v>
      </c>
      <c r="H389" s="202" t="s">
        <v>1370</v>
      </c>
      <c r="I389" s="203">
        <f>ROUND(SUM(G381:G389),2)</f>
        <v>33802.94</v>
      </c>
      <c r="J389" s="205"/>
    </row>
    <row r="390" spans="1:10" s="3" customFormat="1" ht="45" customHeight="1">
      <c r="A390" s="129" t="s">
        <v>907</v>
      </c>
      <c r="B390" s="122" t="s">
        <v>908</v>
      </c>
      <c r="C390" s="121" t="s">
        <v>413</v>
      </c>
      <c r="D390" s="123" t="s">
        <v>139</v>
      </c>
      <c r="E390" s="130">
        <v>285</v>
      </c>
      <c r="F390" s="15">
        <v>6.58</v>
      </c>
      <c r="G390" s="196">
        <f t="shared" si="3"/>
        <v>1875.3</v>
      </c>
      <c r="H390" s="204"/>
      <c r="I390" s="205"/>
      <c r="J390" s="205"/>
    </row>
    <row r="391" spans="1:10" s="3" customFormat="1" ht="45" customHeight="1">
      <c r="A391" s="131" t="s">
        <v>909</v>
      </c>
      <c r="B391" s="125" t="s">
        <v>910</v>
      </c>
      <c r="C391" s="126" t="s">
        <v>439</v>
      </c>
      <c r="D391" s="127" t="s">
        <v>138</v>
      </c>
      <c r="E391" s="128">
        <v>19</v>
      </c>
      <c r="F391" s="8">
        <v>68.040000000000006</v>
      </c>
      <c r="G391" s="207">
        <f t="shared" si="3"/>
        <v>1292.76</v>
      </c>
      <c r="H391" s="204"/>
      <c r="I391" s="205"/>
      <c r="J391" s="205"/>
    </row>
    <row r="392" spans="1:10" s="3" customFormat="1" ht="45" customHeight="1">
      <c r="A392" s="131" t="s">
        <v>909</v>
      </c>
      <c r="B392" s="125" t="s">
        <v>911</v>
      </c>
      <c r="C392" s="126" t="s">
        <v>440</v>
      </c>
      <c r="D392" s="127" t="s">
        <v>137</v>
      </c>
      <c r="E392" s="128">
        <v>0.2</v>
      </c>
      <c r="F392" s="8">
        <v>1589.15</v>
      </c>
      <c r="G392" s="207">
        <f t="shared" si="3"/>
        <v>317.83</v>
      </c>
      <c r="H392" s="204"/>
      <c r="I392" s="205"/>
      <c r="J392" s="205"/>
    </row>
    <row r="393" spans="1:10" s="3" customFormat="1" ht="45" customHeight="1" thickBot="1">
      <c r="A393" s="131" t="s">
        <v>909</v>
      </c>
      <c r="B393" s="125" t="s">
        <v>912</v>
      </c>
      <c r="C393" s="158" t="s">
        <v>1398</v>
      </c>
      <c r="D393" s="127" t="s">
        <v>139</v>
      </c>
      <c r="E393" s="128">
        <v>6</v>
      </c>
      <c r="F393" s="8">
        <v>141.66999999999999</v>
      </c>
      <c r="G393" s="207">
        <f t="shared" si="3"/>
        <v>850.02</v>
      </c>
      <c r="H393" s="204"/>
      <c r="I393" s="205"/>
      <c r="J393" s="205"/>
    </row>
    <row r="394" spans="1:10" s="3" customFormat="1" ht="45" customHeight="1" thickBot="1">
      <c r="A394" s="132" t="s">
        <v>909</v>
      </c>
      <c r="B394" s="133" t="s">
        <v>913</v>
      </c>
      <c r="C394" s="134" t="s">
        <v>540</v>
      </c>
      <c r="D394" s="135" t="s">
        <v>136</v>
      </c>
      <c r="E394" s="136">
        <v>2</v>
      </c>
      <c r="F394" s="16">
        <v>70.709999999999994</v>
      </c>
      <c r="G394" s="218">
        <f t="shared" si="3"/>
        <v>141.41999999999999</v>
      </c>
      <c r="H394" s="202" t="s">
        <v>1369</v>
      </c>
      <c r="I394" s="203">
        <f>ROUND(SUM(G390:G394),2)</f>
        <v>4477.33</v>
      </c>
      <c r="J394" s="205"/>
    </row>
    <row r="395" spans="1:10" s="3" customFormat="1" ht="45" customHeight="1">
      <c r="A395" s="129" t="s">
        <v>914</v>
      </c>
      <c r="B395" s="122" t="s">
        <v>915</v>
      </c>
      <c r="C395" s="121" t="s">
        <v>443</v>
      </c>
      <c r="D395" s="123" t="s">
        <v>139</v>
      </c>
      <c r="E395" s="130">
        <v>1915</v>
      </c>
      <c r="F395" s="15">
        <v>5.42</v>
      </c>
      <c r="G395" s="196">
        <f t="shared" si="3"/>
        <v>10379.299999999999</v>
      </c>
      <c r="H395" s="258" t="s">
        <v>1353</v>
      </c>
      <c r="I395" s="205"/>
      <c r="J395" s="205"/>
    </row>
    <row r="396" spans="1:10" s="3" customFormat="1" ht="45" customHeight="1">
      <c r="A396" s="131" t="s">
        <v>914</v>
      </c>
      <c r="B396" s="125" t="s">
        <v>916</v>
      </c>
      <c r="C396" s="126" t="s">
        <v>444</v>
      </c>
      <c r="D396" s="127" t="s">
        <v>137</v>
      </c>
      <c r="E396" s="128">
        <v>511</v>
      </c>
      <c r="F396" s="8">
        <v>17.46</v>
      </c>
      <c r="G396" s="207">
        <f t="shared" si="3"/>
        <v>8922.06</v>
      </c>
      <c r="H396" s="258"/>
      <c r="I396" s="205"/>
      <c r="J396" s="205"/>
    </row>
    <row r="397" spans="1:10" s="3" customFormat="1" ht="45" customHeight="1">
      <c r="A397" s="131" t="s">
        <v>914</v>
      </c>
      <c r="B397" s="125" t="s">
        <v>917</v>
      </c>
      <c r="C397" s="126" t="s">
        <v>445</v>
      </c>
      <c r="D397" s="127" t="s">
        <v>139</v>
      </c>
      <c r="E397" s="128">
        <v>1693</v>
      </c>
      <c r="F397" s="8">
        <v>9.89</v>
      </c>
      <c r="G397" s="207">
        <f t="shared" si="3"/>
        <v>16743.77</v>
      </c>
      <c r="H397" s="258"/>
      <c r="I397" s="205"/>
      <c r="J397" s="205"/>
    </row>
    <row r="398" spans="1:10" s="3" customFormat="1" ht="45" customHeight="1">
      <c r="A398" s="131" t="s">
        <v>914</v>
      </c>
      <c r="B398" s="125" t="s">
        <v>918</v>
      </c>
      <c r="C398" s="126" t="s">
        <v>568</v>
      </c>
      <c r="D398" s="127" t="s">
        <v>139</v>
      </c>
      <c r="E398" s="128">
        <v>1188</v>
      </c>
      <c r="F398" s="8">
        <v>20.079999999999998</v>
      </c>
      <c r="G398" s="207">
        <f t="shared" si="3"/>
        <v>23855.040000000001</v>
      </c>
      <c r="H398" s="258"/>
      <c r="I398" s="205"/>
      <c r="J398" s="205"/>
    </row>
    <row r="399" spans="1:10" s="3" customFormat="1" ht="45" customHeight="1">
      <c r="A399" s="131" t="s">
        <v>914</v>
      </c>
      <c r="B399" s="125" t="s">
        <v>919</v>
      </c>
      <c r="C399" s="126" t="s">
        <v>569</v>
      </c>
      <c r="D399" s="127" t="s">
        <v>139</v>
      </c>
      <c r="E399" s="128">
        <v>1188</v>
      </c>
      <c r="F399" s="8">
        <v>0.55000000000000004</v>
      </c>
      <c r="G399" s="207">
        <f t="shared" si="3"/>
        <v>653.4</v>
      </c>
      <c r="H399" s="258"/>
      <c r="I399" s="205"/>
      <c r="J399" s="205"/>
    </row>
    <row r="400" spans="1:10" s="3" customFormat="1" ht="45" customHeight="1">
      <c r="A400" s="131" t="s">
        <v>914</v>
      </c>
      <c r="B400" s="125" t="s">
        <v>920</v>
      </c>
      <c r="C400" s="126" t="s">
        <v>761</v>
      </c>
      <c r="D400" s="127" t="s">
        <v>139</v>
      </c>
      <c r="E400" s="128">
        <v>1169</v>
      </c>
      <c r="F400" s="8">
        <v>18.18</v>
      </c>
      <c r="G400" s="207">
        <f t="shared" si="3"/>
        <v>21252.42</v>
      </c>
      <c r="H400" s="258"/>
      <c r="I400" s="205"/>
      <c r="J400" s="205"/>
    </row>
    <row r="401" spans="1:10" s="3" customFormat="1" ht="45" customHeight="1">
      <c r="A401" s="131" t="s">
        <v>914</v>
      </c>
      <c r="B401" s="125" t="s">
        <v>921</v>
      </c>
      <c r="C401" s="126" t="s">
        <v>448</v>
      </c>
      <c r="D401" s="127" t="s">
        <v>139</v>
      </c>
      <c r="E401" s="128">
        <v>13.5</v>
      </c>
      <c r="F401" s="8">
        <v>5.34</v>
      </c>
      <c r="G401" s="207">
        <f t="shared" si="3"/>
        <v>72.09</v>
      </c>
      <c r="H401" s="258"/>
      <c r="I401" s="205"/>
      <c r="J401" s="205"/>
    </row>
    <row r="402" spans="1:10" s="3" customFormat="1" ht="45" customHeight="1">
      <c r="A402" s="131" t="s">
        <v>914</v>
      </c>
      <c r="B402" s="125" t="s">
        <v>922</v>
      </c>
      <c r="C402" s="126" t="s">
        <v>761</v>
      </c>
      <c r="D402" s="127" t="s">
        <v>139</v>
      </c>
      <c r="E402" s="128">
        <v>13.5</v>
      </c>
      <c r="F402" s="8">
        <v>18.18</v>
      </c>
      <c r="G402" s="207">
        <f t="shared" si="3"/>
        <v>245.43</v>
      </c>
      <c r="H402" s="258"/>
      <c r="I402" s="205"/>
      <c r="J402" s="205"/>
    </row>
    <row r="403" spans="1:10" s="3" customFormat="1" ht="45" customHeight="1">
      <c r="A403" s="131" t="s">
        <v>914</v>
      </c>
      <c r="B403" s="125" t="s">
        <v>923</v>
      </c>
      <c r="C403" s="126" t="s">
        <v>570</v>
      </c>
      <c r="D403" s="127" t="s">
        <v>139</v>
      </c>
      <c r="E403" s="128">
        <v>1182.5</v>
      </c>
      <c r="F403" s="8">
        <v>0.55000000000000004</v>
      </c>
      <c r="G403" s="207">
        <f t="shared" si="3"/>
        <v>650.38</v>
      </c>
      <c r="H403" s="258"/>
      <c r="I403" s="205"/>
      <c r="J403" s="205"/>
    </row>
    <row r="404" spans="1:10" s="3" customFormat="1" ht="45" customHeight="1">
      <c r="A404" s="131" t="s">
        <v>914</v>
      </c>
      <c r="B404" s="125" t="s">
        <v>924</v>
      </c>
      <c r="C404" s="126" t="s">
        <v>571</v>
      </c>
      <c r="D404" s="127" t="s">
        <v>139</v>
      </c>
      <c r="E404" s="128">
        <v>1152</v>
      </c>
      <c r="F404" s="8">
        <v>17</v>
      </c>
      <c r="G404" s="207">
        <f t="shared" si="3"/>
        <v>19584</v>
      </c>
      <c r="H404" s="258"/>
      <c r="I404" s="205"/>
      <c r="J404" s="205"/>
    </row>
    <row r="405" spans="1:10" s="3" customFormat="1" ht="45" customHeight="1">
      <c r="A405" s="131" t="s">
        <v>914</v>
      </c>
      <c r="B405" s="125" t="s">
        <v>925</v>
      </c>
      <c r="C405" s="126" t="s">
        <v>451</v>
      </c>
      <c r="D405" s="127" t="s">
        <v>139</v>
      </c>
      <c r="E405" s="128">
        <v>27</v>
      </c>
      <c r="F405" s="8">
        <v>5.34</v>
      </c>
      <c r="G405" s="207">
        <f t="shared" si="3"/>
        <v>144.18</v>
      </c>
      <c r="H405" s="258"/>
      <c r="I405" s="205"/>
      <c r="J405" s="205"/>
    </row>
    <row r="406" spans="1:10" s="3" customFormat="1" ht="45" customHeight="1">
      <c r="A406" s="131" t="s">
        <v>914</v>
      </c>
      <c r="B406" s="125" t="s">
        <v>926</v>
      </c>
      <c r="C406" s="126" t="s">
        <v>452</v>
      </c>
      <c r="D406" s="127" t="s">
        <v>139</v>
      </c>
      <c r="E406" s="128">
        <v>27</v>
      </c>
      <c r="F406" s="8">
        <v>17</v>
      </c>
      <c r="G406" s="207">
        <f t="shared" si="3"/>
        <v>459</v>
      </c>
      <c r="H406" s="258"/>
      <c r="I406" s="205"/>
      <c r="J406" s="205"/>
    </row>
    <row r="407" spans="1:10" s="3" customFormat="1" ht="45" customHeight="1">
      <c r="A407" s="131" t="s">
        <v>914</v>
      </c>
      <c r="B407" s="125" t="s">
        <v>927</v>
      </c>
      <c r="C407" s="126" t="s">
        <v>453</v>
      </c>
      <c r="D407" s="127" t="s">
        <v>139</v>
      </c>
      <c r="E407" s="128">
        <v>1179</v>
      </c>
      <c r="F407" s="8">
        <v>0.39</v>
      </c>
      <c r="G407" s="207">
        <f t="shared" si="3"/>
        <v>459.81</v>
      </c>
      <c r="H407" s="258"/>
      <c r="I407" s="205"/>
      <c r="J407" s="205"/>
    </row>
    <row r="408" spans="1:10" s="3" customFormat="1" ht="45" customHeight="1" thickBot="1">
      <c r="A408" s="132" t="s">
        <v>914</v>
      </c>
      <c r="B408" s="133" t="s">
        <v>928</v>
      </c>
      <c r="C408" s="134" t="s">
        <v>576</v>
      </c>
      <c r="D408" s="135" t="s">
        <v>139</v>
      </c>
      <c r="E408" s="136">
        <v>333</v>
      </c>
      <c r="F408" s="16">
        <v>6.53</v>
      </c>
      <c r="G408" s="218">
        <f t="shared" si="3"/>
        <v>2174.4899999999998</v>
      </c>
      <c r="H408" s="258"/>
      <c r="I408" s="205"/>
      <c r="J408" s="205"/>
    </row>
    <row r="409" spans="1:10" s="3" customFormat="1" ht="45" customHeight="1">
      <c r="A409" s="129" t="s">
        <v>929</v>
      </c>
      <c r="B409" s="122" t="s">
        <v>930</v>
      </c>
      <c r="C409" s="121" t="s">
        <v>443</v>
      </c>
      <c r="D409" s="123" t="s">
        <v>139</v>
      </c>
      <c r="E409" s="130">
        <v>1915</v>
      </c>
      <c r="F409" s="15"/>
      <c r="G409" s="196">
        <f t="shared" si="3"/>
        <v>0</v>
      </c>
      <c r="H409" s="258"/>
      <c r="I409" s="205"/>
      <c r="J409" s="205"/>
    </row>
    <row r="410" spans="1:10" s="3" customFormat="1" ht="45" customHeight="1">
      <c r="A410" s="131" t="s">
        <v>929</v>
      </c>
      <c r="B410" s="125" t="s">
        <v>931</v>
      </c>
      <c r="C410" s="126" t="s">
        <v>444</v>
      </c>
      <c r="D410" s="127" t="s">
        <v>137</v>
      </c>
      <c r="E410" s="128">
        <v>342</v>
      </c>
      <c r="F410" s="8"/>
      <c r="G410" s="207">
        <f t="shared" si="3"/>
        <v>0</v>
      </c>
      <c r="H410" s="258"/>
      <c r="I410" s="205"/>
      <c r="J410" s="205"/>
    </row>
    <row r="411" spans="1:10" s="3" customFormat="1" ht="45" customHeight="1">
      <c r="A411" s="131" t="s">
        <v>929</v>
      </c>
      <c r="B411" s="125" t="s">
        <v>932</v>
      </c>
      <c r="C411" s="126" t="s">
        <v>459</v>
      </c>
      <c r="D411" s="127" t="s">
        <v>139</v>
      </c>
      <c r="E411" s="128">
        <v>1693</v>
      </c>
      <c r="F411" s="8"/>
      <c r="G411" s="207">
        <f t="shared" si="3"/>
        <v>0</v>
      </c>
      <c r="H411" s="258"/>
      <c r="I411" s="205"/>
      <c r="J411" s="205"/>
    </row>
    <row r="412" spans="1:10" s="3" customFormat="1" ht="45" customHeight="1">
      <c r="A412" s="131" t="s">
        <v>929</v>
      </c>
      <c r="B412" s="125" t="s">
        <v>933</v>
      </c>
      <c r="C412" s="126" t="s">
        <v>568</v>
      </c>
      <c r="D412" s="127" t="s">
        <v>139</v>
      </c>
      <c r="E412" s="128">
        <v>1188</v>
      </c>
      <c r="F412" s="8"/>
      <c r="G412" s="207">
        <f t="shared" si="3"/>
        <v>0</v>
      </c>
      <c r="H412" s="258"/>
      <c r="I412" s="205"/>
      <c r="J412" s="205"/>
    </row>
    <row r="413" spans="1:10" s="3" customFormat="1" ht="45" customHeight="1">
      <c r="A413" s="131" t="s">
        <v>929</v>
      </c>
      <c r="B413" s="125" t="s">
        <v>934</v>
      </c>
      <c r="C413" s="126" t="s">
        <v>569</v>
      </c>
      <c r="D413" s="127" t="s">
        <v>139</v>
      </c>
      <c r="E413" s="128">
        <v>1188</v>
      </c>
      <c r="F413" s="8"/>
      <c r="G413" s="207">
        <f t="shared" si="3"/>
        <v>0</v>
      </c>
      <c r="H413" s="258"/>
      <c r="I413" s="205"/>
      <c r="J413" s="205"/>
    </row>
    <row r="414" spans="1:10" s="3" customFormat="1" ht="45" customHeight="1">
      <c r="A414" s="131" t="s">
        <v>929</v>
      </c>
      <c r="B414" s="125" t="s">
        <v>935</v>
      </c>
      <c r="C414" s="126" t="s">
        <v>761</v>
      </c>
      <c r="D414" s="127" t="s">
        <v>139</v>
      </c>
      <c r="E414" s="128">
        <v>1169</v>
      </c>
      <c r="F414" s="8"/>
      <c r="G414" s="207">
        <f t="shared" si="3"/>
        <v>0</v>
      </c>
      <c r="H414" s="258"/>
      <c r="I414" s="205"/>
      <c r="J414" s="205"/>
    </row>
    <row r="415" spans="1:10" s="3" customFormat="1" ht="45" customHeight="1">
      <c r="A415" s="131" t="s">
        <v>929</v>
      </c>
      <c r="B415" s="125" t="s">
        <v>936</v>
      </c>
      <c r="C415" s="126" t="s">
        <v>448</v>
      </c>
      <c r="D415" s="127" t="s">
        <v>139</v>
      </c>
      <c r="E415" s="128">
        <v>13.5</v>
      </c>
      <c r="F415" s="8"/>
      <c r="G415" s="207">
        <f t="shared" si="3"/>
        <v>0</v>
      </c>
      <c r="H415" s="258"/>
      <c r="I415" s="205"/>
      <c r="J415" s="205"/>
    </row>
    <row r="416" spans="1:10" s="3" customFormat="1" ht="45" customHeight="1">
      <c r="A416" s="131" t="s">
        <v>929</v>
      </c>
      <c r="B416" s="125" t="s">
        <v>937</v>
      </c>
      <c r="C416" s="126" t="s">
        <v>761</v>
      </c>
      <c r="D416" s="127" t="s">
        <v>139</v>
      </c>
      <c r="E416" s="128">
        <v>13.5</v>
      </c>
      <c r="F416" s="8"/>
      <c r="G416" s="207">
        <f t="shared" si="3"/>
        <v>0</v>
      </c>
      <c r="H416" s="258"/>
      <c r="I416" s="205"/>
      <c r="J416" s="205"/>
    </row>
    <row r="417" spans="1:10" s="3" customFormat="1" ht="45" customHeight="1">
      <c r="A417" s="131" t="s">
        <v>929</v>
      </c>
      <c r="B417" s="125" t="s">
        <v>938</v>
      </c>
      <c r="C417" s="126" t="s">
        <v>570</v>
      </c>
      <c r="D417" s="127" t="s">
        <v>139</v>
      </c>
      <c r="E417" s="128">
        <v>1182.5</v>
      </c>
      <c r="F417" s="8"/>
      <c r="G417" s="207">
        <f t="shared" si="3"/>
        <v>0</v>
      </c>
      <c r="H417" s="258"/>
      <c r="I417" s="205"/>
      <c r="J417" s="205"/>
    </row>
    <row r="418" spans="1:10" s="3" customFormat="1" ht="45" customHeight="1">
      <c r="A418" s="131" t="s">
        <v>929</v>
      </c>
      <c r="B418" s="125" t="s">
        <v>939</v>
      </c>
      <c r="C418" s="126" t="s">
        <v>571</v>
      </c>
      <c r="D418" s="127" t="s">
        <v>139</v>
      </c>
      <c r="E418" s="128">
        <v>1152</v>
      </c>
      <c r="F418" s="8"/>
      <c r="G418" s="207">
        <f t="shared" si="3"/>
        <v>0</v>
      </c>
      <c r="H418" s="258"/>
      <c r="I418" s="205"/>
      <c r="J418" s="205"/>
    </row>
    <row r="419" spans="1:10" s="3" customFormat="1" ht="45" customHeight="1">
      <c r="A419" s="131" t="s">
        <v>929</v>
      </c>
      <c r="B419" s="125" t="s">
        <v>940</v>
      </c>
      <c r="C419" s="126" t="s">
        <v>451</v>
      </c>
      <c r="D419" s="127" t="s">
        <v>139</v>
      </c>
      <c r="E419" s="128">
        <v>27</v>
      </c>
      <c r="F419" s="8"/>
      <c r="G419" s="207">
        <f t="shared" si="3"/>
        <v>0</v>
      </c>
      <c r="H419" s="258"/>
      <c r="I419" s="205"/>
      <c r="J419" s="205"/>
    </row>
    <row r="420" spans="1:10" s="3" customFormat="1" ht="45" customHeight="1">
      <c r="A420" s="131" t="s">
        <v>929</v>
      </c>
      <c r="B420" s="125" t="s">
        <v>941</v>
      </c>
      <c r="C420" s="126" t="s">
        <v>452</v>
      </c>
      <c r="D420" s="127" t="s">
        <v>139</v>
      </c>
      <c r="E420" s="128">
        <v>27</v>
      </c>
      <c r="F420" s="8"/>
      <c r="G420" s="207">
        <f t="shared" si="3"/>
        <v>0</v>
      </c>
      <c r="H420" s="258"/>
      <c r="I420" s="205"/>
      <c r="J420" s="205"/>
    </row>
    <row r="421" spans="1:10" s="3" customFormat="1" ht="45" customHeight="1" thickBot="1">
      <c r="A421" s="131" t="s">
        <v>929</v>
      </c>
      <c r="B421" s="125" t="s">
        <v>942</v>
      </c>
      <c r="C421" s="126" t="s">
        <v>453</v>
      </c>
      <c r="D421" s="127" t="s">
        <v>139</v>
      </c>
      <c r="E421" s="128">
        <v>1179</v>
      </c>
      <c r="F421" s="8"/>
      <c r="G421" s="207">
        <f t="shared" si="3"/>
        <v>0</v>
      </c>
      <c r="H421" s="259"/>
      <c r="I421" s="205"/>
      <c r="J421" s="205"/>
    </row>
    <row r="422" spans="1:10" s="3" customFormat="1" ht="45" customHeight="1" thickBot="1">
      <c r="A422" s="132" t="s">
        <v>929</v>
      </c>
      <c r="B422" s="133" t="s">
        <v>943</v>
      </c>
      <c r="C422" s="134" t="s">
        <v>576</v>
      </c>
      <c r="D422" s="135" t="s">
        <v>139</v>
      </c>
      <c r="E422" s="136">
        <v>333</v>
      </c>
      <c r="F422" s="16"/>
      <c r="G422" s="218">
        <f t="shared" si="3"/>
        <v>0</v>
      </c>
      <c r="H422" s="202" t="s">
        <v>1368</v>
      </c>
      <c r="I422" s="203">
        <f>ROUND(SUM(G395:G422),2)</f>
        <v>105595.37</v>
      </c>
      <c r="J422" s="205"/>
    </row>
    <row r="423" spans="1:10" s="3" customFormat="1" ht="60" customHeight="1">
      <c r="A423" s="129" t="s">
        <v>944</v>
      </c>
      <c r="B423" s="122" t="s">
        <v>945</v>
      </c>
      <c r="C423" s="121" t="s">
        <v>483</v>
      </c>
      <c r="D423" s="123" t="s">
        <v>138</v>
      </c>
      <c r="E423" s="130">
        <v>488.24</v>
      </c>
      <c r="F423" s="15">
        <v>2.95</v>
      </c>
      <c r="G423" s="196">
        <f t="shared" si="3"/>
        <v>1440.31</v>
      </c>
      <c r="H423" s="204"/>
      <c r="I423" s="205"/>
      <c r="J423" s="205"/>
    </row>
    <row r="424" spans="1:10" s="3" customFormat="1" ht="57" customHeight="1">
      <c r="A424" s="131" t="s">
        <v>944</v>
      </c>
      <c r="B424" s="125" t="s">
        <v>946</v>
      </c>
      <c r="C424" s="126" t="s">
        <v>484</v>
      </c>
      <c r="D424" s="127" t="s">
        <v>139</v>
      </c>
      <c r="E424" s="128">
        <v>3.54</v>
      </c>
      <c r="F424" s="8">
        <v>24.55</v>
      </c>
      <c r="G424" s="207">
        <f t="shared" si="3"/>
        <v>86.91</v>
      </c>
      <c r="H424" s="204"/>
      <c r="I424" s="205"/>
      <c r="J424" s="205"/>
    </row>
    <row r="425" spans="1:10" s="3" customFormat="1" ht="55.9" customHeight="1" thickBot="1">
      <c r="A425" s="131" t="s">
        <v>944</v>
      </c>
      <c r="B425" s="125" t="s">
        <v>947</v>
      </c>
      <c r="C425" s="126" t="s">
        <v>689</v>
      </c>
      <c r="D425" s="127" t="s">
        <v>136</v>
      </c>
      <c r="E425" s="128">
        <v>1</v>
      </c>
      <c r="F425" s="8">
        <v>51.56</v>
      </c>
      <c r="G425" s="207">
        <f t="shared" si="3"/>
        <v>51.56</v>
      </c>
      <c r="H425" s="204"/>
      <c r="I425" s="205"/>
      <c r="J425" s="205"/>
    </row>
    <row r="426" spans="1:10" s="3" customFormat="1" ht="64.900000000000006" customHeight="1" thickBot="1">
      <c r="A426" s="132" t="s">
        <v>948</v>
      </c>
      <c r="B426" s="133" t="s">
        <v>949</v>
      </c>
      <c r="C426" s="134" t="s">
        <v>491</v>
      </c>
      <c r="D426" s="135" t="s">
        <v>138</v>
      </c>
      <c r="E426" s="136">
        <v>30</v>
      </c>
      <c r="F426" s="16">
        <v>54.81</v>
      </c>
      <c r="G426" s="218">
        <f t="shared" si="3"/>
        <v>1644.3</v>
      </c>
      <c r="H426" s="202" t="s">
        <v>1367</v>
      </c>
      <c r="I426" s="203">
        <f>ROUND(SUM(G423:G426),2)</f>
        <v>3223.08</v>
      </c>
      <c r="J426" s="205"/>
    </row>
    <row r="427" spans="1:10" s="3" customFormat="1" ht="64.900000000000006" customHeight="1">
      <c r="A427" s="129" t="s">
        <v>950</v>
      </c>
      <c r="B427" s="122" t="s">
        <v>951</v>
      </c>
      <c r="C427" s="121" t="s">
        <v>706</v>
      </c>
      <c r="D427" s="123" t="s">
        <v>137</v>
      </c>
      <c r="E427" s="130">
        <v>46</v>
      </c>
      <c r="F427" s="15">
        <v>30.45</v>
      </c>
      <c r="G427" s="196">
        <f t="shared" si="3"/>
        <v>1400.7</v>
      </c>
      <c r="H427" s="204"/>
      <c r="I427" s="205"/>
      <c r="J427" s="205"/>
    </row>
    <row r="428" spans="1:10" s="3" customFormat="1" ht="75" customHeight="1">
      <c r="A428" s="131" t="s">
        <v>950</v>
      </c>
      <c r="B428" s="125" t="s">
        <v>952</v>
      </c>
      <c r="C428" s="126" t="s">
        <v>445</v>
      </c>
      <c r="D428" s="127" t="s">
        <v>139</v>
      </c>
      <c r="E428" s="128">
        <v>137</v>
      </c>
      <c r="F428" s="8">
        <v>10.6</v>
      </c>
      <c r="G428" s="207">
        <f t="shared" si="3"/>
        <v>1452.2</v>
      </c>
      <c r="H428" s="204"/>
      <c r="I428" s="205"/>
      <c r="J428" s="205"/>
    </row>
    <row r="429" spans="1:10" s="3" customFormat="1" ht="75.75" customHeight="1">
      <c r="A429" s="131" t="s">
        <v>950</v>
      </c>
      <c r="B429" s="125" t="s">
        <v>953</v>
      </c>
      <c r="C429" s="126" t="s">
        <v>507</v>
      </c>
      <c r="D429" s="127" t="s">
        <v>137</v>
      </c>
      <c r="E429" s="128">
        <v>8.6999999999999993</v>
      </c>
      <c r="F429" s="8">
        <v>105.39</v>
      </c>
      <c r="G429" s="207">
        <f t="shared" si="3"/>
        <v>916.89</v>
      </c>
      <c r="H429" s="204"/>
      <c r="I429" s="205"/>
      <c r="J429" s="205"/>
    </row>
    <row r="430" spans="1:10" s="3" customFormat="1" ht="68.25" customHeight="1">
      <c r="A430" s="131" t="s">
        <v>950</v>
      </c>
      <c r="B430" s="125" t="s">
        <v>954</v>
      </c>
      <c r="C430" s="126" t="s">
        <v>508</v>
      </c>
      <c r="D430" s="127" t="s">
        <v>138</v>
      </c>
      <c r="E430" s="128">
        <v>114</v>
      </c>
      <c r="F430" s="8">
        <v>15.96</v>
      </c>
      <c r="G430" s="207">
        <f t="shared" si="3"/>
        <v>1819.44</v>
      </c>
      <c r="H430" s="204"/>
      <c r="I430" s="205"/>
      <c r="J430" s="205"/>
    </row>
    <row r="431" spans="1:10" s="3" customFormat="1" ht="72" customHeight="1">
      <c r="A431" s="131" t="s">
        <v>950</v>
      </c>
      <c r="B431" s="125" t="s">
        <v>955</v>
      </c>
      <c r="C431" s="126" t="s">
        <v>509</v>
      </c>
      <c r="D431" s="127" t="s">
        <v>138</v>
      </c>
      <c r="E431" s="128">
        <v>114</v>
      </c>
      <c r="F431" s="8">
        <v>3.62</v>
      </c>
      <c r="G431" s="207">
        <f t="shared" si="3"/>
        <v>412.68</v>
      </c>
      <c r="H431" s="204"/>
      <c r="I431" s="205"/>
      <c r="J431" s="205"/>
    </row>
    <row r="432" spans="1:10" s="3" customFormat="1" ht="61.9" customHeight="1">
      <c r="A432" s="131" t="s">
        <v>950</v>
      </c>
      <c r="B432" s="125" t="s">
        <v>956</v>
      </c>
      <c r="C432" s="126" t="s">
        <v>511</v>
      </c>
      <c r="D432" s="127" t="s">
        <v>139</v>
      </c>
      <c r="E432" s="128">
        <v>138</v>
      </c>
      <c r="F432" s="8">
        <v>17.5</v>
      </c>
      <c r="G432" s="207">
        <f t="shared" si="3"/>
        <v>2415</v>
      </c>
      <c r="H432" s="204"/>
      <c r="I432" s="205"/>
      <c r="J432" s="205"/>
    </row>
    <row r="433" spans="1:10" s="3" customFormat="1" ht="61.15" customHeight="1">
      <c r="A433" s="131" t="s">
        <v>950</v>
      </c>
      <c r="B433" s="125" t="s">
        <v>957</v>
      </c>
      <c r="C433" s="126" t="s">
        <v>707</v>
      </c>
      <c r="D433" s="127" t="s">
        <v>139</v>
      </c>
      <c r="E433" s="128">
        <v>1.6</v>
      </c>
      <c r="F433" s="8">
        <v>4.7</v>
      </c>
      <c r="G433" s="207">
        <f t="shared" si="3"/>
        <v>7.52</v>
      </c>
      <c r="H433" s="204"/>
      <c r="I433" s="205"/>
      <c r="J433" s="205"/>
    </row>
    <row r="434" spans="1:10" s="3" customFormat="1" ht="57" customHeight="1">
      <c r="A434" s="131" t="s">
        <v>950</v>
      </c>
      <c r="B434" s="125" t="s">
        <v>958</v>
      </c>
      <c r="C434" s="126" t="s">
        <v>512</v>
      </c>
      <c r="D434" s="127" t="s">
        <v>139</v>
      </c>
      <c r="E434" s="128">
        <v>1.6</v>
      </c>
      <c r="F434" s="8">
        <v>53.4</v>
      </c>
      <c r="G434" s="207">
        <f t="shared" si="3"/>
        <v>85.44</v>
      </c>
      <c r="H434" s="204"/>
      <c r="I434" s="205"/>
      <c r="J434" s="205"/>
    </row>
    <row r="435" spans="1:10" s="3" customFormat="1" ht="58.9" customHeight="1" thickBot="1">
      <c r="A435" s="131" t="s">
        <v>950</v>
      </c>
      <c r="B435" s="125" t="s">
        <v>959</v>
      </c>
      <c r="C435" s="126" t="s">
        <v>454</v>
      </c>
      <c r="D435" s="127" t="s">
        <v>137</v>
      </c>
      <c r="E435" s="128">
        <v>6.5</v>
      </c>
      <c r="F435" s="8">
        <v>13.12</v>
      </c>
      <c r="G435" s="207">
        <f t="shared" si="3"/>
        <v>85.28</v>
      </c>
      <c r="H435" s="204"/>
      <c r="I435" s="205"/>
      <c r="J435" s="205"/>
    </row>
    <row r="436" spans="1:10" s="3" customFormat="1" ht="64.5" customHeight="1" thickBot="1">
      <c r="A436" s="132" t="s">
        <v>950</v>
      </c>
      <c r="B436" s="133" t="s">
        <v>960</v>
      </c>
      <c r="C436" s="134" t="s">
        <v>455</v>
      </c>
      <c r="D436" s="135" t="s">
        <v>139</v>
      </c>
      <c r="E436" s="136">
        <v>39</v>
      </c>
      <c r="F436" s="16">
        <v>4.92</v>
      </c>
      <c r="G436" s="218">
        <f t="shared" ref="G436:G499" si="4">ROUND((E436*F436),2)</f>
        <v>191.88</v>
      </c>
      <c r="H436" s="202" t="s">
        <v>1366</v>
      </c>
      <c r="I436" s="203">
        <f>ROUND(SUM(G427:G436),2)</f>
        <v>8787.0300000000007</v>
      </c>
      <c r="J436" s="205"/>
    </row>
    <row r="437" spans="1:10" s="3" customFormat="1" ht="45" customHeight="1">
      <c r="A437" s="129" t="s">
        <v>961</v>
      </c>
      <c r="B437" s="122" t="s">
        <v>962</v>
      </c>
      <c r="C437" s="121" t="s">
        <v>404</v>
      </c>
      <c r="D437" s="123" t="s">
        <v>137</v>
      </c>
      <c r="E437" s="130">
        <v>780</v>
      </c>
      <c r="F437" s="15">
        <v>8.09</v>
      </c>
      <c r="G437" s="196">
        <f t="shared" si="4"/>
        <v>6310.2</v>
      </c>
      <c r="H437" s="204"/>
      <c r="I437" s="205"/>
      <c r="J437" s="205"/>
    </row>
    <row r="438" spans="1:10" s="3" customFormat="1" ht="45" customHeight="1">
      <c r="A438" s="131" t="s">
        <v>961</v>
      </c>
      <c r="B438" s="125" t="s">
        <v>968</v>
      </c>
      <c r="C438" s="126" t="s">
        <v>802</v>
      </c>
      <c r="D438" s="127" t="s">
        <v>137</v>
      </c>
      <c r="E438" s="128">
        <v>689</v>
      </c>
      <c r="F438" s="8">
        <v>8.09</v>
      </c>
      <c r="G438" s="207">
        <f t="shared" si="4"/>
        <v>5574.01</v>
      </c>
      <c r="H438" s="204"/>
      <c r="I438" s="205"/>
      <c r="J438" s="205"/>
    </row>
    <row r="439" spans="1:10" s="3" customFormat="1" ht="45" customHeight="1">
      <c r="A439" s="131" t="s">
        <v>961</v>
      </c>
      <c r="B439" s="125" t="s">
        <v>969</v>
      </c>
      <c r="C439" s="126" t="s">
        <v>963</v>
      </c>
      <c r="D439" s="127" t="s">
        <v>139</v>
      </c>
      <c r="E439" s="128">
        <v>2196</v>
      </c>
      <c r="F439" s="8">
        <v>0.49</v>
      </c>
      <c r="G439" s="207">
        <f t="shared" si="4"/>
        <v>1076.04</v>
      </c>
      <c r="H439" s="204"/>
      <c r="I439" s="205"/>
      <c r="J439" s="205"/>
    </row>
    <row r="440" spans="1:10" s="3" customFormat="1" ht="45" customHeight="1">
      <c r="A440" s="131" t="s">
        <v>961</v>
      </c>
      <c r="B440" s="125" t="s">
        <v>970</v>
      </c>
      <c r="C440" s="126" t="s">
        <v>964</v>
      </c>
      <c r="D440" s="127" t="s">
        <v>139</v>
      </c>
      <c r="E440" s="128">
        <v>549</v>
      </c>
      <c r="F440" s="8">
        <v>1</v>
      </c>
      <c r="G440" s="207">
        <f t="shared" si="4"/>
        <v>549</v>
      </c>
      <c r="H440" s="204"/>
      <c r="I440" s="205"/>
      <c r="J440" s="205"/>
    </row>
    <row r="441" spans="1:10" s="3" customFormat="1" ht="45" customHeight="1">
      <c r="A441" s="131" t="s">
        <v>961</v>
      </c>
      <c r="B441" s="125" t="s">
        <v>971</v>
      </c>
      <c r="C441" s="126" t="s">
        <v>965</v>
      </c>
      <c r="D441" s="127" t="s">
        <v>137</v>
      </c>
      <c r="E441" s="128">
        <v>823.5</v>
      </c>
      <c r="F441" s="8">
        <v>1.03</v>
      </c>
      <c r="G441" s="207">
        <f t="shared" si="4"/>
        <v>848.21</v>
      </c>
      <c r="H441" s="204"/>
      <c r="I441" s="205"/>
      <c r="J441" s="205"/>
    </row>
    <row r="442" spans="1:10" s="3" customFormat="1" ht="45" customHeight="1">
      <c r="A442" s="131" t="s">
        <v>961</v>
      </c>
      <c r="B442" s="125" t="s">
        <v>972</v>
      </c>
      <c r="C442" s="126" t="s">
        <v>966</v>
      </c>
      <c r="D442" s="127" t="s">
        <v>139</v>
      </c>
      <c r="E442" s="128">
        <v>917.6</v>
      </c>
      <c r="F442" s="8">
        <v>0.61</v>
      </c>
      <c r="G442" s="207">
        <f t="shared" si="4"/>
        <v>559.74</v>
      </c>
      <c r="H442" s="204"/>
      <c r="I442" s="205"/>
      <c r="J442" s="205"/>
    </row>
    <row r="443" spans="1:10" s="3" customFormat="1" ht="45" customHeight="1">
      <c r="A443" s="131" t="s">
        <v>961</v>
      </c>
      <c r="B443" s="125" t="s">
        <v>973</v>
      </c>
      <c r="C443" s="126" t="s">
        <v>967</v>
      </c>
      <c r="D443" s="127" t="s">
        <v>139</v>
      </c>
      <c r="E443" s="128">
        <v>229.4</v>
      </c>
      <c r="F443" s="8">
        <v>1.66</v>
      </c>
      <c r="G443" s="207">
        <f t="shared" si="4"/>
        <v>380.8</v>
      </c>
      <c r="H443" s="204"/>
      <c r="I443" s="205"/>
      <c r="J443" s="205"/>
    </row>
    <row r="444" spans="1:10" s="3" customFormat="1" ht="45" customHeight="1" thickBot="1">
      <c r="A444" s="131" t="s">
        <v>961</v>
      </c>
      <c r="B444" s="125" t="s">
        <v>974</v>
      </c>
      <c r="C444" s="126" t="s">
        <v>411</v>
      </c>
      <c r="D444" s="127" t="s">
        <v>139</v>
      </c>
      <c r="E444" s="128">
        <v>1147</v>
      </c>
      <c r="F444" s="8">
        <v>2.36</v>
      </c>
      <c r="G444" s="207">
        <f t="shared" si="4"/>
        <v>2706.92</v>
      </c>
      <c r="H444" s="204"/>
      <c r="I444" s="205"/>
      <c r="J444" s="205"/>
    </row>
    <row r="445" spans="1:10" s="3" customFormat="1" ht="45" customHeight="1" thickBot="1">
      <c r="A445" s="132" t="s">
        <v>961</v>
      </c>
      <c r="B445" s="133" t="s">
        <v>975</v>
      </c>
      <c r="C445" s="134" t="s">
        <v>412</v>
      </c>
      <c r="D445" s="135" t="s">
        <v>139</v>
      </c>
      <c r="E445" s="136">
        <v>230</v>
      </c>
      <c r="F445" s="16">
        <v>4.46</v>
      </c>
      <c r="G445" s="218">
        <f t="shared" si="4"/>
        <v>1025.8</v>
      </c>
      <c r="H445" s="202" t="s">
        <v>1365</v>
      </c>
      <c r="I445" s="203">
        <f>ROUND(SUM(G437:G445),2)</f>
        <v>19030.72</v>
      </c>
      <c r="J445" s="205"/>
    </row>
    <row r="446" spans="1:10" s="3" customFormat="1" ht="45" customHeight="1">
      <c r="A446" s="129" t="s">
        <v>976</v>
      </c>
      <c r="B446" s="122" t="s">
        <v>977</v>
      </c>
      <c r="C446" s="152" t="s">
        <v>413</v>
      </c>
      <c r="D446" s="153" t="s">
        <v>139</v>
      </c>
      <c r="E446" s="154">
        <v>175</v>
      </c>
      <c r="F446" s="46">
        <v>6.58</v>
      </c>
      <c r="G446" s="196">
        <f t="shared" si="4"/>
        <v>1151.5</v>
      </c>
      <c r="H446" s="204"/>
      <c r="I446" s="205"/>
      <c r="J446" s="205"/>
    </row>
    <row r="447" spans="1:10" s="3" customFormat="1" ht="45" customHeight="1">
      <c r="A447" s="131" t="s">
        <v>976</v>
      </c>
      <c r="B447" s="125" t="s">
        <v>981</v>
      </c>
      <c r="C447" s="141" t="s">
        <v>414</v>
      </c>
      <c r="D447" s="142" t="s">
        <v>137</v>
      </c>
      <c r="E447" s="143">
        <v>64</v>
      </c>
      <c r="F447" s="27">
        <v>8.44</v>
      </c>
      <c r="G447" s="207">
        <f t="shared" si="4"/>
        <v>540.16</v>
      </c>
      <c r="H447" s="204"/>
      <c r="I447" s="205"/>
      <c r="J447" s="205"/>
    </row>
    <row r="448" spans="1:10" s="3" customFormat="1" ht="45" customHeight="1">
      <c r="A448" s="131" t="s">
        <v>976</v>
      </c>
      <c r="B448" s="125" t="s">
        <v>982</v>
      </c>
      <c r="C448" s="141" t="s">
        <v>415</v>
      </c>
      <c r="D448" s="142" t="s">
        <v>139</v>
      </c>
      <c r="E448" s="143">
        <v>44</v>
      </c>
      <c r="F448" s="27">
        <v>1.99</v>
      </c>
      <c r="G448" s="207">
        <f t="shared" si="4"/>
        <v>87.56</v>
      </c>
      <c r="H448" s="204"/>
      <c r="I448" s="205"/>
      <c r="J448" s="205"/>
    </row>
    <row r="449" spans="1:10" s="3" customFormat="1" ht="45" customHeight="1">
      <c r="A449" s="145" t="s">
        <v>976</v>
      </c>
      <c r="B449" s="146" t="s">
        <v>983</v>
      </c>
      <c r="C449" s="144" t="s">
        <v>978</v>
      </c>
      <c r="D449" s="147" t="s">
        <v>136</v>
      </c>
      <c r="E449" s="148">
        <v>9</v>
      </c>
      <c r="F449" s="56">
        <v>479.53</v>
      </c>
      <c r="G449" s="219">
        <f t="shared" si="4"/>
        <v>4315.7700000000004</v>
      </c>
      <c r="H449" s="204"/>
      <c r="I449" s="205"/>
      <c r="J449" s="205"/>
    </row>
    <row r="450" spans="1:10" s="3" customFormat="1" ht="45" customHeight="1">
      <c r="A450" s="145" t="s">
        <v>976</v>
      </c>
      <c r="B450" s="146" t="s">
        <v>984</v>
      </c>
      <c r="C450" s="144" t="s">
        <v>417</v>
      </c>
      <c r="D450" s="147" t="s">
        <v>136</v>
      </c>
      <c r="E450" s="148">
        <v>10</v>
      </c>
      <c r="F450" s="56">
        <v>48.33</v>
      </c>
      <c r="G450" s="219">
        <f t="shared" si="4"/>
        <v>483.3</v>
      </c>
      <c r="H450" s="204"/>
      <c r="I450" s="205"/>
      <c r="J450" s="205"/>
    </row>
    <row r="451" spans="1:10" s="3" customFormat="1" ht="45" customHeight="1">
      <c r="A451" s="131" t="s">
        <v>976</v>
      </c>
      <c r="B451" s="125" t="s">
        <v>985</v>
      </c>
      <c r="C451" s="141" t="s">
        <v>556</v>
      </c>
      <c r="D451" s="142" t="s">
        <v>136</v>
      </c>
      <c r="E451" s="143">
        <v>1</v>
      </c>
      <c r="F451" s="27">
        <v>49.87</v>
      </c>
      <c r="G451" s="207">
        <f t="shared" si="4"/>
        <v>49.87</v>
      </c>
      <c r="H451" s="204"/>
      <c r="I451" s="205"/>
      <c r="J451" s="205"/>
    </row>
    <row r="452" spans="1:10" s="3" customFormat="1" ht="45" customHeight="1">
      <c r="A452" s="131" t="s">
        <v>976</v>
      </c>
      <c r="B452" s="125" t="s">
        <v>986</v>
      </c>
      <c r="C452" s="141" t="s">
        <v>416</v>
      </c>
      <c r="D452" s="142" t="s">
        <v>136</v>
      </c>
      <c r="E452" s="143">
        <v>1</v>
      </c>
      <c r="F452" s="27">
        <v>672.11</v>
      </c>
      <c r="G452" s="207">
        <f t="shared" si="4"/>
        <v>672.11</v>
      </c>
      <c r="H452" s="204"/>
      <c r="I452" s="205"/>
      <c r="J452" s="205"/>
    </row>
    <row r="453" spans="1:10" s="3" customFormat="1" ht="45" customHeight="1">
      <c r="A453" s="131" t="s">
        <v>976</v>
      </c>
      <c r="B453" s="125" t="s">
        <v>987</v>
      </c>
      <c r="C453" s="141" t="s">
        <v>417</v>
      </c>
      <c r="D453" s="142" t="s">
        <v>136</v>
      </c>
      <c r="E453" s="143">
        <v>1</v>
      </c>
      <c r="F453" s="27">
        <v>48.33</v>
      </c>
      <c r="G453" s="207">
        <f t="shared" si="4"/>
        <v>48.33</v>
      </c>
      <c r="H453" s="204"/>
      <c r="I453" s="205"/>
      <c r="J453" s="205"/>
    </row>
    <row r="454" spans="1:10" s="3" customFormat="1" ht="45" customHeight="1">
      <c r="A454" s="145" t="s">
        <v>976</v>
      </c>
      <c r="B454" s="146" t="s">
        <v>988</v>
      </c>
      <c r="C454" s="144" t="s">
        <v>418</v>
      </c>
      <c r="D454" s="147" t="s">
        <v>138</v>
      </c>
      <c r="E454" s="148">
        <v>67</v>
      </c>
      <c r="F454" s="56">
        <v>51.16</v>
      </c>
      <c r="G454" s="219">
        <f t="shared" si="4"/>
        <v>3427.72</v>
      </c>
      <c r="H454" s="204"/>
      <c r="I454" s="205"/>
      <c r="J454" s="205"/>
    </row>
    <row r="455" spans="1:10" s="3" customFormat="1" ht="45" customHeight="1">
      <c r="A455" s="145" t="s">
        <v>976</v>
      </c>
      <c r="B455" s="146" t="s">
        <v>989</v>
      </c>
      <c r="C455" s="144" t="s">
        <v>419</v>
      </c>
      <c r="D455" s="147" t="s">
        <v>136</v>
      </c>
      <c r="E455" s="148">
        <v>9</v>
      </c>
      <c r="F455" s="56">
        <v>140.57</v>
      </c>
      <c r="G455" s="219">
        <f t="shared" si="4"/>
        <v>1265.1300000000001</v>
      </c>
      <c r="H455" s="204"/>
      <c r="I455" s="205"/>
      <c r="J455" s="205"/>
    </row>
    <row r="456" spans="1:10" s="3" customFormat="1" ht="45" customHeight="1">
      <c r="A456" s="131" t="s">
        <v>976</v>
      </c>
      <c r="B456" s="125" t="s">
        <v>990</v>
      </c>
      <c r="C456" s="144" t="s">
        <v>1399</v>
      </c>
      <c r="D456" s="142" t="s">
        <v>136</v>
      </c>
      <c r="E456" s="148">
        <v>78</v>
      </c>
      <c r="F456" s="27">
        <v>35.42</v>
      </c>
      <c r="G456" s="207">
        <f t="shared" si="4"/>
        <v>2762.76</v>
      </c>
      <c r="H456" s="204"/>
      <c r="I456" s="205"/>
      <c r="J456" s="205"/>
    </row>
    <row r="457" spans="1:10" s="3" customFormat="1" ht="45" customHeight="1">
      <c r="A457" s="131" t="s">
        <v>976</v>
      </c>
      <c r="B457" s="125" t="s">
        <v>991</v>
      </c>
      <c r="C457" s="141" t="s">
        <v>979</v>
      </c>
      <c r="D457" s="142" t="s">
        <v>139</v>
      </c>
      <c r="E457" s="143">
        <v>56</v>
      </c>
      <c r="F457" s="27">
        <v>10.08</v>
      </c>
      <c r="G457" s="207">
        <f t="shared" si="4"/>
        <v>564.48</v>
      </c>
      <c r="H457" s="204"/>
      <c r="I457" s="205"/>
      <c r="J457" s="205"/>
    </row>
    <row r="458" spans="1:10" s="3" customFormat="1" ht="45" customHeight="1">
      <c r="A458" s="131" t="s">
        <v>976</v>
      </c>
      <c r="B458" s="125" t="s">
        <v>992</v>
      </c>
      <c r="C458" s="141" t="s">
        <v>980</v>
      </c>
      <c r="D458" s="142" t="s">
        <v>138</v>
      </c>
      <c r="E458" s="143">
        <v>68</v>
      </c>
      <c r="F458" s="27">
        <v>6.22</v>
      </c>
      <c r="G458" s="207">
        <f t="shared" si="4"/>
        <v>422.96</v>
      </c>
      <c r="H458" s="204"/>
      <c r="I458" s="205"/>
      <c r="J458" s="205"/>
    </row>
    <row r="459" spans="1:10" s="3" customFormat="1" ht="45" customHeight="1">
      <c r="A459" s="131" t="s">
        <v>993</v>
      </c>
      <c r="B459" s="125" t="s">
        <v>994</v>
      </c>
      <c r="C459" s="141" t="s">
        <v>420</v>
      </c>
      <c r="D459" s="142" t="s">
        <v>137</v>
      </c>
      <c r="E459" s="143">
        <v>3</v>
      </c>
      <c r="F459" s="27">
        <v>8.44</v>
      </c>
      <c r="G459" s="207">
        <f t="shared" si="4"/>
        <v>25.32</v>
      </c>
      <c r="H459" s="204"/>
      <c r="I459" s="205"/>
      <c r="J459" s="205"/>
    </row>
    <row r="460" spans="1:10" s="3" customFormat="1" ht="45" customHeight="1">
      <c r="A460" s="131" t="s">
        <v>993</v>
      </c>
      <c r="B460" s="125" t="s">
        <v>995</v>
      </c>
      <c r="C460" s="141" t="s">
        <v>421</v>
      </c>
      <c r="D460" s="142" t="s">
        <v>139</v>
      </c>
      <c r="E460" s="143">
        <v>7.2</v>
      </c>
      <c r="F460" s="27">
        <v>1.99</v>
      </c>
      <c r="G460" s="207">
        <f t="shared" si="4"/>
        <v>14.33</v>
      </c>
      <c r="H460" s="204"/>
      <c r="I460" s="205"/>
      <c r="J460" s="205"/>
    </row>
    <row r="461" spans="1:10" s="3" customFormat="1" ht="45" customHeight="1">
      <c r="A461" s="131" t="s">
        <v>993</v>
      </c>
      <c r="B461" s="125" t="s">
        <v>996</v>
      </c>
      <c r="C461" s="141" t="s">
        <v>541</v>
      </c>
      <c r="D461" s="142" t="s">
        <v>139</v>
      </c>
      <c r="E461" s="143">
        <v>7.2</v>
      </c>
      <c r="F461" s="27">
        <v>4.03</v>
      </c>
      <c r="G461" s="207">
        <f t="shared" si="4"/>
        <v>29.02</v>
      </c>
      <c r="H461" s="204"/>
      <c r="I461" s="205"/>
      <c r="J461" s="205"/>
    </row>
    <row r="462" spans="1:10" s="3" customFormat="1" ht="45" customHeight="1">
      <c r="A462" s="131" t="s">
        <v>993</v>
      </c>
      <c r="B462" s="125" t="s">
        <v>997</v>
      </c>
      <c r="C462" s="141" t="s">
        <v>423</v>
      </c>
      <c r="D462" s="142" t="s">
        <v>138</v>
      </c>
      <c r="E462" s="143">
        <v>18</v>
      </c>
      <c r="F462" s="27">
        <v>24.74</v>
      </c>
      <c r="G462" s="207">
        <f t="shared" si="4"/>
        <v>445.32</v>
      </c>
      <c r="H462" s="204"/>
      <c r="I462" s="205"/>
      <c r="J462" s="205"/>
    </row>
    <row r="463" spans="1:10" s="3" customFormat="1" ht="45" customHeight="1">
      <c r="A463" s="131" t="s">
        <v>993</v>
      </c>
      <c r="B463" s="125" t="s">
        <v>998</v>
      </c>
      <c r="C463" s="141" t="s">
        <v>424</v>
      </c>
      <c r="D463" s="142" t="s">
        <v>137</v>
      </c>
      <c r="E463" s="143">
        <v>1.6</v>
      </c>
      <c r="F463" s="27">
        <v>40.4</v>
      </c>
      <c r="G463" s="207">
        <f t="shared" si="4"/>
        <v>64.64</v>
      </c>
      <c r="H463" s="204"/>
      <c r="I463" s="205"/>
      <c r="J463" s="205"/>
    </row>
    <row r="464" spans="1:10" s="3" customFormat="1" ht="45" customHeight="1">
      <c r="A464" s="131" t="s">
        <v>993</v>
      </c>
      <c r="B464" s="125" t="s">
        <v>999</v>
      </c>
      <c r="C464" s="141" t="s">
        <v>425</v>
      </c>
      <c r="D464" s="142" t="s">
        <v>139</v>
      </c>
      <c r="E464" s="143">
        <v>7.2</v>
      </c>
      <c r="F464" s="27">
        <v>1.52</v>
      </c>
      <c r="G464" s="207">
        <f t="shared" si="4"/>
        <v>10.94</v>
      </c>
      <c r="H464" s="204"/>
      <c r="I464" s="205"/>
      <c r="J464" s="205"/>
    </row>
    <row r="465" spans="1:10" s="3" customFormat="1" ht="45" customHeight="1" thickBot="1">
      <c r="A465" s="131" t="s">
        <v>993</v>
      </c>
      <c r="B465" s="125" t="s">
        <v>1000</v>
      </c>
      <c r="C465" s="141" t="s">
        <v>426</v>
      </c>
      <c r="D465" s="142" t="s">
        <v>137</v>
      </c>
      <c r="E465" s="143">
        <v>1.5</v>
      </c>
      <c r="F465" s="27">
        <v>39.880000000000003</v>
      </c>
      <c r="G465" s="207">
        <f t="shared" si="4"/>
        <v>59.82</v>
      </c>
      <c r="H465" s="204"/>
      <c r="I465" s="205"/>
      <c r="J465" s="205"/>
    </row>
    <row r="466" spans="1:10" s="3" customFormat="1" ht="45" customHeight="1" thickBot="1">
      <c r="A466" s="132" t="s">
        <v>1001</v>
      </c>
      <c r="B466" s="133" t="s">
        <v>1002</v>
      </c>
      <c r="C466" s="134" t="s">
        <v>1003</v>
      </c>
      <c r="D466" s="135" t="s">
        <v>136</v>
      </c>
      <c r="E466" s="136">
        <v>1</v>
      </c>
      <c r="F466" s="16">
        <v>5131.75</v>
      </c>
      <c r="G466" s="218">
        <f t="shared" si="4"/>
        <v>5131.75</v>
      </c>
      <c r="H466" s="202" t="s">
        <v>1364</v>
      </c>
      <c r="I466" s="203">
        <f>ROUND(SUM(G446:G466),2)</f>
        <v>21572.79</v>
      </c>
      <c r="J466" s="205"/>
    </row>
    <row r="467" spans="1:10" s="3" customFormat="1" ht="45" customHeight="1">
      <c r="A467" s="129" t="s">
        <v>1004</v>
      </c>
      <c r="B467" s="122" t="s">
        <v>1005</v>
      </c>
      <c r="C467" s="152" t="s">
        <v>443</v>
      </c>
      <c r="D467" s="153" t="s">
        <v>139</v>
      </c>
      <c r="E467" s="154">
        <v>2133</v>
      </c>
      <c r="F467" s="46">
        <v>5.42</v>
      </c>
      <c r="G467" s="196">
        <f t="shared" si="4"/>
        <v>11560.86</v>
      </c>
      <c r="H467" s="255" t="s">
        <v>1353</v>
      </c>
      <c r="I467" s="205"/>
      <c r="J467" s="205"/>
    </row>
    <row r="468" spans="1:10" s="3" customFormat="1" ht="45" customHeight="1">
      <c r="A468" s="131" t="s">
        <v>1004</v>
      </c>
      <c r="B468" s="125" t="s">
        <v>1006</v>
      </c>
      <c r="C468" s="141" t="s">
        <v>444</v>
      </c>
      <c r="D468" s="142" t="s">
        <v>137</v>
      </c>
      <c r="E468" s="143">
        <v>713</v>
      </c>
      <c r="F468" s="27">
        <v>23.89</v>
      </c>
      <c r="G468" s="207">
        <f t="shared" si="4"/>
        <v>17033.57</v>
      </c>
      <c r="H468" s="256"/>
      <c r="I468" s="205"/>
      <c r="J468" s="205"/>
    </row>
    <row r="469" spans="1:10" s="3" customFormat="1" ht="45" customHeight="1">
      <c r="A469" s="131" t="s">
        <v>1004</v>
      </c>
      <c r="B469" s="125" t="s">
        <v>1007</v>
      </c>
      <c r="C469" s="141" t="s">
        <v>445</v>
      </c>
      <c r="D469" s="142" t="s">
        <v>139</v>
      </c>
      <c r="E469" s="143">
        <v>1410</v>
      </c>
      <c r="F469" s="27">
        <v>12.74</v>
      </c>
      <c r="G469" s="207">
        <f t="shared" si="4"/>
        <v>17963.400000000001</v>
      </c>
      <c r="H469" s="256"/>
      <c r="I469" s="205"/>
      <c r="J469" s="205"/>
    </row>
    <row r="470" spans="1:10" s="3" customFormat="1" ht="45" customHeight="1">
      <c r="A470" s="131" t="s">
        <v>1004</v>
      </c>
      <c r="B470" s="125" t="s">
        <v>1008</v>
      </c>
      <c r="C470" s="141" t="s">
        <v>1396</v>
      </c>
      <c r="D470" s="142" t="s">
        <v>139</v>
      </c>
      <c r="E470" s="143">
        <v>1383</v>
      </c>
      <c r="F470" s="27">
        <v>33.1</v>
      </c>
      <c r="G470" s="207">
        <f t="shared" si="4"/>
        <v>45777.3</v>
      </c>
      <c r="H470" s="256"/>
      <c r="I470" s="205"/>
      <c r="J470" s="205"/>
    </row>
    <row r="471" spans="1:10" s="3" customFormat="1" ht="45" customHeight="1">
      <c r="A471" s="131" t="s">
        <v>1004</v>
      </c>
      <c r="B471" s="125" t="s">
        <v>1009</v>
      </c>
      <c r="C471" s="141" t="s">
        <v>460</v>
      </c>
      <c r="D471" s="142" t="s">
        <v>139</v>
      </c>
      <c r="E471" s="143">
        <v>1383</v>
      </c>
      <c r="F471" s="27">
        <v>0.79</v>
      </c>
      <c r="G471" s="207">
        <f t="shared" si="4"/>
        <v>1092.57</v>
      </c>
      <c r="H471" s="256"/>
      <c r="I471" s="205"/>
      <c r="J471" s="205"/>
    </row>
    <row r="472" spans="1:10" s="3" customFormat="1" ht="45" customHeight="1">
      <c r="A472" s="131" t="s">
        <v>1004</v>
      </c>
      <c r="B472" s="125" t="s">
        <v>1010</v>
      </c>
      <c r="C472" s="141" t="s">
        <v>447</v>
      </c>
      <c r="D472" s="142" t="s">
        <v>139</v>
      </c>
      <c r="E472" s="143">
        <v>1383</v>
      </c>
      <c r="F472" s="27">
        <v>23.05</v>
      </c>
      <c r="G472" s="207">
        <f t="shared" si="4"/>
        <v>31878.15</v>
      </c>
      <c r="H472" s="256"/>
      <c r="I472" s="205"/>
      <c r="J472" s="205"/>
    </row>
    <row r="473" spans="1:10" s="3" customFormat="1" ht="45" customHeight="1">
      <c r="A473" s="131" t="s">
        <v>1004</v>
      </c>
      <c r="B473" s="125" t="s">
        <v>1011</v>
      </c>
      <c r="C473" s="141" t="s">
        <v>458</v>
      </c>
      <c r="D473" s="142" t="s">
        <v>139</v>
      </c>
      <c r="E473" s="143">
        <v>1383</v>
      </c>
      <c r="F473" s="27">
        <v>0.79</v>
      </c>
      <c r="G473" s="207">
        <f t="shared" si="4"/>
        <v>1092.57</v>
      </c>
      <c r="H473" s="256"/>
      <c r="I473" s="205"/>
      <c r="J473" s="205"/>
    </row>
    <row r="474" spans="1:10" s="3" customFormat="1" ht="45" customHeight="1">
      <c r="A474" s="131" t="s">
        <v>1004</v>
      </c>
      <c r="B474" s="125" t="s">
        <v>1012</v>
      </c>
      <c r="C474" s="141" t="s">
        <v>450</v>
      </c>
      <c r="D474" s="142" t="s">
        <v>139</v>
      </c>
      <c r="E474" s="143">
        <v>1383</v>
      </c>
      <c r="F474" s="27">
        <v>17.12</v>
      </c>
      <c r="G474" s="207">
        <f t="shared" si="4"/>
        <v>23676.959999999999</v>
      </c>
      <c r="H474" s="256"/>
      <c r="I474" s="205"/>
      <c r="J474" s="205"/>
    </row>
    <row r="475" spans="1:10" s="3" customFormat="1" ht="45" customHeight="1">
      <c r="A475" s="131" t="s">
        <v>1004</v>
      </c>
      <c r="B475" s="125" t="s">
        <v>1013</v>
      </c>
      <c r="C475" s="141" t="s">
        <v>453</v>
      </c>
      <c r="D475" s="142" t="s">
        <v>139</v>
      </c>
      <c r="E475" s="143">
        <v>1383</v>
      </c>
      <c r="F475" s="27">
        <v>0.79</v>
      </c>
      <c r="G475" s="207">
        <f t="shared" si="4"/>
        <v>1092.57</v>
      </c>
      <c r="H475" s="256"/>
      <c r="I475" s="205"/>
      <c r="J475" s="205"/>
    </row>
    <row r="476" spans="1:10" s="3" customFormat="1" ht="45" customHeight="1">
      <c r="A476" s="131" t="s">
        <v>1004</v>
      </c>
      <c r="B476" s="125" t="s">
        <v>1014</v>
      </c>
      <c r="C476" s="141" t="s">
        <v>454</v>
      </c>
      <c r="D476" s="142" t="s">
        <v>137</v>
      </c>
      <c r="E476" s="143">
        <v>156</v>
      </c>
      <c r="F476" s="27">
        <v>13.12</v>
      </c>
      <c r="G476" s="207">
        <f t="shared" si="4"/>
        <v>2046.72</v>
      </c>
      <c r="H476" s="256"/>
      <c r="I476" s="205"/>
      <c r="J476" s="205"/>
    </row>
    <row r="477" spans="1:10" s="3" customFormat="1" ht="45" customHeight="1" thickBot="1">
      <c r="A477" s="132" t="s">
        <v>1004</v>
      </c>
      <c r="B477" s="133" t="s">
        <v>1015</v>
      </c>
      <c r="C477" s="134" t="s">
        <v>455</v>
      </c>
      <c r="D477" s="135" t="s">
        <v>139</v>
      </c>
      <c r="E477" s="136">
        <v>229</v>
      </c>
      <c r="F477" s="16">
        <v>4.92</v>
      </c>
      <c r="G477" s="218">
        <f t="shared" si="4"/>
        <v>1126.68</v>
      </c>
      <c r="H477" s="256"/>
      <c r="I477" s="205"/>
      <c r="J477" s="205"/>
    </row>
    <row r="478" spans="1:10" s="3" customFormat="1" ht="45" customHeight="1">
      <c r="A478" s="129" t="s">
        <v>1016</v>
      </c>
      <c r="B478" s="122" t="s">
        <v>1017</v>
      </c>
      <c r="C478" s="152" t="s">
        <v>443</v>
      </c>
      <c r="D478" s="153" t="s">
        <v>139</v>
      </c>
      <c r="E478" s="154">
        <v>2133</v>
      </c>
      <c r="F478" s="46"/>
      <c r="G478" s="196">
        <f t="shared" si="4"/>
        <v>0</v>
      </c>
      <c r="H478" s="256"/>
      <c r="I478" s="205"/>
      <c r="J478" s="205"/>
    </row>
    <row r="479" spans="1:10" s="3" customFormat="1" ht="45" customHeight="1">
      <c r="A479" s="131" t="s">
        <v>1016</v>
      </c>
      <c r="B479" s="125" t="s">
        <v>1018</v>
      </c>
      <c r="C479" s="141" t="s">
        <v>444</v>
      </c>
      <c r="D479" s="142" t="s">
        <v>137</v>
      </c>
      <c r="E479" s="143">
        <v>572</v>
      </c>
      <c r="F479" s="27"/>
      <c r="G479" s="207">
        <f t="shared" si="4"/>
        <v>0</v>
      </c>
      <c r="H479" s="256"/>
      <c r="I479" s="205"/>
      <c r="J479" s="205"/>
    </row>
    <row r="480" spans="1:10" s="3" customFormat="1" ht="45" customHeight="1">
      <c r="A480" s="131" t="s">
        <v>1016</v>
      </c>
      <c r="B480" s="125" t="s">
        <v>1019</v>
      </c>
      <c r="C480" s="141" t="s">
        <v>459</v>
      </c>
      <c r="D480" s="142" t="s">
        <v>139</v>
      </c>
      <c r="E480" s="143">
        <v>1410</v>
      </c>
      <c r="F480" s="27"/>
      <c r="G480" s="207">
        <f t="shared" si="4"/>
        <v>0</v>
      </c>
      <c r="H480" s="256"/>
      <c r="I480" s="205"/>
      <c r="J480" s="205"/>
    </row>
    <row r="481" spans="1:10" s="3" customFormat="1" ht="45" customHeight="1">
      <c r="A481" s="131" t="s">
        <v>1016</v>
      </c>
      <c r="B481" s="125" t="s">
        <v>1020</v>
      </c>
      <c r="C481" s="141" t="s">
        <v>1396</v>
      </c>
      <c r="D481" s="142" t="s">
        <v>139</v>
      </c>
      <c r="E481" s="143">
        <v>1383</v>
      </c>
      <c r="F481" s="27"/>
      <c r="G481" s="207">
        <f t="shared" si="4"/>
        <v>0</v>
      </c>
      <c r="H481" s="256"/>
      <c r="I481" s="205"/>
      <c r="J481" s="205"/>
    </row>
    <row r="482" spans="1:10" s="3" customFormat="1" ht="45" customHeight="1">
      <c r="A482" s="131" t="s">
        <v>1016</v>
      </c>
      <c r="B482" s="125" t="s">
        <v>1021</v>
      </c>
      <c r="C482" s="141" t="s">
        <v>460</v>
      </c>
      <c r="D482" s="142" t="s">
        <v>139</v>
      </c>
      <c r="E482" s="143">
        <v>1383</v>
      </c>
      <c r="F482" s="27"/>
      <c r="G482" s="207">
        <f t="shared" si="4"/>
        <v>0</v>
      </c>
      <c r="H482" s="256"/>
      <c r="I482" s="205"/>
      <c r="J482" s="205"/>
    </row>
    <row r="483" spans="1:10" s="3" customFormat="1" ht="45" customHeight="1">
      <c r="A483" s="131" t="s">
        <v>1016</v>
      </c>
      <c r="B483" s="125" t="s">
        <v>1022</v>
      </c>
      <c r="C483" s="141" t="s">
        <v>447</v>
      </c>
      <c r="D483" s="142" t="s">
        <v>139</v>
      </c>
      <c r="E483" s="143">
        <v>1383</v>
      </c>
      <c r="F483" s="27"/>
      <c r="G483" s="207">
        <f t="shared" si="4"/>
        <v>0</v>
      </c>
      <c r="H483" s="256"/>
      <c r="I483" s="205"/>
      <c r="J483" s="205"/>
    </row>
    <row r="484" spans="1:10" s="3" customFormat="1" ht="45" customHeight="1">
      <c r="A484" s="131" t="s">
        <v>1016</v>
      </c>
      <c r="B484" s="125" t="s">
        <v>1023</v>
      </c>
      <c r="C484" s="141" t="s">
        <v>458</v>
      </c>
      <c r="D484" s="142" t="s">
        <v>139</v>
      </c>
      <c r="E484" s="143">
        <v>1383</v>
      </c>
      <c r="F484" s="27"/>
      <c r="G484" s="207">
        <f t="shared" si="4"/>
        <v>0</v>
      </c>
      <c r="H484" s="256"/>
      <c r="I484" s="205"/>
      <c r="J484" s="205"/>
    </row>
    <row r="485" spans="1:10" s="3" customFormat="1" ht="45" customHeight="1">
      <c r="A485" s="131" t="s">
        <v>1016</v>
      </c>
      <c r="B485" s="125" t="s">
        <v>1024</v>
      </c>
      <c r="C485" s="141" t="s">
        <v>450</v>
      </c>
      <c r="D485" s="142" t="s">
        <v>139</v>
      </c>
      <c r="E485" s="143">
        <v>1383</v>
      </c>
      <c r="F485" s="27"/>
      <c r="G485" s="207">
        <f t="shared" si="4"/>
        <v>0</v>
      </c>
      <c r="H485" s="256"/>
      <c r="I485" s="205"/>
      <c r="J485" s="205"/>
    </row>
    <row r="486" spans="1:10" s="3" customFormat="1" ht="45" customHeight="1">
      <c r="A486" s="131" t="s">
        <v>1016</v>
      </c>
      <c r="B486" s="125" t="s">
        <v>1025</v>
      </c>
      <c r="C486" s="141" t="s">
        <v>453</v>
      </c>
      <c r="D486" s="142" t="s">
        <v>139</v>
      </c>
      <c r="E486" s="143">
        <v>1383</v>
      </c>
      <c r="F486" s="27"/>
      <c r="G486" s="207">
        <f t="shared" si="4"/>
        <v>0</v>
      </c>
      <c r="H486" s="256"/>
      <c r="I486" s="205"/>
      <c r="J486" s="205"/>
    </row>
    <row r="487" spans="1:10" s="3" customFormat="1" ht="45" customHeight="1" thickBot="1">
      <c r="A487" s="131" t="s">
        <v>1016</v>
      </c>
      <c r="B487" s="125" t="s">
        <v>1026</v>
      </c>
      <c r="C487" s="141" t="s">
        <v>454</v>
      </c>
      <c r="D487" s="142" t="s">
        <v>137</v>
      </c>
      <c r="E487" s="143">
        <v>156</v>
      </c>
      <c r="F487" s="27"/>
      <c r="G487" s="207">
        <f t="shared" si="4"/>
        <v>0</v>
      </c>
      <c r="H487" s="257"/>
      <c r="I487" s="205"/>
      <c r="J487" s="205"/>
    </row>
    <row r="488" spans="1:10" s="3" customFormat="1" ht="45" customHeight="1" thickBot="1">
      <c r="A488" s="132" t="s">
        <v>1016</v>
      </c>
      <c r="B488" s="133" t="s">
        <v>1027</v>
      </c>
      <c r="C488" s="134" t="s">
        <v>455</v>
      </c>
      <c r="D488" s="135" t="s">
        <v>139</v>
      </c>
      <c r="E488" s="136">
        <v>229</v>
      </c>
      <c r="F488" s="16"/>
      <c r="G488" s="218">
        <f t="shared" si="4"/>
        <v>0</v>
      </c>
      <c r="H488" s="202" t="s">
        <v>1363</v>
      </c>
      <c r="I488" s="203">
        <f>ROUND(SUM(G467:G488),2)</f>
        <v>154341.35</v>
      </c>
      <c r="J488" s="205"/>
    </row>
    <row r="489" spans="1:10" s="3" customFormat="1" ht="45" customHeight="1">
      <c r="A489" s="129" t="s">
        <v>1379</v>
      </c>
      <c r="B489" s="122" t="s">
        <v>1029</v>
      </c>
      <c r="C489" s="152" t="s">
        <v>444</v>
      </c>
      <c r="D489" s="153" t="s">
        <v>137</v>
      </c>
      <c r="E489" s="154">
        <v>37</v>
      </c>
      <c r="F489" s="46">
        <v>30.74</v>
      </c>
      <c r="G489" s="196">
        <f t="shared" si="4"/>
        <v>1137.3800000000001</v>
      </c>
      <c r="H489" s="204"/>
      <c r="I489" s="205"/>
      <c r="J489" s="205"/>
    </row>
    <row r="490" spans="1:10" s="3" customFormat="1" ht="45" customHeight="1">
      <c r="A490" s="131" t="s">
        <v>1028</v>
      </c>
      <c r="B490" s="125" t="s">
        <v>1032</v>
      </c>
      <c r="C490" s="141" t="s">
        <v>1030</v>
      </c>
      <c r="D490" s="142" t="s">
        <v>139</v>
      </c>
      <c r="E490" s="143">
        <v>162</v>
      </c>
      <c r="F490" s="27">
        <v>45.19</v>
      </c>
      <c r="G490" s="207">
        <f t="shared" si="4"/>
        <v>7320.78</v>
      </c>
      <c r="H490" s="204"/>
      <c r="I490" s="205"/>
      <c r="J490" s="205"/>
    </row>
    <row r="491" spans="1:10" s="3" customFormat="1" ht="45" customHeight="1">
      <c r="A491" s="131" t="s">
        <v>1028</v>
      </c>
      <c r="B491" s="125" t="s">
        <v>1033</v>
      </c>
      <c r="C491" s="141" t="s">
        <v>654</v>
      </c>
      <c r="D491" s="142" t="s">
        <v>137</v>
      </c>
      <c r="E491" s="143">
        <v>10.7</v>
      </c>
      <c r="F491" s="27">
        <v>125.59</v>
      </c>
      <c r="G491" s="207">
        <f t="shared" si="4"/>
        <v>1343.81</v>
      </c>
      <c r="H491" s="204"/>
      <c r="I491" s="205"/>
      <c r="J491" s="205"/>
    </row>
    <row r="492" spans="1:10" s="3" customFormat="1" ht="45" customHeight="1">
      <c r="A492" s="131" t="s">
        <v>1028</v>
      </c>
      <c r="B492" s="125" t="s">
        <v>1034</v>
      </c>
      <c r="C492" s="141" t="s">
        <v>621</v>
      </c>
      <c r="D492" s="142" t="s">
        <v>138</v>
      </c>
      <c r="E492" s="143">
        <v>146</v>
      </c>
      <c r="F492" s="27">
        <v>70.3</v>
      </c>
      <c r="G492" s="207">
        <f t="shared" si="4"/>
        <v>10263.799999999999</v>
      </c>
      <c r="H492" s="204"/>
      <c r="I492" s="205"/>
      <c r="J492" s="205"/>
    </row>
    <row r="493" spans="1:10" s="3" customFormat="1" ht="45" customHeight="1">
      <c r="A493" s="131" t="s">
        <v>1028</v>
      </c>
      <c r="B493" s="125" t="s">
        <v>1035</v>
      </c>
      <c r="C493" s="141" t="s">
        <v>622</v>
      </c>
      <c r="D493" s="142" t="s">
        <v>138</v>
      </c>
      <c r="E493" s="143">
        <v>146</v>
      </c>
      <c r="F493" s="27">
        <v>3.62</v>
      </c>
      <c r="G493" s="207">
        <f t="shared" si="4"/>
        <v>528.52</v>
      </c>
      <c r="H493" s="204"/>
      <c r="I493" s="205"/>
      <c r="J493" s="205"/>
    </row>
    <row r="494" spans="1:10" s="3" customFormat="1" ht="45" customHeight="1">
      <c r="A494" s="131" t="s">
        <v>1028</v>
      </c>
      <c r="B494" s="125" t="s">
        <v>1036</v>
      </c>
      <c r="C494" s="141" t="s">
        <v>623</v>
      </c>
      <c r="D494" s="142" t="s">
        <v>138</v>
      </c>
      <c r="E494" s="143">
        <v>146</v>
      </c>
      <c r="F494" s="27">
        <v>14.46</v>
      </c>
      <c r="G494" s="207">
        <f t="shared" si="4"/>
        <v>2111.16</v>
      </c>
      <c r="H494" s="204"/>
      <c r="I494" s="205"/>
      <c r="J494" s="205"/>
    </row>
    <row r="495" spans="1:10" s="3" customFormat="1" ht="45" customHeight="1">
      <c r="A495" s="131" t="s">
        <v>1028</v>
      </c>
      <c r="B495" s="125" t="s">
        <v>1037</v>
      </c>
      <c r="C495" s="141" t="s">
        <v>1031</v>
      </c>
      <c r="D495" s="142" t="s">
        <v>139</v>
      </c>
      <c r="E495" s="143">
        <v>162</v>
      </c>
      <c r="F495" s="27">
        <v>121.72</v>
      </c>
      <c r="G495" s="207">
        <f t="shared" si="4"/>
        <v>19718.64</v>
      </c>
      <c r="H495" s="204"/>
      <c r="I495" s="205"/>
      <c r="J495" s="205"/>
    </row>
    <row r="496" spans="1:10" s="3" customFormat="1" ht="45" customHeight="1">
      <c r="A496" s="131" t="s">
        <v>1028</v>
      </c>
      <c r="B496" s="125" t="s">
        <v>1038</v>
      </c>
      <c r="C496" s="141" t="s">
        <v>707</v>
      </c>
      <c r="D496" s="142" t="s">
        <v>139</v>
      </c>
      <c r="E496" s="143">
        <v>9.9</v>
      </c>
      <c r="F496" s="27">
        <v>4.7</v>
      </c>
      <c r="G496" s="207">
        <f t="shared" si="4"/>
        <v>46.53</v>
      </c>
      <c r="H496" s="204"/>
      <c r="I496" s="205"/>
      <c r="J496" s="205"/>
    </row>
    <row r="497" spans="1:10" s="3" customFormat="1" ht="45" customHeight="1">
      <c r="A497" s="131" t="s">
        <v>1028</v>
      </c>
      <c r="B497" s="125" t="s">
        <v>1039</v>
      </c>
      <c r="C497" s="126" t="s">
        <v>512</v>
      </c>
      <c r="D497" s="127" t="s">
        <v>139</v>
      </c>
      <c r="E497" s="128">
        <v>8.5</v>
      </c>
      <c r="F497" s="8">
        <v>38.979999999999997</v>
      </c>
      <c r="G497" s="207">
        <f t="shared" si="4"/>
        <v>331.33</v>
      </c>
      <c r="H497" s="204"/>
      <c r="I497" s="205"/>
      <c r="J497" s="205"/>
    </row>
    <row r="498" spans="1:10" s="3" customFormat="1" ht="45" customHeight="1">
      <c r="A498" s="151" t="s">
        <v>1040</v>
      </c>
      <c r="B498" s="137" t="s">
        <v>1041</v>
      </c>
      <c r="C498" s="168" t="s">
        <v>1030</v>
      </c>
      <c r="D498" s="169" t="s">
        <v>139</v>
      </c>
      <c r="E498" s="170">
        <v>92</v>
      </c>
      <c r="F498" s="49">
        <v>45.19</v>
      </c>
      <c r="G498" s="207">
        <f t="shared" si="4"/>
        <v>4157.4799999999996</v>
      </c>
      <c r="H498" s="204"/>
      <c r="I498" s="205"/>
      <c r="J498" s="205"/>
    </row>
    <row r="499" spans="1:10" s="3" customFormat="1" ht="45" customHeight="1">
      <c r="A499" s="131" t="s">
        <v>1040</v>
      </c>
      <c r="B499" s="125" t="s">
        <v>1044</v>
      </c>
      <c r="C499" s="141" t="s">
        <v>654</v>
      </c>
      <c r="D499" s="142" t="s">
        <v>137</v>
      </c>
      <c r="E499" s="143">
        <v>22.3</v>
      </c>
      <c r="F499" s="27">
        <v>125.59</v>
      </c>
      <c r="G499" s="207">
        <f t="shared" si="4"/>
        <v>2800.66</v>
      </c>
      <c r="H499" s="204"/>
      <c r="I499" s="205"/>
      <c r="J499" s="205"/>
    </row>
    <row r="500" spans="1:10" s="3" customFormat="1" ht="45" customHeight="1">
      <c r="A500" s="131" t="s">
        <v>1040</v>
      </c>
      <c r="B500" s="125" t="s">
        <v>1045</v>
      </c>
      <c r="C500" s="141" t="s">
        <v>621</v>
      </c>
      <c r="D500" s="142" t="s">
        <v>138</v>
      </c>
      <c r="E500" s="143">
        <v>305</v>
      </c>
      <c r="F500" s="27">
        <v>68.53</v>
      </c>
      <c r="G500" s="207">
        <f t="shared" ref="G500:G563" si="5">ROUND((E500*F500),2)</f>
        <v>20901.650000000001</v>
      </c>
      <c r="H500" s="204"/>
      <c r="I500" s="205"/>
      <c r="J500" s="205"/>
    </row>
    <row r="501" spans="1:10" s="3" customFormat="1" ht="45" customHeight="1">
      <c r="A501" s="131" t="s">
        <v>1040</v>
      </c>
      <c r="B501" s="125" t="s">
        <v>1046</v>
      </c>
      <c r="C501" s="141" t="s">
        <v>622</v>
      </c>
      <c r="D501" s="142" t="s">
        <v>138</v>
      </c>
      <c r="E501" s="143">
        <v>186</v>
      </c>
      <c r="F501" s="27">
        <v>3.62</v>
      </c>
      <c r="G501" s="207">
        <f t="shared" si="5"/>
        <v>673.32</v>
      </c>
      <c r="H501" s="204"/>
      <c r="I501" s="205"/>
      <c r="J501" s="205"/>
    </row>
    <row r="502" spans="1:10" s="3" customFormat="1" ht="45" customHeight="1">
      <c r="A502" s="131" t="s">
        <v>1040</v>
      </c>
      <c r="B502" s="125" t="s">
        <v>1047</v>
      </c>
      <c r="C502" s="141" t="s">
        <v>623</v>
      </c>
      <c r="D502" s="142" t="s">
        <v>138</v>
      </c>
      <c r="E502" s="143">
        <v>305</v>
      </c>
      <c r="F502" s="27">
        <v>14.46</v>
      </c>
      <c r="G502" s="207">
        <f t="shared" si="5"/>
        <v>4410.3</v>
      </c>
      <c r="H502" s="204"/>
      <c r="I502" s="205"/>
      <c r="J502" s="205"/>
    </row>
    <row r="503" spans="1:10" s="3" customFormat="1" ht="45" customHeight="1">
      <c r="A503" s="131" t="s">
        <v>1040</v>
      </c>
      <c r="B503" s="125" t="s">
        <v>1048</v>
      </c>
      <c r="C503" s="141" t="s">
        <v>1042</v>
      </c>
      <c r="D503" s="142" t="s">
        <v>139</v>
      </c>
      <c r="E503" s="143">
        <v>82</v>
      </c>
      <c r="F503" s="27">
        <v>121.72</v>
      </c>
      <c r="G503" s="207">
        <f t="shared" si="5"/>
        <v>9981.0400000000009</v>
      </c>
      <c r="H503" s="204"/>
      <c r="I503" s="205"/>
      <c r="J503" s="205"/>
    </row>
    <row r="504" spans="1:10" s="3" customFormat="1" ht="45" customHeight="1">
      <c r="A504" s="131" t="s">
        <v>1040</v>
      </c>
      <c r="B504" s="125" t="s">
        <v>1049</v>
      </c>
      <c r="C504" s="141" t="s">
        <v>1043</v>
      </c>
      <c r="D504" s="142" t="s">
        <v>139</v>
      </c>
      <c r="E504" s="143">
        <v>10</v>
      </c>
      <c r="F504" s="27">
        <v>177.67</v>
      </c>
      <c r="G504" s="207">
        <f t="shared" si="5"/>
        <v>1776.7</v>
      </c>
      <c r="H504" s="204"/>
      <c r="I504" s="205"/>
      <c r="J504" s="205"/>
    </row>
    <row r="505" spans="1:10" s="3" customFormat="1" ht="45" customHeight="1">
      <c r="A505" s="131" t="s">
        <v>1050</v>
      </c>
      <c r="B505" s="125" t="s">
        <v>1051</v>
      </c>
      <c r="C505" s="141" t="s">
        <v>443</v>
      </c>
      <c r="D505" s="142" t="s">
        <v>139</v>
      </c>
      <c r="E505" s="143">
        <v>610</v>
      </c>
      <c r="F505" s="27">
        <v>5.42</v>
      </c>
      <c r="G505" s="207">
        <f t="shared" si="5"/>
        <v>3306.2</v>
      </c>
      <c r="H505" s="204"/>
      <c r="I505" s="205"/>
      <c r="J505" s="205"/>
    </row>
    <row r="506" spans="1:10" s="3" customFormat="1" ht="45" customHeight="1">
      <c r="A506" s="131" t="s">
        <v>1050</v>
      </c>
      <c r="B506" s="125" t="s">
        <v>1054</v>
      </c>
      <c r="C506" s="141" t="s">
        <v>444</v>
      </c>
      <c r="D506" s="142" t="s">
        <v>137</v>
      </c>
      <c r="E506" s="143">
        <v>285</v>
      </c>
      <c r="F506" s="27">
        <v>30.74</v>
      </c>
      <c r="G506" s="207">
        <f t="shared" si="5"/>
        <v>8760.9</v>
      </c>
      <c r="H506" s="204"/>
      <c r="I506" s="205"/>
      <c r="J506" s="205"/>
    </row>
    <row r="507" spans="1:10" s="3" customFormat="1" ht="45" customHeight="1">
      <c r="A507" s="131" t="s">
        <v>1050</v>
      </c>
      <c r="B507" s="125" t="s">
        <v>1055</v>
      </c>
      <c r="C507" s="141" t="s">
        <v>1030</v>
      </c>
      <c r="D507" s="142" t="s">
        <v>139</v>
      </c>
      <c r="E507" s="143">
        <v>580</v>
      </c>
      <c r="F507" s="27">
        <v>45.19</v>
      </c>
      <c r="G507" s="207">
        <f t="shared" si="5"/>
        <v>26210.2</v>
      </c>
      <c r="H507" s="204"/>
      <c r="I507" s="205"/>
      <c r="J507" s="205"/>
    </row>
    <row r="508" spans="1:10" s="3" customFormat="1" ht="45" customHeight="1">
      <c r="A508" s="131" t="s">
        <v>1050</v>
      </c>
      <c r="B508" s="125" t="s">
        <v>1056</v>
      </c>
      <c r="C508" s="141" t="s">
        <v>654</v>
      </c>
      <c r="D508" s="142" t="s">
        <v>137</v>
      </c>
      <c r="E508" s="143">
        <v>7.7</v>
      </c>
      <c r="F508" s="27">
        <v>125.59</v>
      </c>
      <c r="G508" s="207">
        <f t="shared" si="5"/>
        <v>967.04</v>
      </c>
      <c r="H508" s="204"/>
      <c r="I508" s="205"/>
      <c r="J508" s="205"/>
    </row>
    <row r="509" spans="1:10" s="3" customFormat="1" ht="45" customHeight="1">
      <c r="A509" s="131" t="s">
        <v>1050</v>
      </c>
      <c r="B509" s="125" t="s">
        <v>1057</v>
      </c>
      <c r="C509" s="141" t="s">
        <v>621</v>
      </c>
      <c r="D509" s="142" t="s">
        <v>138</v>
      </c>
      <c r="E509" s="143">
        <v>106</v>
      </c>
      <c r="F509" s="27">
        <v>84.52</v>
      </c>
      <c r="G509" s="207">
        <f t="shared" si="5"/>
        <v>8959.1200000000008</v>
      </c>
      <c r="H509" s="204"/>
      <c r="I509" s="205"/>
      <c r="J509" s="205"/>
    </row>
    <row r="510" spans="1:10" s="3" customFormat="1" ht="45" customHeight="1">
      <c r="A510" s="131" t="s">
        <v>1050</v>
      </c>
      <c r="B510" s="125" t="s">
        <v>1058</v>
      </c>
      <c r="C510" s="141" t="s">
        <v>1052</v>
      </c>
      <c r="D510" s="142" t="s">
        <v>137</v>
      </c>
      <c r="E510" s="143">
        <v>5.5</v>
      </c>
      <c r="F510" s="27">
        <v>105.39</v>
      </c>
      <c r="G510" s="207">
        <f t="shared" si="5"/>
        <v>579.65</v>
      </c>
      <c r="H510" s="204"/>
      <c r="I510" s="205"/>
      <c r="J510" s="205"/>
    </row>
    <row r="511" spans="1:10" s="3" customFormat="1" ht="45" customHeight="1">
      <c r="A511" s="131" t="s">
        <v>1050</v>
      </c>
      <c r="B511" s="125" t="s">
        <v>1059</v>
      </c>
      <c r="C511" s="141" t="s">
        <v>1053</v>
      </c>
      <c r="D511" s="142" t="s">
        <v>138</v>
      </c>
      <c r="E511" s="143">
        <v>69</v>
      </c>
      <c r="F511" s="27">
        <v>25.05</v>
      </c>
      <c r="G511" s="207">
        <f t="shared" si="5"/>
        <v>1728.45</v>
      </c>
      <c r="H511" s="204"/>
      <c r="I511" s="205"/>
      <c r="J511" s="205"/>
    </row>
    <row r="512" spans="1:10" s="3" customFormat="1" ht="45" customHeight="1">
      <c r="A512" s="131" t="s">
        <v>1050</v>
      </c>
      <c r="B512" s="125" t="s">
        <v>1060</v>
      </c>
      <c r="C512" s="141" t="s">
        <v>622</v>
      </c>
      <c r="D512" s="142" t="s">
        <v>138</v>
      </c>
      <c r="E512" s="143">
        <v>106</v>
      </c>
      <c r="F512" s="27">
        <v>3.62</v>
      </c>
      <c r="G512" s="207">
        <f t="shared" si="5"/>
        <v>383.72</v>
      </c>
      <c r="H512" s="204"/>
      <c r="I512" s="205"/>
      <c r="J512" s="205"/>
    </row>
    <row r="513" spans="1:10" s="3" customFormat="1" ht="45" customHeight="1">
      <c r="A513" s="131" t="s">
        <v>1050</v>
      </c>
      <c r="B513" s="125" t="s">
        <v>1061</v>
      </c>
      <c r="C513" s="141" t="s">
        <v>623</v>
      </c>
      <c r="D513" s="142" t="s">
        <v>138</v>
      </c>
      <c r="E513" s="143">
        <v>175</v>
      </c>
      <c r="F513" s="27">
        <v>14.46</v>
      </c>
      <c r="G513" s="207">
        <f t="shared" si="5"/>
        <v>2530.5</v>
      </c>
      <c r="H513" s="204"/>
      <c r="I513" s="205"/>
      <c r="J513" s="205"/>
    </row>
    <row r="514" spans="1:10" s="3" customFormat="1" ht="45" customHeight="1">
      <c r="A514" s="131" t="s">
        <v>1050</v>
      </c>
      <c r="B514" s="125" t="s">
        <v>1062</v>
      </c>
      <c r="C514" s="141" t="s">
        <v>1042</v>
      </c>
      <c r="D514" s="142" t="s">
        <v>139</v>
      </c>
      <c r="E514" s="143">
        <v>580</v>
      </c>
      <c r="F514" s="27">
        <v>121.72</v>
      </c>
      <c r="G514" s="207">
        <f t="shared" si="5"/>
        <v>70597.600000000006</v>
      </c>
      <c r="H514" s="204"/>
      <c r="I514" s="205"/>
      <c r="J514" s="205"/>
    </row>
    <row r="515" spans="1:10" s="3" customFormat="1" ht="62.25" customHeight="1">
      <c r="A515" s="131" t="s">
        <v>1063</v>
      </c>
      <c r="B515" s="125" t="s">
        <v>1064</v>
      </c>
      <c r="C515" s="141" t="s">
        <v>1065</v>
      </c>
      <c r="D515" s="142" t="s">
        <v>136</v>
      </c>
      <c r="E515" s="143">
        <v>16</v>
      </c>
      <c r="F515" s="27">
        <v>537.78</v>
      </c>
      <c r="G515" s="207">
        <f t="shared" si="5"/>
        <v>8604.48</v>
      </c>
      <c r="H515" s="204"/>
      <c r="I515" s="205"/>
      <c r="J515" s="205"/>
    </row>
    <row r="516" spans="1:10" s="3" customFormat="1" ht="63.75" customHeight="1">
      <c r="A516" s="131" t="s">
        <v>1063</v>
      </c>
      <c r="B516" s="125" t="s">
        <v>1067</v>
      </c>
      <c r="C516" s="141" t="s">
        <v>1066</v>
      </c>
      <c r="D516" s="142" t="s">
        <v>136</v>
      </c>
      <c r="E516" s="143">
        <v>80</v>
      </c>
      <c r="F516" s="27">
        <v>3.26</v>
      </c>
      <c r="G516" s="207">
        <f t="shared" si="5"/>
        <v>260.8</v>
      </c>
      <c r="H516" s="204"/>
      <c r="I516" s="205"/>
      <c r="J516" s="205"/>
    </row>
    <row r="517" spans="1:10" s="3" customFormat="1" ht="64.5" customHeight="1">
      <c r="A517" s="131" t="s">
        <v>1063</v>
      </c>
      <c r="B517" s="125" t="s">
        <v>1068</v>
      </c>
      <c r="C517" s="141" t="s">
        <v>633</v>
      </c>
      <c r="D517" s="142" t="s">
        <v>136</v>
      </c>
      <c r="E517" s="143">
        <v>8</v>
      </c>
      <c r="F517" s="27">
        <v>72.8</v>
      </c>
      <c r="G517" s="207">
        <f t="shared" si="5"/>
        <v>582.4</v>
      </c>
      <c r="H517" s="204"/>
      <c r="I517" s="205"/>
      <c r="J517" s="205"/>
    </row>
    <row r="518" spans="1:10" s="3" customFormat="1" ht="67.5" customHeight="1">
      <c r="A518" s="131" t="s">
        <v>1063</v>
      </c>
      <c r="B518" s="125" t="s">
        <v>1069</v>
      </c>
      <c r="C518" s="141" t="s">
        <v>640</v>
      </c>
      <c r="D518" s="142" t="s">
        <v>138</v>
      </c>
      <c r="E518" s="143">
        <v>19.8</v>
      </c>
      <c r="F518" s="27">
        <v>7.99</v>
      </c>
      <c r="G518" s="207">
        <f t="shared" si="5"/>
        <v>158.19999999999999</v>
      </c>
      <c r="H518" s="204"/>
      <c r="I518" s="205"/>
      <c r="J518" s="205"/>
    </row>
    <row r="519" spans="1:10" s="3" customFormat="1" ht="68.25" customHeight="1">
      <c r="A519" s="131" t="s">
        <v>1063</v>
      </c>
      <c r="B519" s="125" t="s">
        <v>1070</v>
      </c>
      <c r="C519" s="141" t="s">
        <v>634</v>
      </c>
      <c r="D519" s="142" t="s">
        <v>137</v>
      </c>
      <c r="E519" s="143">
        <v>0.02</v>
      </c>
      <c r="F519" s="27">
        <v>392.18</v>
      </c>
      <c r="G519" s="207">
        <f t="shared" si="5"/>
        <v>7.84</v>
      </c>
      <c r="H519" s="204"/>
      <c r="I519" s="205"/>
      <c r="J519" s="205"/>
    </row>
    <row r="520" spans="1:10" s="3" customFormat="1" ht="73.5" customHeight="1">
      <c r="A520" s="131" t="s">
        <v>1071</v>
      </c>
      <c r="B520" s="125" t="s">
        <v>1072</v>
      </c>
      <c r="C520" s="141" t="s">
        <v>1073</v>
      </c>
      <c r="D520" s="142" t="s">
        <v>136</v>
      </c>
      <c r="E520" s="143">
        <v>34</v>
      </c>
      <c r="F520" s="27">
        <v>223.68</v>
      </c>
      <c r="G520" s="207">
        <f t="shared" si="5"/>
        <v>7605.12</v>
      </c>
      <c r="H520" s="204"/>
      <c r="I520" s="205"/>
      <c r="J520" s="205"/>
    </row>
    <row r="521" spans="1:10" s="3" customFormat="1" ht="69" customHeight="1">
      <c r="A521" s="131" t="s">
        <v>1071</v>
      </c>
      <c r="B521" s="125" t="s">
        <v>1075</v>
      </c>
      <c r="C521" s="141" t="s">
        <v>1066</v>
      </c>
      <c r="D521" s="142" t="s">
        <v>136</v>
      </c>
      <c r="E521" s="143">
        <v>70</v>
      </c>
      <c r="F521" s="27">
        <v>3.26</v>
      </c>
      <c r="G521" s="207">
        <f t="shared" si="5"/>
        <v>228.2</v>
      </c>
      <c r="H521" s="204"/>
      <c r="I521" s="205"/>
      <c r="J521" s="205"/>
    </row>
    <row r="522" spans="1:10" s="3" customFormat="1" ht="64.5" customHeight="1">
      <c r="A522" s="131" t="s">
        <v>1071</v>
      </c>
      <c r="B522" s="125" t="s">
        <v>1076</v>
      </c>
      <c r="C522" s="141" t="s">
        <v>1074</v>
      </c>
      <c r="D522" s="142" t="s">
        <v>136</v>
      </c>
      <c r="E522" s="143">
        <v>17</v>
      </c>
      <c r="F522" s="27">
        <v>30.28</v>
      </c>
      <c r="G522" s="207">
        <f t="shared" si="5"/>
        <v>514.76</v>
      </c>
      <c r="H522" s="204"/>
      <c r="I522" s="205"/>
      <c r="J522" s="205"/>
    </row>
    <row r="523" spans="1:10" s="3" customFormat="1" ht="68.25" customHeight="1">
      <c r="A523" s="131" t="s">
        <v>1071</v>
      </c>
      <c r="B523" s="125" t="s">
        <v>1077</v>
      </c>
      <c r="C523" s="141" t="s">
        <v>640</v>
      </c>
      <c r="D523" s="142" t="s">
        <v>138</v>
      </c>
      <c r="E523" s="143">
        <v>17.5</v>
      </c>
      <c r="F523" s="27">
        <v>7.99</v>
      </c>
      <c r="G523" s="207">
        <f t="shared" si="5"/>
        <v>139.83000000000001</v>
      </c>
      <c r="H523" s="204"/>
      <c r="I523" s="205"/>
      <c r="J523" s="205"/>
    </row>
    <row r="524" spans="1:10" s="3" customFormat="1" ht="63.75" customHeight="1">
      <c r="A524" s="131" t="s">
        <v>1071</v>
      </c>
      <c r="B524" s="125" t="s">
        <v>1078</v>
      </c>
      <c r="C524" s="141" t="s">
        <v>634</v>
      </c>
      <c r="D524" s="142" t="s">
        <v>137</v>
      </c>
      <c r="E524" s="143">
        <v>0.02</v>
      </c>
      <c r="F524" s="27">
        <v>392.18</v>
      </c>
      <c r="G524" s="207">
        <f t="shared" si="5"/>
        <v>7.84</v>
      </c>
      <c r="H524" s="204"/>
      <c r="I524" s="205"/>
      <c r="J524" s="205"/>
    </row>
    <row r="525" spans="1:10" s="3" customFormat="1" ht="70.5" customHeight="1">
      <c r="A525" s="131" t="s">
        <v>1079</v>
      </c>
      <c r="B525" s="125" t="s">
        <v>1080</v>
      </c>
      <c r="C525" s="141" t="s">
        <v>1081</v>
      </c>
      <c r="D525" s="142" t="s">
        <v>136</v>
      </c>
      <c r="E525" s="143">
        <v>40</v>
      </c>
      <c r="F525" s="27">
        <v>1938.14</v>
      </c>
      <c r="G525" s="207">
        <f t="shared" si="5"/>
        <v>77525.600000000006</v>
      </c>
      <c r="H525" s="204"/>
      <c r="I525" s="205"/>
      <c r="J525" s="205"/>
    </row>
    <row r="526" spans="1:10" s="3" customFormat="1" ht="66.75" customHeight="1">
      <c r="A526" s="131" t="s">
        <v>1079</v>
      </c>
      <c r="B526" s="125" t="s">
        <v>1082</v>
      </c>
      <c r="C526" s="141" t="s">
        <v>1066</v>
      </c>
      <c r="D526" s="142" t="s">
        <v>136</v>
      </c>
      <c r="E526" s="143">
        <v>714</v>
      </c>
      <c r="F526" s="27">
        <v>3.26</v>
      </c>
      <c r="G526" s="207">
        <f t="shared" si="5"/>
        <v>2327.64</v>
      </c>
      <c r="H526" s="204"/>
      <c r="I526" s="205"/>
      <c r="J526" s="205"/>
    </row>
    <row r="527" spans="1:10" s="3" customFormat="1" ht="69.75" customHeight="1">
      <c r="A527" s="131" t="s">
        <v>1079</v>
      </c>
      <c r="B527" s="125" t="s">
        <v>1083</v>
      </c>
      <c r="C527" s="141" t="s">
        <v>633</v>
      </c>
      <c r="D527" s="142" t="s">
        <v>136</v>
      </c>
      <c r="E527" s="143">
        <v>20</v>
      </c>
      <c r="F527" s="27">
        <v>262.39</v>
      </c>
      <c r="G527" s="207">
        <f t="shared" si="5"/>
        <v>5247.8</v>
      </c>
      <c r="H527" s="204"/>
      <c r="I527" s="205"/>
      <c r="J527" s="205"/>
    </row>
    <row r="528" spans="1:10" s="3" customFormat="1" ht="67.5" customHeight="1" thickBot="1">
      <c r="A528" s="131" t="s">
        <v>1079</v>
      </c>
      <c r="B528" s="125" t="s">
        <v>1084</v>
      </c>
      <c r="C528" s="141" t="s">
        <v>640</v>
      </c>
      <c r="D528" s="142" t="s">
        <v>138</v>
      </c>
      <c r="E528" s="143">
        <v>178.4</v>
      </c>
      <c r="F528" s="27">
        <v>7.99</v>
      </c>
      <c r="G528" s="207">
        <f t="shared" si="5"/>
        <v>1425.42</v>
      </c>
      <c r="H528" s="204"/>
      <c r="I528" s="205"/>
      <c r="J528" s="205"/>
    </row>
    <row r="529" spans="1:10" s="3" customFormat="1" ht="66" customHeight="1" thickBot="1">
      <c r="A529" s="132" t="s">
        <v>1079</v>
      </c>
      <c r="B529" s="133" t="s">
        <v>1085</v>
      </c>
      <c r="C529" s="134" t="s">
        <v>634</v>
      </c>
      <c r="D529" s="135" t="s">
        <v>137</v>
      </c>
      <c r="E529" s="136">
        <v>0.25</v>
      </c>
      <c r="F529" s="16">
        <v>392.18</v>
      </c>
      <c r="G529" s="218">
        <f t="shared" si="5"/>
        <v>98.05</v>
      </c>
      <c r="H529" s="202" t="s">
        <v>1363</v>
      </c>
      <c r="I529" s="203">
        <f>ROUND(SUM(G489:G529),2)</f>
        <v>316260.46000000002</v>
      </c>
      <c r="J529" s="205"/>
    </row>
    <row r="530" spans="1:10" s="3" customFormat="1" ht="64.5" customHeight="1">
      <c r="A530" s="129" t="s">
        <v>1086</v>
      </c>
      <c r="B530" s="122" t="s">
        <v>1087</v>
      </c>
      <c r="C530" s="152" t="s">
        <v>1088</v>
      </c>
      <c r="D530" s="153" t="s">
        <v>136</v>
      </c>
      <c r="E530" s="154">
        <v>1</v>
      </c>
      <c r="F530" s="46">
        <v>262.64999999999998</v>
      </c>
      <c r="G530" s="196">
        <f t="shared" si="5"/>
        <v>262.64999999999998</v>
      </c>
      <c r="H530" s="204"/>
      <c r="I530" s="205"/>
      <c r="J530" s="205"/>
    </row>
    <row r="531" spans="1:10" s="3" customFormat="1" ht="71.25" customHeight="1">
      <c r="A531" s="131" t="s">
        <v>1086</v>
      </c>
      <c r="B531" s="125" t="s">
        <v>1094</v>
      </c>
      <c r="C531" s="141" t="s">
        <v>1089</v>
      </c>
      <c r="D531" s="142" t="s">
        <v>136</v>
      </c>
      <c r="E531" s="143">
        <v>9</v>
      </c>
      <c r="F531" s="27">
        <v>183.28</v>
      </c>
      <c r="G531" s="207">
        <f t="shared" si="5"/>
        <v>1649.52</v>
      </c>
      <c r="H531" s="204"/>
      <c r="I531" s="205"/>
      <c r="J531" s="205"/>
    </row>
    <row r="532" spans="1:10" s="3" customFormat="1" ht="66.75" customHeight="1">
      <c r="A532" s="131" t="s">
        <v>1086</v>
      </c>
      <c r="B532" s="125" t="s">
        <v>1095</v>
      </c>
      <c r="C532" s="141" t="s">
        <v>669</v>
      </c>
      <c r="D532" s="142" t="s">
        <v>136</v>
      </c>
      <c r="E532" s="143">
        <v>1</v>
      </c>
      <c r="F532" s="27">
        <v>276.69</v>
      </c>
      <c r="G532" s="207">
        <f t="shared" si="5"/>
        <v>276.69</v>
      </c>
      <c r="H532" s="204"/>
      <c r="I532" s="205"/>
      <c r="J532" s="205"/>
    </row>
    <row r="533" spans="1:10" s="3" customFormat="1" ht="69" customHeight="1">
      <c r="A533" s="131" t="s">
        <v>1086</v>
      </c>
      <c r="B533" s="125" t="s">
        <v>1096</v>
      </c>
      <c r="C533" s="141" t="s">
        <v>670</v>
      </c>
      <c r="D533" s="142" t="s">
        <v>136</v>
      </c>
      <c r="E533" s="143">
        <v>1</v>
      </c>
      <c r="F533" s="27">
        <v>221.88</v>
      </c>
      <c r="G533" s="207">
        <f t="shared" si="5"/>
        <v>221.88</v>
      </c>
      <c r="H533" s="204"/>
      <c r="I533" s="205"/>
      <c r="J533" s="205"/>
    </row>
    <row r="534" spans="1:10" s="3" customFormat="1" ht="66" customHeight="1">
      <c r="A534" s="131" t="s">
        <v>1086</v>
      </c>
      <c r="B534" s="125" t="s">
        <v>1097</v>
      </c>
      <c r="C534" s="141" t="s">
        <v>1090</v>
      </c>
      <c r="D534" s="142" t="s">
        <v>136</v>
      </c>
      <c r="E534" s="143">
        <v>1</v>
      </c>
      <c r="F534" s="27">
        <v>318.94</v>
      </c>
      <c r="G534" s="207">
        <f t="shared" si="5"/>
        <v>318.94</v>
      </c>
      <c r="H534" s="204"/>
      <c r="I534" s="205"/>
      <c r="J534" s="205"/>
    </row>
    <row r="535" spans="1:10" s="3" customFormat="1" ht="66.75" customHeight="1">
      <c r="A535" s="131" t="s">
        <v>1086</v>
      </c>
      <c r="B535" s="125" t="s">
        <v>1098</v>
      </c>
      <c r="C535" s="141" t="s">
        <v>1091</v>
      </c>
      <c r="D535" s="142" t="s">
        <v>136</v>
      </c>
      <c r="E535" s="143">
        <v>1</v>
      </c>
      <c r="F535" s="27">
        <v>1998.4</v>
      </c>
      <c r="G535" s="207">
        <f t="shared" si="5"/>
        <v>1998.4</v>
      </c>
      <c r="H535" s="204"/>
      <c r="I535" s="205"/>
      <c r="J535" s="205"/>
    </row>
    <row r="536" spans="1:10" s="3" customFormat="1" ht="68.25" customHeight="1">
      <c r="A536" s="131" t="s">
        <v>1086</v>
      </c>
      <c r="B536" s="125" t="s">
        <v>1099</v>
      </c>
      <c r="C536" s="141" t="s">
        <v>1092</v>
      </c>
      <c r="D536" s="142" t="s">
        <v>136</v>
      </c>
      <c r="E536" s="143">
        <v>1</v>
      </c>
      <c r="F536" s="27">
        <v>2249.63</v>
      </c>
      <c r="G536" s="207">
        <f t="shared" si="5"/>
        <v>2249.63</v>
      </c>
      <c r="H536" s="204"/>
      <c r="I536" s="205"/>
      <c r="J536" s="205"/>
    </row>
    <row r="537" spans="1:10" s="3" customFormat="1" ht="74.25" customHeight="1">
      <c r="A537" s="131" t="s">
        <v>1086</v>
      </c>
      <c r="B537" s="125" t="s">
        <v>1100</v>
      </c>
      <c r="C537" s="141" t="s">
        <v>1093</v>
      </c>
      <c r="D537" s="142" t="s">
        <v>136</v>
      </c>
      <c r="E537" s="143">
        <v>1</v>
      </c>
      <c r="F537" s="27">
        <v>2021.24</v>
      </c>
      <c r="G537" s="207">
        <f t="shared" si="5"/>
        <v>2021.24</v>
      </c>
      <c r="H537" s="204"/>
      <c r="I537" s="205"/>
      <c r="J537" s="205"/>
    </row>
    <row r="538" spans="1:10" s="3" customFormat="1" ht="69" customHeight="1">
      <c r="A538" s="131" t="s">
        <v>1101</v>
      </c>
      <c r="B538" s="125" t="s">
        <v>1102</v>
      </c>
      <c r="C538" s="141" t="s">
        <v>483</v>
      </c>
      <c r="D538" s="142" t="s">
        <v>138</v>
      </c>
      <c r="E538" s="143">
        <v>394.43</v>
      </c>
      <c r="F538" s="27">
        <v>2.95</v>
      </c>
      <c r="G538" s="207">
        <f t="shared" si="5"/>
        <v>1163.57</v>
      </c>
      <c r="H538" s="204"/>
      <c r="I538" s="205"/>
      <c r="J538" s="205"/>
    </row>
    <row r="539" spans="1:10" s="3" customFormat="1" ht="71.25" customHeight="1">
      <c r="A539" s="131" t="s">
        <v>1101</v>
      </c>
      <c r="B539" s="125" t="s">
        <v>1103</v>
      </c>
      <c r="C539" s="141" t="s">
        <v>687</v>
      </c>
      <c r="D539" s="142" t="s">
        <v>138</v>
      </c>
      <c r="E539" s="143">
        <v>21.94</v>
      </c>
      <c r="F539" s="27">
        <v>1.47</v>
      </c>
      <c r="G539" s="207">
        <f t="shared" si="5"/>
        <v>32.25</v>
      </c>
      <c r="H539" s="204"/>
      <c r="I539" s="205"/>
      <c r="J539" s="205"/>
    </row>
    <row r="540" spans="1:10" s="3" customFormat="1" ht="63" customHeight="1">
      <c r="A540" s="131" t="s">
        <v>1101</v>
      </c>
      <c r="B540" s="125" t="s">
        <v>1104</v>
      </c>
      <c r="C540" s="141" t="s">
        <v>688</v>
      </c>
      <c r="D540" s="142" t="s">
        <v>138</v>
      </c>
      <c r="E540" s="143">
        <v>14</v>
      </c>
      <c r="F540" s="27">
        <v>7.02</v>
      </c>
      <c r="G540" s="207">
        <f t="shared" si="5"/>
        <v>98.28</v>
      </c>
      <c r="H540" s="204"/>
      <c r="I540" s="205"/>
      <c r="J540" s="205"/>
    </row>
    <row r="541" spans="1:10" s="3" customFormat="1" ht="65.25" customHeight="1">
      <c r="A541" s="131" t="s">
        <v>1101</v>
      </c>
      <c r="B541" s="125" t="s">
        <v>1105</v>
      </c>
      <c r="C541" s="141" t="s">
        <v>692</v>
      </c>
      <c r="D541" s="142" t="s">
        <v>136</v>
      </c>
      <c r="E541" s="143">
        <v>135</v>
      </c>
      <c r="F541" s="27">
        <v>28.32</v>
      </c>
      <c r="G541" s="207">
        <f t="shared" si="5"/>
        <v>3823.2</v>
      </c>
      <c r="H541" s="204"/>
      <c r="I541" s="205"/>
      <c r="J541" s="205"/>
    </row>
    <row r="542" spans="1:10" s="3" customFormat="1" ht="72" customHeight="1" thickBot="1">
      <c r="A542" s="131" t="s">
        <v>1106</v>
      </c>
      <c r="B542" s="125" t="s">
        <v>1107</v>
      </c>
      <c r="C542" s="141" t="s">
        <v>888</v>
      </c>
      <c r="D542" s="142" t="s">
        <v>136</v>
      </c>
      <c r="E542" s="143">
        <v>6</v>
      </c>
      <c r="F542" s="27">
        <v>26.84</v>
      </c>
      <c r="G542" s="207">
        <f t="shared" si="5"/>
        <v>161.04</v>
      </c>
      <c r="H542" s="204"/>
      <c r="I542" s="205"/>
      <c r="J542" s="205"/>
    </row>
    <row r="543" spans="1:10" s="3" customFormat="1" ht="66" customHeight="1" thickBot="1">
      <c r="A543" s="132" t="s">
        <v>1108</v>
      </c>
      <c r="B543" s="133" t="s">
        <v>1109</v>
      </c>
      <c r="C543" s="134" t="s">
        <v>891</v>
      </c>
      <c r="D543" s="135" t="s">
        <v>136</v>
      </c>
      <c r="E543" s="136">
        <v>10</v>
      </c>
      <c r="F543" s="16">
        <v>182</v>
      </c>
      <c r="G543" s="218">
        <f t="shared" si="5"/>
        <v>1820</v>
      </c>
      <c r="H543" s="202" t="s">
        <v>1362</v>
      </c>
      <c r="I543" s="203">
        <f>ROUND(SUM(G530:G543),2)</f>
        <v>16097.29</v>
      </c>
      <c r="J543" s="205"/>
    </row>
    <row r="544" spans="1:10" s="3" customFormat="1" ht="45" customHeight="1">
      <c r="A544" s="129" t="s">
        <v>1111</v>
      </c>
      <c r="B544" s="122" t="s">
        <v>1110</v>
      </c>
      <c r="C544" s="152" t="s">
        <v>1112</v>
      </c>
      <c r="D544" s="153" t="s">
        <v>137</v>
      </c>
      <c r="E544" s="154">
        <v>24</v>
      </c>
      <c r="F544" s="46">
        <v>2.8</v>
      </c>
      <c r="G544" s="196">
        <f t="shared" si="5"/>
        <v>67.2</v>
      </c>
      <c r="H544" s="204"/>
      <c r="I544" s="205"/>
      <c r="J544" s="205"/>
    </row>
    <row r="545" spans="1:10" s="3" customFormat="1" ht="45" customHeight="1" thickBot="1">
      <c r="A545" s="131" t="s">
        <v>1111</v>
      </c>
      <c r="B545" s="125" t="s">
        <v>1115</v>
      </c>
      <c r="C545" s="141" t="s">
        <v>1113</v>
      </c>
      <c r="D545" s="142" t="s">
        <v>139</v>
      </c>
      <c r="E545" s="143">
        <v>245</v>
      </c>
      <c r="F545" s="27">
        <v>0.74</v>
      </c>
      <c r="G545" s="207">
        <f t="shared" si="5"/>
        <v>181.3</v>
      </c>
      <c r="H545" s="204"/>
      <c r="I545" s="205"/>
      <c r="J545" s="205"/>
    </row>
    <row r="546" spans="1:10" s="3" customFormat="1" ht="45" customHeight="1" thickBot="1">
      <c r="A546" s="132" t="s">
        <v>1111</v>
      </c>
      <c r="B546" s="133" t="s">
        <v>1116</v>
      </c>
      <c r="C546" s="134" t="s">
        <v>1114</v>
      </c>
      <c r="D546" s="135" t="s">
        <v>139</v>
      </c>
      <c r="E546" s="136">
        <v>245</v>
      </c>
      <c r="F546" s="16">
        <v>2.36</v>
      </c>
      <c r="G546" s="218">
        <f t="shared" si="5"/>
        <v>578.20000000000005</v>
      </c>
      <c r="H546" s="202" t="s">
        <v>1361</v>
      </c>
      <c r="I546" s="203">
        <f>ROUND(SUM(G544:G546),2)</f>
        <v>826.7</v>
      </c>
      <c r="J546" s="205"/>
    </row>
    <row r="547" spans="1:10" s="3" customFormat="1" ht="45" customHeight="1">
      <c r="A547" s="129" t="s">
        <v>1117</v>
      </c>
      <c r="B547" s="122" t="s">
        <v>1118</v>
      </c>
      <c r="C547" s="152" t="s">
        <v>404</v>
      </c>
      <c r="D547" s="153" t="s">
        <v>137</v>
      </c>
      <c r="E547" s="154">
        <v>780</v>
      </c>
      <c r="F547" s="46">
        <v>8.09</v>
      </c>
      <c r="G547" s="196">
        <f t="shared" si="5"/>
        <v>6310.2</v>
      </c>
      <c r="H547" s="204"/>
      <c r="I547" s="205"/>
      <c r="J547" s="205"/>
    </row>
    <row r="548" spans="1:10" s="3" customFormat="1" ht="45" customHeight="1">
      <c r="A548" s="131" t="s">
        <v>1117</v>
      </c>
      <c r="B548" s="125" t="s">
        <v>1122</v>
      </c>
      <c r="C548" s="141" t="s">
        <v>802</v>
      </c>
      <c r="D548" s="142" t="s">
        <v>137</v>
      </c>
      <c r="E548" s="143">
        <v>455</v>
      </c>
      <c r="F548" s="27">
        <v>8.09</v>
      </c>
      <c r="G548" s="207">
        <f t="shared" si="5"/>
        <v>3680.95</v>
      </c>
      <c r="H548" s="204"/>
      <c r="I548" s="205"/>
      <c r="J548" s="205"/>
    </row>
    <row r="549" spans="1:10" s="3" customFormat="1" ht="45" customHeight="1">
      <c r="A549" s="131" t="s">
        <v>1117</v>
      </c>
      <c r="B549" s="125" t="s">
        <v>1123</v>
      </c>
      <c r="C549" s="141" t="s">
        <v>1119</v>
      </c>
      <c r="D549" s="142" t="s">
        <v>139</v>
      </c>
      <c r="E549" s="143">
        <v>2381.6</v>
      </c>
      <c r="F549" s="27">
        <v>0.49</v>
      </c>
      <c r="G549" s="207">
        <f t="shared" si="5"/>
        <v>1166.98</v>
      </c>
      <c r="H549" s="204"/>
      <c r="I549" s="205"/>
      <c r="J549" s="205"/>
    </row>
    <row r="550" spans="1:10" s="3" customFormat="1" ht="45" customHeight="1">
      <c r="A550" s="131" t="s">
        <v>1117</v>
      </c>
      <c r="B550" s="125" t="s">
        <v>1124</v>
      </c>
      <c r="C550" s="141" t="s">
        <v>1120</v>
      </c>
      <c r="D550" s="142" t="s">
        <v>139</v>
      </c>
      <c r="E550" s="143">
        <v>595.4</v>
      </c>
      <c r="F550" s="27">
        <v>1</v>
      </c>
      <c r="G550" s="207">
        <f t="shared" si="5"/>
        <v>595.4</v>
      </c>
      <c r="H550" s="204"/>
      <c r="I550" s="205"/>
      <c r="J550" s="205"/>
    </row>
    <row r="551" spans="1:10" s="3" customFormat="1" ht="45" customHeight="1">
      <c r="A551" s="131" t="s">
        <v>1117</v>
      </c>
      <c r="B551" s="125" t="s">
        <v>1125</v>
      </c>
      <c r="C551" s="141" t="s">
        <v>1121</v>
      </c>
      <c r="D551" s="142" t="s">
        <v>137</v>
      </c>
      <c r="E551" s="143">
        <v>893.1</v>
      </c>
      <c r="F551" s="27">
        <v>1.03</v>
      </c>
      <c r="G551" s="207">
        <f t="shared" si="5"/>
        <v>919.89</v>
      </c>
      <c r="H551" s="204"/>
      <c r="I551" s="205"/>
      <c r="J551" s="205"/>
    </row>
    <row r="552" spans="1:10" s="3" customFormat="1" ht="45" customHeight="1">
      <c r="A552" s="131" t="s">
        <v>1117</v>
      </c>
      <c r="B552" s="125" t="s">
        <v>1126</v>
      </c>
      <c r="C552" s="141" t="s">
        <v>966</v>
      </c>
      <c r="D552" s="142" t="s">
        <v>139</v>
      </c>
      <c r="E552" s="143">
        <v>917.6</v>
      </c>
      <c r="F552" s="27">
        <v>0.61</v>
      </c>
      <c r="G552" s="207">
        <f t="shared" si="5"/>
        <v>559.74</v>
      </c>
      <c r="H552" s="204"/>
      <c r="I552" s="205"/>
      <c r="J552" s="205"/>
    </row>
    <row r="553" spans="1:10" s="3" customFormat="1" ht="45" customHeight="1">
      <c r="A553" s="131" t="s">
        <v>1117</v>
      </c>
      <c r="B553" s="125" t="s">
        <v>1127</v>
      </c>
      <c r="C553" s="141" t="s">
        <v>967</v>
      </c>
      <c r="D553" s="142" t="s">
        <v>139</v>
      </c>
      <c r="E553" s="143">
        <v>229.4</v>
      </c>
      <c r="F553" s="27">
        <v>1.66</v>
      </c>
      <c r="G553" s="207">
        <f t="shared" si="5"/>
        <v>380.8</v>
      </c>
      <c r="H553" s="204"/>
      <c r="I553" s="205"/>
      <c r="J553" s="205"/>
    </row>
    <row r="554" spans="1:10" s="3" customFormat="1" ht="45" customHeight="1" thickBot="1">
      <c r="A554" s="131" t="s">
        <v>1117</v>
      </c>
      <c r="B554" s="125" t="s">
        <v>1128</v>
      </c>
      <c r="C554" s="141" t="s">
        <v>411</v>
      </c>
      <c r="D554" s="142" t="s">
        <v>139</v>
      </c>
      <c r="E554" s="143">
        <v>1147</v>
      </c>
      <c r="F554" s="27">
        <v>2.36</v>
      </c>
      <c r="G554" s="207">
        <f t="shared" si="5"/>
        <v>2706.92</v>
      </c>
      <c r="H554" s="204"/>
      <c r="I554" s="205"/>
      <c r="J554" s="205"/>
    </row>
    <row r="555" spans="1:10" s="3" customFormat="1" ht="45" customHeight="1" thickBot="1">
      <c r="A555" s="132" t="s">
        <v>1117</v>
      </c>
      <c r="B555" s="133" t="s">
        <v>1129</v>
      </c>
      <c r="C555" s="134" t="s">
        <v>412</v>
      </c>
      <c r="D555" s="135" t="s">
        <v>139</v>
      </c>
      <c r="E555" s="136">
        <v>820</v>
      </c>
      <c r="F555" s="16">
        <v>4.46</v>
      </c>
      <c r="G555" s="218">
        <f t="shared" si="5"/>
        <v>3657.2</v>
      </c>
      <c r="H555" s="202" t="s">
        <v>1360</v>
      </c>
      <c r="I555" s="203">
        <f>ROUND(SUM(G547:G555),2)</f>
        <v>19978.080000000002</v>
      </c>
      <c r="J555" s="205"/>
    </row>
    <row r="556" spans="1:10" s="3" customFormat="1" ht="45" customHeight="1">
      <c r="A556" s="129" t="s">
        <v>1130</v>
      </c>
      <c r="B556" s="122" t="s">
        <v>1131</v>
      </c>
      <c r="C556" s="152" t="s">
        <v>413</v>
      </c>
      <c r="D556" s="153" t="s">
        <v>139</v>
      </c>
      <c r="E556" s="154">
        <v>93</v>
      </c>
      <c r="F556" s="46">
        <v>6.58</v>
      </c>
      <c r="G556" s="196">
        <f t="shared" si="5"/>
        <v>611.94000000000005</v>
      </c>
      <c r="H556" s="204"/>
      <c r="I556" s="205"/>
      <c r="J556" s="205"/>
    </row>
    <row r="557" spans="1:10" s="3" customFormat="1" ht="60.6" customHeight="1">
      <c r="A557" s="131" t="s">
        <v>1130</v>
      </c>
      <c r="B557" s="125" t="s">
        <v>1133</v>
      </c>
      <c r="C557" s="141" t="s">
        <v>1132</v>
      </c>
      <c r="D557" s="142" t="s">
        <v>137</v>
      </c>
      <c r="E557" s="143">
        <v>112</v>
      </c>
      <c r="F557" s="27">
        <v>8.44</v>
      </c>
      <c r="G557" s="207">
        <f t="shared" si="5"/>
        <v>945.28</v>
      </c>
      <c r="H557" s="204"/>
      <c r="I557" s="205"/>
      <c r="J557" s="205"/>
    </row>
    <row r="558" spans="1:10" s="3" customFormat="1" ht="45" customHeight="1">
      <c r="A558" s="131" t="s">
        <v>1130</v>
      </c>
      <c r="B558" s="125" t="s">
        <v>1134</v>
      </c>
      <c r="C558" s="141" t="s">
        <v>415</v>
      </c>
      <c r="D558" s="142" t="s">
        <v>139</v>
      </c>
      <c r="E558" s="143">
        <v>66</v>
      </c>
      <c r="F558" s="27">
        <v>1.99</v>
      </c>
      <c r="G558" s="207">
        <f t="shared" si="5"/>
        <v>131.34</v>
      </c>
      <c r="H558" s="204"/>
      <c r="I558" s="205"/>
      <c r="J558" s="205"/>
    </row>
    <row r="559" spans="1:10" s="3" customFormat="1" ht="45" customHeight="1">
      <c r="A559" s="131" t="s">
        <v>1130</v>
      </c>
      <c r="B559" s="125" t="s">
        <v>1135</v>
      </c>
      <c r="C559" s="141" t="s">
        <v>978</v>
      </c>
      <c r="D559" s="142" t="s">
        <v>136</v>
      </c>
      <c r="E559" s="143">
        <v>9</v>
      </c>
      <c r="F559" s="27">
        <v>479.53</v>
      </c>
      <c r="G559" s="207">
        <f t="shared" si="5"/>
        <v>4315.7700000000004</v>
      </c>
      <c r="H559" s="204"/>
      <c r="I559" s="205"/>
      <c r="J559" s="205"/>
    </row>
    <row r="560" spans="1:10" s="3" customFormat="1" ht="45" customHeight="1">
      <c r="A560" s="145" t="s">
        <v>1130</v>
      </c>
      <c r="B560" s="146" t="s">
        <v>1136</v>
      </c>
      <c r="C560" s="144" t="s">
        <v>417</v>
      </c>
      <c r="D560" s="147" t="s">
        <v>136</v>
      </c>
      <c r="E560" s="148">
        <v>11</v>
      </c>
      <c r="F560" s="56">
        <v>48.33</v>
      </c>
      <c r="G560" s="219">
        <f t="shared" si="5"/>
        <v>531.63</v>
      </c>
      <c r="H560" s="204"/>
      <c r="I560" s="205"/>
      <c r="J560" s="205"/>
    </row>
    <row r="561" spans="1:10" s="3" customFormat="1" ht="45" customHeight="1">
      <c r="A561" s="131" t="s">
        <v>1130</v>
      </c>
      <c r="B561" s="125" t="s">
        <v>1137</v>
      </c>
      <c r="C561" s="141" t="s">
        <v>416</v>
      </c>
      <c r="D561" s="142" t="s">
        <v>136</v>
      </c>
      <c r="E561" s="143">
        <v>1</v>
      </c>
      <c r="F561" s="27">
        <v>672.11</v>
      </c>
      <c r="G561" s="207">
        <f t="shared" si="5"/>
        <v>672.11</v>
      </c>
      <c r="H561" s="204"/>
      <c r="I561" s="205"/>
      <c r="J561" s="205"/>
    </row>
    <row r="562" spans="1:10" s="3" customFormat="1" ht="45" customHeight="1">
      <c r="A562" s="131" t="s">
        <v>1130</v>
      </c>
      <c r="B562" s="125" t="s">
        <v>1138</v>
      </c>
      <c r="C562" s="141" t="s">
        <v>417</v>
      </c>
      <c r="D562" s="142" t="s">
        <v>136</v>
      </c>
      <c r="E562" s="143">
        <v>1</v>
      </c>
      <c r="F562" s="27">
        <v>48.33</v>
      </c>
      <c r="G562" s="207">
        <f t="shared" si="5"/>
        <v>48.33</v>
      </c>
      <c r="H562" s="204"/>
      <c r="I562" s="205"/>
      <c r="J562" s="205"/>
    </row>
    <row r="563" spans="1:10" s="3" customFormat="1" ht="45" customHeight="1">
      <c r="A563" s="131" t="s">
        <v>1130</v>
      </c>
      <c r="B563" s="125" t="s">
        <v>1139</v>
      </c>
      <c r="C563" s="141" t="s">
        <v>418</v>
      </c>
      <c r="D563" s="142" t="s">
        <v>138</v>
      </c>
      <c r="E563" s="143">
        <v>68</v>
      </c>
      <c r="F563" s="27">
        <v>51.16</v>
      </c>
      <c r="G563" s="207">
        <f t="shared" si="5"/>
        <v>3478.88</v>
      </c>
      <c r="H563" s="204"/>
      <c r="I563" s="205"/>
      <c r="J563" s="205"/>
    </row>
    <row r="564" spans="1:10" s="3" customFormat="1" ht="45" customHeight="1">
      <c r="A564" s="131" t="s">
        <v>1130</v>
      </c>
      <c r="B564" s="125" t="s">
        <v>1140</v>
      </c>
      <c r="C564" s="141" t="s">
        <v>419</v>
      </c>
      <c r="D564" s="142" t="s">
        <v>136</v>
      </c>
      <c r="E564" s="143">
        <v>7</v>
      </c>
      <c r="F564" s="27">
        <v>140.57</v>
      </c>
      <c r="G564" s="207">
        <f t="shared" ref="G564:G627" si="6">ROUND((E564*F564),2)</f>
        <v>983.99</v>
      </c>
      <c r="H564" s="204"/>
      <c r="I564" s="205"/>
      <c r="J564" s="205"/>
    </row>
    <row r="565" spans="1:10" s="3" customFormat="1" ht="45" customHeight="1">
      <c r="A565" s="131" t="s">
        <v>1130</v>
      </c>
      <c r="B565" s="125" t="s">
        <v>1141</v>
      </c>
      <c r="C565" s="144" t="s">
        <v>1399</v>
      </c>
      <c r="D565" s="142" t="s">
        <v>136</v>
      </c>
      <c r="E565" s="143">
        <v>57</v>
      </c>
      <c r="F565" s="27">
        <v>35.42</v>
      </c>
      <c r="G565" s="207">
        <f t="shared" si="6"/>
        <v>2018.94</v>
      </c>
      <c r="H565" s="204"/>
      <c r="I565" s="205"/>
      <c r="J565" s="205"/>
    </row>
    <row r="566" spans="1:10" s="3" customFormat="1" ht="45" customHeight="1">
      <c r="A566" s="131" t="s">
        <v>1130</v>
      </c>
      <c r="B566" s="125" t="s">
        <v>1142</v>
      </c>
      <c r="C566" s="141" t="s">
        <v>979</v>
      </c>
      <c r="D566" s="142" t="s">
        <v>139</v>
      </c>
      <c r="E566" s="143">
        <v>56</v>
      </c>
      <c r="F566" s="27">
        <v>10.08</v>
      </c>
      <c r="G566" s="207">
        <f t="shared" si="6"/>
        <v>564.48</v>
      </c>
      <c r="H566" s="204"/>
      <c r="I566" s="205"/>
      <c r="J566" s="205"/>
    </row>
    <row r="567" spans="1:10" s="3" customFormat="1" ht="45" customHeight="1">
      <c r="A567" s="131" t="s">
        <v>1130</v>
      </c>
      <c r="B567" s="125" t="s">
        <v>1143</v>
      </c>
      <c r="C567" s="141" t="s">
        <v>980</v>
      </c>
      <c r="D567" s="142" t="s">
        <v>138</v>
      </c>
      <c r="E567" s="143">
        <v>69</v>
      </c>
      <c r="F567" s="27">
        <v>6.14</v>
      </c>
      <c r="G567" s="207">
        <f t="shared" si="6"/>
        <v>423.66</v>
      </c>
      <c r="H567" s="204"/>
      <c r="I567" s="205"/>
      <c r="J567" s="205"/>
    </row>
    <row r="568" spans="1:10" s="3" customFormat="1" ht="45" customHeight="1">
      <c r="A568" s="131" t="s">
        <v>1144</v>
      </c>
      <c r="B568" s="125" t="s">
        <v>1145</v>
      </c>
      <c r="C568" s="141" t="s">
        <v>420</v>
      </c>
      <c r="D568" s="142" t="s">
        <v>137</v>
      </c>
      <c r="E568" s="143">
        <v>16</v>
      </c>
      <c r="F568" s="27">
        <v>8.44</v>
      </c>
      <c r="G568" s="207">
        <f t="shared" si="6"/>
        <v>135.04</v>
      </c>
      <c r="H568" s="204"/>
      <c r="I568" s="205"/>
      <c r="J568" s="205"/>
    </row>
    <row r="569" spans="1:10" s="3" customFormat="1" ht="45" customHeight="1">
      <c r="A569" s="131" t="s">
        <v>1144</v>
      </c>
      <c r="B569" s="125" t="s">
        <v>1146</v>
      </c>
      <c r="C569" s="141" t="s">
        <v>421</v>
      </c>
      <c r="D569" s="142" t="s">
        <v>139</v>
      </c>
      <c r="E569" s="143">
        <v>42</v>
      </c>
      <c r="F569" s="27">
        <v>1.99</v>
      </c>
      <c r="G569" s="207">
        <f t="shared" si="6"/>
        <v>83.58</v>
      </c>
      <c r="H569" s="204"/>
      <c r="I569" s="205"/>
      <c r="J569" s="205"/>
    </row>
    <row r="570" spans="1:10" s="3" customFormat="1" ht="45" customHeight="1">
      <c r="A570" s="131" t="s">
        <v>1144</v>
      </c>
      <c r="B570" s="125" t="s">
        <v>1147</v>
      </c>
      <c r="C570" s="141" t="s">
        <v>541</v>
      </c>
      <c r="D570" s="142" t="s">
        <v>139</v>
      </c>
      <c r="E570" s="143">
        <v>42</v>
      </c>
      <c r="F570" s="27">
        <v>4.03</v>
      </c>
      <c r="G570" s="207">
        <f t="shared" si="6"/>
        <v>169.26</v>
      </c>
      <c r="H570" s="204"/>
      <c r="I570" s="205"/>
      <c r="J570" s="205"/>
    </row>
    <row r="571" spans="1:10" s="3" customFormat="1" ht="45" customHeight="1">
      <c r="A571" s="131" t="s">
        <v>1144</v>
      </c>
      <c r="B571" s="125" t="s">
        <v>1148</v>
      </c>
      <c r="C571" s="141" t="s">
        <v>423</v>
      </c>
      <c r="D571" s="142" t="s">
        <v>138</v>
      </c>
      <c r="E571" s="143">
        <v>105</v>
      </c>
      <c r="F571" s="27">
        <v>24.74</v>
      </c>
      <c r="G571" s="207">
        <f t="shared" si="6"/>
        <v>2597.6999999999998</v>
      </c>
      <c r="H571" s="204"/>
      <c r="I571" s="205"/>
      <c r="J571" s="205"/>
    </row>
    <row r="572" spans="1:10" s="3" customFormat="1" ht="45" customHeight="1">
      <c r="A572" s="131" t="s">
        <v>1144</v>
      </c>
      <c r="B572" s="125" t="s">
        <v>1149</v>
      </c>
      <c r="C572" s="141" t="s">
        <v>424</v>
      </c>
      <c r="D572" s="142" t="s">
        <v>137</v>
      </c>
      <c r="E572" s="143">
        <v>10.4</v>
      </c>
      <c r="F572" s="27">
        <v>40.4</v>
      </c>
      <c r="G572" s="207">
        <f t="shared" si="6"/>
        <v>420.16</v>
      </c>
      <c r="H572" s="204"/>
      <c r="I572" s="205"/>
      <c r="J572" s="205"/>
    </row>
    <row r="573" spans="1:10" s="3" customFormat="1" ht="45" customHeight="1">
      <c r="A573" s="131" t="s">
        <v>1144</v>
      </c>
      <c r="B573" s="125" t="s">
        <v>1150</v>
      </c>
      <c r="C573" s="141" t="s">
        <v>425</v>
      </c>
      <c r="D573" s="142" t="s">
        <v>139</v>
      </c>
      <c r="E573" s="143">
        <v>42</v>
      </c>
      <c r="F573" s="27">
        <v>1.52</v>
      </c>
      <c r="G573" s="207">
        <f t="shared" si="6"/>
        <v>63.84</v>
      </c>
      <c r="H573" s="204"/>
      <c r="I573" s="205"/>
      <c r="J573" s="205"/>
    </row>
    <row r="574" spans="1:10" s="3" customFormat="1" ht="45" customHeight="1">
      <c r="A574" s="131" t="s">
        <v>1144</v>
      </c>
      <c r="B574" s="125" t="s">
        <v>1151</v>
      </c>
      <c r="C574" s="141" t="s">
        <v>426</v>
      </c>
      <c r="D574" s="142" t="s">
        <v>137</v>
      </c>
      <c r="E574" s="143">
        <v>5</v>
      </c>
      <c r="F574" s="27">
        <v>39.880000000000003</v>
      </c>
      <c r="G574" s="207">
        <f t="shared" si="6"/>
        <v>199.4</v>
      </c>
      <c r="H574" s="204"/>
      <c r="I574" s="205"/>
      <c r="J574" s="205"/>
    </row>
    <row r="575" spans="1:10" s="3" customFormat="1" ht="45" customHeight="1" thickBot="1">
      <c r="A575" s="131" t="s">
        <v>1152</v>
      </c>
      <c r="B575" s="125" t="s">
        <v>1153</v>
      </c>
      <c r="C575" s="141" t="s">
        <v>1154</v>
      </c>
      <c r="D575" s="142" t="s">
        <v>136</v>
      </c>
      <c r="E575" s="143">
        <v>1</v>
      </c>
      <c r="F575" s="27">
        <v>586.26</v>
      </c>
      <c r="G575" s="207">
        <f t="shared" si="6"/>
        <v>586.26</v>
      </c>
      <c r="H575" s="204"/>
      <c r="I575" s="205"/>
      <c r="J575" s="205"/>
    </row>
    <row r="576" spans="1:10" s="3" customFormat="1" ht="45" customHeight="1" thickBot="1">
      <c r="A576" s="132" t="s">
        <v>1155</v>
      </c>
      <c r="B576" s="133" t="s">
        <v>1156</v>
      </c>
      <c r="C576" s="134" t="s">
        <v>1003</v>
      </c>
      <c r="D576" s="135" t="s">
        <v>136</v>
      </c>
      <c r="E576" s="136">
        <v>1</v>
      </c>
      <c r="F576" s="16">
        <v>4250.51</v>
      </c>
      <c r="G576" s="218">
        <f t="shared" si="6"/>
        <v>4250.51</v>
      </c>
      <c r="H576" s="202" t="s">
        <v>1359</v>
      </c>
      <c r="I576" s="203">
        <f>ROUND(SUM(G556:G576),2)</f>
        <v>23232.1</v>
      </c>
      <c r="J576" s="205"/>
    </row>
    <row r="577" spans="1:10" s="3" customFormat="1" ht="45" customHeight="1">
      <c r="A577" s="129" t="s">
        <v>1157</v>
      </c>
      <c r="B577" s="122" t="s">
        <v>1158</v>
      </c>
      <c r="C577" s="152" t="s">
        <v>443</v>
      </c>
      <c r="D577" s="153" t="s">
        <v>139</v>
      </c>
      <c r="E577" s="154">
        <v>2148</v>
      </c>
      <c r="F577" s="46">
        <v>5.42</v>
      </c>
      <c r="G577" s="220">
        <f t="shared" si="6"/>
        <v>11642.16</v>
      </c>
      <c r="H577" s="253"/>
      <c r="I577" s="205"/>
      <c r="J577" s="205"/>
    </row>
    <row r="578" spans="1:10" s="3" customFormat="1" ht="45" customHeight="1">
      <c r="A578" s="131" t="s">
        <v>1157</v>
      </c>
      <c r="B578" s="125" t="s">
        <v>1159</v>
      </c>
      <c r="C578" s="141" t="s">
        <v>444</v>
      </c>
      <c r="D578" s="142" t="s">
        <v>137</v>
      </c>
      <c r="E578" s="143">
        <v>719</v>
      </c>
      <c r="F578" s="27">
        <v>24.53</v>
      </c>
      <c r="G578" s="221">
        <f t="shared" si="6"/>
        <v>17637.07</v>
      </c>
      <c r="H578" s="253"/>
      <c r="I578" s="205"/>
      <c r="J578" s="205"/>
    </row>
    <row r="579" spans="1:10" s="3" customFormat="1" ht="45" customHeight="1">
      <c r="A579" s="131" t="s">
        <v>1157</v>
      </c>
      <c r="B579" s="125" t="s">
        <v>1160</v>
      </c>
      <c r="C579" s="141" t="s">
        <v>445</v>
      </c>
      <c r="D579" s="142" t="s">
        <v>139</v>
      </c>
      <c r="E579" s="143">
        <v>1440</v>
      </c>
      <c r="F579" s="27">
        <v>12.74</v>
      </c>
      <c r="G579" s="221">
        <f t="shared" si="6"/>
        <v>18345.599999999999</v>
      </c>
      <c r="H579" s="253"/>
      <c r="I579" s="205"/>
      <c r="J579" s="205"/>
    </row>
    <row r="580" spans="1:10" s="3" customFormat="1" ht="45" customHeight="1">
      <c r="A580" s="131" t="s">
        <v>1157</v>
      </c>
      <c r="B580" s="125" t="s">
        <v>1161</v>
      </c>
      <c r="C580" s="141" t="s">
        <v>1396</v>
      </c>
      <c r="D580" s="142" t="s">
        <v>139</v>
      </c>
      <c r="E580" s="143">
        <v>1412</v>
      </c>
      <c r="F580" s="27">
        <v>33.1</v>
      </c>
      <c r="G580" s="221">
        <f t="shared" si="6"/>
        <v>46737.2</v>
      </c>
      <c r="H580" s="253"/>
      <c r="I580" s="205"/>
      <c r="J580" s="205"/>
    </row>
    <row r="581" spans="1:10" s="3" customFormat="1" ht="45" customHeight="1">
      <c r="A581" s="131" t="s">
        <v>1157</v>
      </c>
      <c r="B581" s="125" t="s">
        <v>1162</v>
      </c>
      <c r="C581" s="141" t="s">
        <v>460</v>
      </c>
      <c r="D581" s="142" t="s">
        <v>139</v>
      </c>
      <c r="E581" s="143">
        <v>1412</v>
      </c>
      <c r="F581" s="27">
        <v>0.79</v>
      </c>
      <c r="G581" s="221">
        <f t="shared" si="6"/>
        <v>1115.48</v>
      </c>
      <c r="H581" s="253"/>
      <c r="I581" s="205"/>
      <c r="J581" s="205"/>
    </row>
    <row r="582" spans="1:10" s="3" customFormat="1" ht="45" customHeight="1">
      <c r="A582" s="131" t="s">
        <v>1157</v>
      </c>
      <c r="B582" s="125" t="s">
        <v>1163</v>
      </c>
      <c r="C582" s="141" t="s">
        <v>447</v>
      </c>
      <c r="D582" s="142" t="s">
        <v>139</v>
      </c>
      <c r="E582" s="143">
        <v>1412</v>
      </c>
      <c r="F582" s="27">
        <v>22.96</v>
      </c>
      <c r="G582" s="221">
        <f t="shared" si="6"/>
        <v>32419.52</v>
      </c>
      <c r="H582" s="253"/>
      <c r="I582" s="205"/>
      <c r="J582" s="205"/>
    </row>
    <row r="583" spans="1:10" s="3" customFormat="1" ht="45" customHeight="1">
      <c r="A583" s="131" t="s">
        <v>1157</v>
      </c>
      <c r="B583" s="125" t="s">
        <v>1164</v>
      </c>
      <c r="C583" s="141" t="s">
        <v>458</v>
      </c>
      <c r="D583" s="142" t="s">
        <v>139</v>
      </c>
      <c r="E583" s="143">
        <v>1412</v>
      </c>
      <c r="F583" s="27">
        <v>0.79</v>
      </c>
      <c r="G583" s="221">
        <f t="shared" si="6"/>
        <v>1115.48</v>
      </c>
      <c r="H583" s="253"/>
      <c r="I583" s="205"/>
      <c r="J583" s="205"/>
    </row>
    <row r="584" spans="1:10" s="3" customFormat="1" ht="45" customHeight="1">
      <c r="A584" s="131" t="s">
        <v>1157</v>
      </c>
      <c r="B584" s="125" t="s">
        <v>1165</v>
      </c>
      <c r="C584" s="141" t="s">
        <v>450</v>
      </c>
      <c r="D584" s="142" t="s">
        <v>139</v>
      </c>
      <c r="E584" s="143">
        <v>1412</v>
      </c>
      <c r="F584" s="27">
        <v>17.03</v>
      </c>
      <c r="G584" s="221">
        <f t="shared" si="6"/>
        <v>24046.36</v>
      </c>
      <c r="H584" s="253"/>
      <c r="I584" s="205"/>
      <c r="J584" s="205"/>
    </row>
    <row r="585" spans="1:10" s="3" customFormat="1" ht="45" customHeight="1">
      <c r="A585" s="131" t="s">
        <v>1157</v>
      </c>
      <c r="B585" s="125" t="s">
        <v>1166</v>
      </c>
      <c r="C585" s="141" t="s">
        <v>453</v>
      </c>
      <c r="D585" s="142" t="s">
        <v>139</v>
      </c>
      <c r="E585" s="143">
        <v>1412</v>
      </c>
      <c r="F585" s="27">
        <v>0.79</v>
      </c>
      <c r="G585" s="221">
        <f t="shared" si="6"/>
        <v>1115.48</v>
      </c>
      <c r="H585" s="253"/>
      <c r="I585" s="205"/>
      <c r="J585" s="205"/>
    </row>
    <row r="586" spans="1:10" s="3" customFormat="1" ht="45" customHeight="1">
      <c r="A586" s="131" t="s">
        <v>1157</v>
      </c>
      <c r="B586" s="125" t="s">
        <v>1167</v>
      </c>
      <c r="C586" s="141" t="s">
        <v>454</v>
      </c>
      <c r="D586" s="142" t="s">
        <v>137</v>
      </c>
      <c r="E586" s="143">
        <v>150</v>
      </c>
      <c r="F586" s="27">
        <v>13.12</v>
      </c>
      <c r="G586" s="221">
        <f t="shared" si="6"/>
        <v>1968</v>
      </c>
      <c r="H586" s="253"/>
      <c r="I586" s="205"/>
      <c r="J586" s="205"/>
    </row>
    <row r="587" spans="1:10" s="3" customFormat="1" ht="45" customHeight="1" thickBot="1">
      <c r="A587" s="132" t="s">
        <v>1157</v>
      </c>
      <c r="B587" s="133" t="s">
        <v>1168</v>
      </c>
      <c r="C587" s="134" t="s">
        <v>455</v>
      </c>
      <c r="D587" s="135" t="s">
        <v>139</v>
      </c>
      <c r="E587" s="136">
        <v>219</v>
      </c>
      <c r="F587" s="16">
        <v>4.92</v>
      </c>
      <c r="G587" s="222">
        <f t="shared" si="6"/>
        <v>1077.48</v>
      </c>
      <c r="H587" s="253"/>
      <c r="I587" s="205"/>
      <c r="J587" s="205"/>
    </row>
    <row r="588" spans="1:10" s="3" customFormat="1" ht="45" customHeight="1">
      <c r="A588" s="129" t="s">
        <v>1169</v>
      </c>
      <c r="B588" s="122" t="s">
        <v>1170</v>
      </c>
      <c r="C588" s="152" t="s">
        <v>443</v>
      </c>
      <c r="D588" s="153" t="s">
        <v>139</v>
      </c>
      <c r="E588" s="154">
        <v>2148</v>
      </c>
      <c r="F588" s="46"/>
      <c r="G588" s="220">
        <f t="shared" si="6"/>
        <v>0</v>
      </c>
      <c r="H588" s="253"/>
      <c r="I588" s="205"/>
      <c r="J588" s="205"/>
    </row>
    <row r="589" spans="1:10" s="3" customFormat="1" ht="45" customHeight="1">
      <c r="A589" s="131" t="s">
        <v>1169</v>
      </c>
      <c r="B589" s="125" t="s">
        <v>1171</v>
      </c>
      <c r="C589" s="141" t="s">
        <v>444</v>
      </c>
      <c r="D589" s="142" t="s">
        <v>137</v>
      </c>
      <c r="E589" s="143">
        <v>575</v>
      </c>
      <c r="F589" s="27"/>
      <c r="G589" s="221">
        <f t="shared" si="6"/>
        <v>0</v>
      </c>
      <c r="H589" s="253"/>
      <c r="I589" s="205"/>
      <c r="J589" s="205"/>
    </row>
    <row r="590" spans="1:10" s="3" customFormat="1" ht="45" customHeight="1">
      <c r="A590" s="131" t="s">
        <v>1169</v>
      </c>
      <c r="B590" s="125" t="s">
        <v>1172</v>
      </c>
      <c r="C590" s="141" t="s">
        <v>459</v>
      </c>
      <c r="D590" s="142" t="s">
        <v>139</v>
      </c>
      <c r="E590" s="143">
        <v>1440</v>
      </c>
      <c r="F590" s="27"/>
      <c r="G590" s="221">
        <f t="shared" si="6"/>
        <v>0</v>
      </c>
      <c r="H590" s="253"/>
      <c r="I590" s="205"/>
      <c r="J590" s="205"/>
    </row>
    <row r="591" spans="1:10" s="3" customFormat="1" ht="45" customHeight="1">
      <c r="A591" s="131" t="s">
        <v>1169</v>
      </c>
      <c r="B591" s="125" t="s">
        <v>1173</v>
      </c>
      <c r="C591" s="141" t="s">
        <v>1396</v>
      </c>
      <c r="D591" s="142" t="s">
        <v>139</v>
      </c>
      <c r="E591" s="143">
        <v>1412</v>
      </c>
      <c r="F591" s="27"/>
      <c r="G591" s="221">
        <f t="shared" si="6"/>
        <v>0</v>
      </c>
      <c r="H591" s="253"/>
      <c r="I591" s="205"/>
      <c r="J591" s="205"/>
    </row>
    <row r="592" spans="1:10" s="3" customFormat="1" ht="45" customHeight="1">
      <c r="A592" s="131" t="s">
        <v>1169</v>
      </c>
      <c r="B592" s="125" t="s">
        <v>1174</v>
      </c>
      <c r="C592" s="141" t="s">
        <v>460</v>
      </c>
      <c r="D592" s="142" t="s">
        <v>139</v>
      </c>
      <c r="E592" s="143">
        <v>1412</v>
      </c>
      <c r="F592" s="27"/>
      <c r="G592" s="221">
        <f t="shared" si="6"/>
        <v>0</v>
      </c>
      <c r="H592" s="253"/>
      <c r="I592" s="205"/>
      <c r="J592" s="205"/>
    </row>
    <row r="593" spans="1:10" s="3" customFormat="1" ht="45" customHeight="1">
      <c r="A593" s="131" t="s">
        <v>1169</v>
      </c>
      <c r="B593" s="125" t="s">
        <v>1175</v>
      </c>
      <c r="C593" s="141" t="s">
        <v>447</v>
      </c>
      <c r="D593" s="142" t="s">
        <v>139</v>
      </c>
      <c r="E593" s="143">
        <v>1412</v>
      </c>
      <c r="F593" s="27"/>
      <c r="G593" s="221">
        <f t="shared" si="6"/>
        <v>0</v>
      </c>
      <c r="H593" s="253"/>
      <c r="I593" s="205"/>
      <c r="J593" s="205"/>
    </row>
    <row r="594" spans="1:10" s="3" customFormat="1" ht="45" customHeight="1">
      <c r="A594" s="131" t="s">
        <v>1169</v>
      </c>
      <c r="B594" s="125" t="s">
        <v>1176</v>
      </c>
      <c r="C594" s="141" t="s">
        <v>458</v>
      </c>
      <c r="D594" s="142" t="s">
        <v>139</v>
      </c>
      <c r="E594" s="143">
        <v>1412</v>
      </c>
      <c r="F594" s="27"/>
      <c r="G594" s="221">
        <f t="shared" si="6"/>
        <v>0</v>
      </c>
      <c r="H594" s="253"/>
      <c r="I594" s="205"/>
      <c r="J594" s="205"/>
    </row>
    <row r="595" spans="1:10" s="3" customFormat="1" ht="45" customHeight="1">
      <c r="A595" s="131" t="s">
        <v>1169</v>
      </c>
      <c r="B595" s="125" t="s">
        <v>1177</v>
      </c>
      <c r="C595" s="141" t="s">
        <v>450</v>
      </c>
      <c r="D595" s="142" t="s">
        <v>139</v>
      </c>
      <c r="E595" s="143">
        <v>1412</v>
      </c>
      <c r="F595" s="27"/>
      <c r="G595" s="221">
        <f t="shared" si="6"/>
        <v>0</v>
      </c>
      <c r="H595" s="253"/>
      <c r="I595" s="205"/>
      <c r="J595" s="205"/>
    </row>
    <row r="596" spans="1:10" s="3" customFormat="1" ht="45" customHeight="1">
      <c r="A596" s="131" t="s">
        <v>1169</v>
      </c>
      <c r="B596" s="125" t="s">
        <v>1178</v>
      </c>
      <c r="C596" s="141" t="s">
        <v>453</v>
      </c>
      <c r="D596" s="142" t="s">
        <v>139</v>
      </c>
      <c r="E596" s="143">
        <v>1412</v>
      </c>
      <c r="F596" s="27"/>
      <c r="G596" s="221">
        <f t="shared" si="6"/>
        <v>0</v>
      </c>
      <c r="H596" s="253"/>
      <c r="I596" s="205"/>
      <c r="J596" s="205"/>
    </row>
    <row r="597" spans="1:10" s="3" customFormat="1" ht="45" customHeight="1" thickBot="1">
      <c r="A597" s="131" t="s">
        <v>1169</v>
      </c>
      <c r="B597" s="125" t="s">
        <v>1179</v>
      </c>
      <c r="C597" s="141" t="s">
        <v>454</v>
      </c>
      <c r="D597" s="142" t="s">
        <v>137</v>
      </c>
      <c r="E597" s="143">
        <v>150</v>
      </c>
      <c r="F597" s="27"/>
      <c r="G597" s="221">
        <f t="shared" si="6"/>
        <v>0</v>
      </c>
      <c r="H597" s="254"/>
      <c r="I597" s="205"/>
      <c r="J597" s="205"/>
    </row>
    <row r="598" spans="1:10" s="3" customFormat="1" ht="45" customHeight="1" thickBot="1">
      <c r="A598" s="132" t="s">
        <v>1169</v>
      </c>
      <c r="B598" s="133" t="s">
        <v>1180</v>
      </c>
      <c r="C598" s="134" t="s">
        <v>455</v>
      </c>
      <c r="D598" s="135" t="s">
        <v>139</v>
      </c>
      <c r="E598" s="136">
        <v>219</v>
      </c>
      <c r="F598" s="16"/>
      <c r="G598" s="218">
        <f t="shared" si="6"/>
        <v>0</v>
      </c>
      <c r="H598" s="202" t="s">
        <v>1358</v>
      </c>
      <c r="I598" s="203">
        <f>ROUND(SUM(G577:G598),2)</f>
        <v>157219.82999999999</v>
      </c>
      <c r="J598" s="205"/>
    </row>
    <row r="599" spans="1:10" s="3" customFormat="1" ht="45" customHeight="1">
      <c r="A599" s="129" t="s">
        <v>1181</v>
      </c>
      <c r="B599" s="122" t="s">
        <v>1182</v>
      </c>
      <c r="C599" s="152" t="s">
        <v>444</v>
      </c>
      <c r="D599" s="153" t="s">
        <v>137</v>
      </c>
      <c r="E599" s="154">
        <v>33</v>
      </c>
      <c r="F599" s="46">
        <v>30.74</v>
      </c>
      <c r="G599" s="196">
        <f t="shared" si="6"/>
        <v>1014.42</v>
      </c>
      <c r="H599" s="204"/>
      <c r="I599" s="205"/>
      <c r="J599" s="205"/>
    </row>
    <row r="600" spans="1:10" s="3" customFormat="1" ht="45" customHeight="1">
      <c r="A600" s="131" t="s">
        <v>1181</v>
      </c>
      <c r="B600" s="125" t="s">
        <v>1183</v>
      </c>
      <c r="C600" s="141" t="s">
        <v>1030</v>
      </c>
      <c r="D600" s="142" t="s">
        <v>139</v>
      </c>
      <c r="E600" s="143">
        <v>145</v>
      </c>
      <c r="F600" s="27">
        <v>45.19</v>
      </c>
      <c r="G600" s="207">
        <f t="shared" si="6"/>
        <v>6552.55</v>
      </c>
      <c r="H600" s="204"/>
      <c r="I600" s="205"/>
      <c r="J600" s="205"/>
    </row>
    <row r="601" spans="1:10" s="3" customFormat="1" ht="45" customHeight="1">
      <c r="A601" s="131" t="s">
        <v>1181</v>
      </c>
      <c r="B601" s="125" t="s">
        <v>1184</v>
      </c>
      <c r="C601" s="141" t="s">
        <v>654</v>
      </c>
      <c r="D601" s="142" t="s">
        <v>137</v>
      </c>
      <c r="E601" s="143">
        <v>10.9</v>
      </c>
      <c r="F601" s="27">
        <v>125.59</v>
      </c>
      <c r="G601" s="207">
        <f t="shared" si="6"/>
        <v>1368.93</v>
      </c>
      <c r="H601" s="204"/>
      <c r="I601" s="205"/>
      <c r="J601" s="205"/>
    </row>
    <row r="602" spans="1:10" s="3" customFormat="1" ht="45" customHeight="1">
      <c r="A602" s="131" t="s">
        <v>1181</v>
      </c>
      <c r="B602" s="125" t="s">
        <v>1185</v>
      </c>
      <c r="C602" s="141" t="s">
        <v>621</v>
      </c>
      <c r="D602" s="142" t="s">
        <v>138</v>
      </c>
      <c r="E602" s="143">
        <v>149</v>
      </c>
      <c r="F602" s="27">
        <v>70.27</v>
      </c>
      <c r="G602" s="207">
        <f t="shared" si="6"/>
        <v>10470.23</v>
      </c>
      <c r="H602" s="204"/>
      <c r="I602" s="205"/>
      <c r="J602" s="205"/>
    </row>
    <row r="603" spans="1:10" s="3" customFormat="1" ht="45" customHeight="1">
      <c r="A603" s="131" t="s">
        <v>1181</v>
      </c>
      <c r="B603" s="125" t="s">
        <v>1186</v>
      </c>
      <c r="C603" s="141" t="s">
        <v>622</v>
      </c>
      <c r="D603" s="142" t="s">
        <v>138</v>
      </c>
      <c r="E603" s="143">
        <v>149</v>
      </c>
      <c r="F603" s="27">
        <v>3.62</v>
      </c>
      <c r="G603" s="207">
        <f t="shared" si="6"/>
        <v>539.38</v>
      </c>
      <c r="H603" s="204"/>
      <c r="I603" s="205"/>
      <c r="J603" s="205"/>
    </row>
    <row r="604" spans="1:10" s="3" customFormat="1" ht="45" customHeight="1">
      <c r="A604" s="131" t="s">
        <v>1181</v>
      </c>
      <c r="B604" s="125" t="s">
        <v>1187</v>
      </c>
      <c r="C604" s="141" t="s">
        <v>623</v>
      </c>
      <c r="D604" s="142" t="s">
        <v>138</v>
      </c>
      <c r="E604" s="143">
        <v>149</v>
      </c>
      <c r="F604" s="27">
        <v>14.46</v>
      </c>
      <c r="G604" s="207">
        <f t="shared" si="6"/>
        <v>2154.54</v>
      </c>
      <c r="H604" s="204"/>
      <c r="I604" s="205"/>
      <c r="J604" s="205"/>
    </row>
    <row r="605" spans="1:10" s="3" customFormat="1" ht="45" customHeight="1">
      <c r="A605" s="131" t="s">
        <v>1181</v>
      </c>
      <c r="B605" s="125" t="s">
        <v>1188</v>
      </c>
      <c r="C605" s="141" t="s">
        <v>1031</v>
      </c>
      <c r="D605" s="142" t="s">
        <v>139</v>
      </c>
      <c r="E605" s="143">
        <v>145</v>
      </c>
      <c r="F605" s="27">
        <v>121.72</v>
      </c>
      <c r="G605" s="207">
        <f t="shared" si="6"/>
        <v>17649.400000000001</v>
      </c>
      <c r="H605" s="204"/>
      <c r="I605" s="205"/>
      <c r="J605" s="205"/>
    </row>
    <row r="606" spans="1:10" s="3" customFormat="1" ht="45" customHeight="1">
      <c r="A606" s="131" t="s">
        <v>1181</v>
      </c>
      <c r="B606" s="125" t="s">
        <v>1189</v>
      </c>
      <c r="C606" s="141" t="s">
        <v>707</v>
      </c>
      <c r="D606" s="142" t="s">
        <v>139</v>
      </c>
      <c r="E606" s="143">
        <v>5.4</v>
      </c>
      <c r="F606" s="27">
        <v>4.7</v>
      </c>
      <c r="G606" s="207">
        <f t="shared" si="6"/>
        <v>25.38</v>
      </c>
      <c r="H606" s="204"/>
      <c r="I606" s="205"/>
      <c r="J606" s="205"/>
    </row>
    <row r="607" spans="1:10" s="3" customFormat="1" ht="45" customHeight="1">
      <c r="A607" s="131" t="s">
        <v>1181</v>
      </c>
      <c r="B607" s="125" t="s">
        <v>1190</v>
      </c>
      <c r="C607" s="141" t="s">
        <v>512</v>
      </c>
      <c r="D607" s="142" t="s">
        <v>139</v>
      </c>
      <c r="E607" s="143">
        <v>4.8</v>
      </c>
      <c r="F607" s="27">
        <v>38.979999999999997</v>
      </c>
      <c r="G607" s="207">
        <f t="shared" si="6"/>
        <v>187.1</v>
      </c>
      <c r="H607" s="204"/>
      <c r="I607" s="205"/>
      <c r="J607" s="205"/>
    </row>
    <row r="608" spans="1:10" s="3" customFormat="1" ht="45" customHeight="1">
      <c r="A608" s="131" t="s">
        <v>1191</v>
      </c>
      <c r="B608" s="125" t="s">
        <v>1192</v>
      </c>
      <c r="C608" s="141" t="s">
        <v>1030</v>
      </c>
      <c r="D608" s="142" t="s">
        <v>139</v>
      </c>
      <c r="E608" s="143">
        <v>82</v>
      </c>
      <c r="F608" s="27">
        <v>45.19</v>
      </c>
      <c r="G608" s="207">
        <f t="shared" si="6"/>
        <v>3705.58</v>
      </c>
      <c r="H608" s="204"/>
      <c r="I608" s="205"/>
      <c r="J608" s="205"/>
    </row>
    <row r="609" spans="1:10" s="3" customFormat="1" ht="45" customHeight="1">
      <c r="A609" s="131" t="s">
        <v>1191</v>
      </c>
      <c r="B609" s="125" t="s">
        <v>1193</v>
      </c>
      <c r="C609" s="141" t="s">
        <v>654</v>
      </c>
      <c r="D609" s="142" t="s">
        <v>137</v>
      </c>
      <c r="E609" s="143">
        <v>21.3</v>
      </c>
      <c r="F609" s="27">
        <v>125.59</v>
      </c>
      <c r="G609" s="207">
        <f t="shared" si="6"/>
        <v>2675.07</v>
      </c>
      <c r="H609" s="204"/>
      <c r="I609" s="205"/>
      <c r="J609" s="205"/>
    </row>
    <row r="610" spans="1:10" s="3" customFormat="1" ht="45" customHeight="1">
      <c r="A610" s="131" t="s">
        <v>1191</v>
      </c>
      <c r="B610" s="125" t="s">
        <v>1194</v>
      </c>
      <c r="C610" s="141" t="s">
        <v>621</v>
      </c>
      <c r="D610" s="142" t="s">
        <v>138</v>
      </c>
      <c r="E610" s="143">
        <v>292</v>
      </c>
      <c r="F610" s="27">
        <v>68.53</v>
      </c>
      <c r="G610" s="207">
        <f t="shared" si="6"/>
        <v>20010.759999999998</v>
      </c>
      <c r="H610" s="204"/>
      <c r="I610" s="205"/>
      <c r="J610" s="205"/>
    </row>
    <row r="611" spans="1:10" s="3" customFormat="1" ht="45" customHeight="1">
      <c r="A611" s="131" t="s">
        <v>1191</v>
      </c>
      <c r="B611" s="125" t="s">
        <v>1195</v>
      </c>
      <c r="C611" s="141" t="s">
        <v>622</v>
      </c>
      <c r="D611" s="142" t="s">
        <v>138</v>
      </c>
      <c r="E611" s="143">
        <v>182</v>
      </c>
      <c r="F611" s="27">
        <v>3.62</v>
      </c>
      <c r="G611" s="207">
        <f t="shared" si="6"/>
        <v>658.84</v>
      </c>
      <c r="H611" s="204"/>
      <c r="I611" s="205"/>
      <c r="J611" s="205"/>
    </row>
    <row r="612" spans="1:10" s="3" customFormat="1" ht="45" customHeight="1">
      <c r="A612" s="131" t="s">
        <v>1191</v>
      </c>
      <c r="B612" s="125" t="s">
        <v>1196</v>
      </c>
      <c r="C612" s="141" t="s">
        <v>623</v>
      </c>
      <c r="D612" s="142" t="s">
        <v>138</v>
      </c>
      <c r="E612" s="143">
        <v>292</v>
      </c>
      <c r="F612" s="27">
        <v>14.46</v>
      </c>
      <c r="G612" s="207">
        <f t="shared" si="6"/>
        <v>4222.32</v>
      </c>
      <c r="H612" s="204"/>
      <c r="I612" s="205"/>
      <c r="J612" s="205"/>
    </row>
    <row r="613" spans="1:10" s="3" customFormat="1" ht="45" customHeight="1">
      <c r="A613" s="131" t="s">
        <v>1191</v>
      </c>
      <c r="B613" s="125" t="s">
        <v>1197</v>
      </c>
      <c r="C613" s="141" t="s">
        <v>1042</v>
      </c>
      <c r="D613" s="142" t="s">
        <v>139</v>
      </c>
      <c r="E613" s="143">
        <v>78</v>
      </c>
      <c r="F613" s="27">
        <v>121.72</v>
      </c>
      <c r="G613" s="207">
        <f t="shared" si="6"/>
        <v>9494.16</v>
      </c>
      <c r="H613" s="204"/>
      <c r="I613" s="205"/>
      <c r="J613" s="205"/>
    </row>
    <row r="614" spans="1:10" s="3" customFormat="1" ht="45" customHeight="1">
      <c r="A614" s="131" t="s">
        <v>1191</v>
      </c>
      <c r="B614" s="125" t="s">
        <v>1198</v>
      </c>
      <c r="C614" s="141" t="s">
        <v>1043</v>
      </c>
      <c r="D614" s="142" t="s">
        <v>139</v>
      </c>
      <c r="E614" s="143">
        <v>4</v>
      </c>
      <c r="F614" s="27">
        <v>177.67</v>
      </c>
      <c r="G614" s="207">
        <f t="shared" si="6"/>
        <v>710.68</v>
      </c>
      <c r="H614" s="204"/>
      <c r="I614" s="205"/>
      <c r="J614" s="205"/>
    </row>
    <row r="615" spans="1:10" s="3" customFormat="1" ht="45" customHeight="1">
      <c r="A615" s="131" t="s">
        <v>1199</v>
      </c>
      <c r="B615" s="125" t="s">
        <v>1200</v>
      </c>
      <c r="C615" s="141" t="s">
        <v>443</v>
      </c>
      <c r="D615" s="142" t="s">
        <v>139</v>
      </c>
      <c r="E615" s="143">
        <v>602</v>
      </c>
      <c r="F615" s="27">
        <v>5.84</v>
      </c>
      <c r="G615" s="207">
        <f t="shared" si="6"/>
        <v>3515.68</v>
      </c>
      <c r="H615" s="204"/>
      <c r="I615" s="205"/>
      <c r="J615" s="205"/>
    </row>
    <row r="616" spans="1:10" s="3" customFormat="1" ht="45" customHeight="1">
      <c r="A616" s="131" t="s">
        <v>1199</v>
      </c>
      <c r="B616" s="125" t="s">
        <v>1201</v>
      </c>
      <c r="C616" s="141" t="s">
        <v>444</v>
      </c>
      <c r="D616" s="142" t="s">
        <v>137</v>
      </c>
      <c r="E616" s="143">
        <v>281</v>
      </c>
      <c r="F616" s="27">
        <v>30.74</v>
      </c>
      <c r="G616" s="207">
        <f t="shared" si="6"/>
        <v>8637.94</v>
      </c>
      <c r="H616" s="204"/>
      <c r="I616" s="205"/>
      <c r="J616" s="205"/>
    </row>
    <row r="617" spans="1:10" s="3" customFormat="1" ht="45" customHeight="1">
      <c r="A617" s="131" t="s">
        <v>1199</v>
      </c>
      <c r="B617" s="125" t="s">
        <v>1202</v>
      </c>
      <c r="C617" s="141" t="s">
        <v>1030</v>
      </c>
      <c r="D617" s="142" t="s">
        <v>139</v>
      </c>
      <c r="E617" s="143">
        <v>572</v>
      </c>
      <c r="F617" s="27">
        <v>45.19</v>
      </c>
      <c r="G617" s="207">
        <f t="shared" si="6"/>
        <v>25848.68</v>
      </c>
      <c r="H617" s="204"/>
      <c r="I617" s="205"/>
      <c r="J617" s="205"/>
    </row>
    <row r="618" spans="1:10" s="3" customFormat="1" ht="45" customHeight="1">
      <c r="A618" s="131" t="s">
        <v>1199</v>
      </c>
      <c r="B618" s="125" t="s">
        <v>1203</v>
      </c>
      <c r="C618" s="141" t="s">
        <v>654</v>
      </c>
      <c r="D618" s="142" t="s">
        <v>137</v>
      </c>
      <c r="E618" s="143">
        <v>7.7</v>
      </c>
      <c r="F618" s="27">
        <v>125.59</v>
      </c>
      <c r="G618" s="207">
        <f t="shared" si="6"/>
        <v>967.04</v>
      </c>
      <c r="H618" s="204"/>
      <c r="I618" s="205"/>
      <c r="J618" s="205"/>
    </row>
    <row r="619" spans="1:10" s="3" customFormat="1" ht="45" customHeight="1">
      <c r="A619" s="131" t="s">
        <v>1199</v>
      </c>
      <c r="B619" s="125" t="s">
        <v>1204</v>
      </c>
      <c r="C619" s="141" t="s">
        <v>621</v>
      </c>
      <c r="D619" s="142" t="s">
        <v>138</v>
      </c>
      <c r="E619" s="143">
        <v>106</v>
      </c>
      <c r="F619" s="27">
        <v>84.52</v>
      </c>
      <c r="G619" s="207">
        <f t="shared" si="6"/>
        <v>8959.1200000000008</v>
      </c>
      <c r="H619" s="204"/>
      <c r="I619" s="205"/>
      <c r="J619" s="205"/>
    </row>
    <row r="620" spans="1:10" s="3" customFormat="1" ht="45" customHeight="1">
      <c r="A620" s="131" t="s">
        <v>1199</v>
      </c>
      <c r="B620" s="125" t="s">
        <v>1205</v>
      </c>
      <c r="C620" s="141" t="s">
        <v>1052</v>
      </c>
      <c r="D620" s="142" t="s">
        <v>137</v>
      </c>
      <c r="E620" s="143">
        <v>5.5</v>
      </c>
      <c r="F620" s="27">
        <v>105.39</v>
      </c>
      <c r="G620" s="207">
        <f t="shared" si="6"/>
        <v>579.65</v>
      </c>
      <c r="H620" s="204"/>
      <c r="I620" s="205"/>
      <c r="J620" s="205"/>
    </row>
    <row r="621" spans="1:10" s="3" customFormat="1" ht="45" customHeight="1">
      <c r="A621" s="131" t="s">
        <v>1199</v>
      </c>
      <c r="B621" s="125" t="s">
        <v>1206</v>
      </c>
      <c r="C621" s="141" t="s">
        <v>1053</v>
      </c>
      <c r="D621" s="142" t="s">
        <v>138</v>
      </c>
      <c r="E621" s="143">
        <v>69</v>
      </c>
      <c r="F621" s="27">
        <v>25.05</v>
      </c>
      <c r="G621" s="207">
        <f t="shared" si="6"/>
        <v>1728.45</v>
      </c>
      <c r="H621" s="204"/>
      <c r="I621" s="205"/>
      <c r="J621" s="205"/>
    </row>
    <row r="622" spans="1:10" s="3" customFormat="1" ht="45" customHeight="1">
      <c r="A622" s="131" t="s">
        <v>1199</v>
      </c>
      <c r="B622" s="125" t="s">
        <v>1207</v>
      </c>
      <c r="C622" s="141" t="s">
        <v>622</v>
      </c>
      <c r="D622" s="142" t="s">
        <v>138</v>
      </c>
      <c r="E622" s="143">
        <v>106</v>
      </c>
      <c r="F622" s="27">
        <v>3.62</v>
      </c>
      <c r="G622" s="207">
        <f t="shared" si="6"/>
        <v>383.72</v>
      </c>
      <c r="H622" s="204"/>
      <c r="I622" s="205"/>
      <c r="J622" s="205"/>
    </row>
    <row r="623" spans="1:10" s="3" customFormat="1" ht="45" customHeight="1">
      <c r="A623" s="131" t="s">
        <v>1199</v>
      </c>
      <c r="B623" s="125" t="s">
        <v>1208</v>
      </c>
      <c r="C623" s="141" t="s">
        <v>623</v>
      </c>
      <c r="D623" s="142" t="s">
        <v>138</v>
      </c>
      <c r="E623" s="143">
        <v>175</v>
      </c>
      <c r="F623" s="27">
        <v>14.46</v>
      </c>
      <c r="G623" s="207">
        <f t="shared" si="6"/>
        <v>2530.5</v>
      </c>
      <c r="H623" s="204"/>
      <c r="I623" s="205"/>
      <c r="J623" s="205"/>
    </row>
    <row r="624" spans="1:10" s="3" customFormat="1" ht="45" customHeight="1">
      <c r="A624" s="131" t="s">
        <v>1199</v>
      </c>
      <c r="B624" s="125" t="s">
        <v>1209</v>
      </c>
      <c r="C624" s="141" t="s">
        <v>1042</v>
      </c>
      <c r="D624" s="142" t="s">
        <v>139</v>
      </c>
      <c r="E624" s="143">
        <v>572</v>
      </c>
      <c r="F624" s="27">
        <v>121.72</v>
      </c>
      <c r="G624" s="207">
        <f t="shared" si="6"/>
        <v>69623.839999999997</v>
      </c>
      <c r="H624" s="204"/>
      <c r="I624" s="205"/>
      <c r="J624" s="205"/>
    </row>
    <row r="625" spans="1:10" s="3" customFormat="1" ht="64.5" customHeight="1">
      <c r="A625" s="131" t="s">
        <v>1210</v>
      </c>
      <c r="B625" s="125" t="s">
        <v>1211</v>
      </c>
      <c r="C625" s="141" t="s">
        <v>1212</v>
      </c>
      <c r="D625" s="142" t="s">
        <v>136</v>
      </c>
      <c r="E625" s="143">
        <v>20</v>
      </c>
      <c r="F625" s="27">
        <v>484.61</v>
      </c>
      <c r="G625" s="207">
        <f t="shared" si="6"/>
        <v>9692.2000000000007</v>
      </c>
      <c r="H625" s="204"/>
      <c r="I625" s="205"/>
      <c r="J625" s="205"/>
    </row>
    <row r="626" spans="1:10" s="3" customFormat="1" ht="66.75" customHeight="1">
      <c r="A626" s="131" t="s">
        <v>1210</v>
      </c>
      <c r="B626" s="125" t="s">
        <v>1213</v>
      </c>
      <c r="C626" s="141" t="s">
        <v>1066</v>
      </c>
      <c r="D626" s="142" t="s">
        <v>136</v>
      </c>
      <c r="E626" s="143">
        <v>30</v>
      </c>
      <c r="F626" s="27">
        <v>3.26</v>
      </c>
      <c r="G626" s="207">
        <f t="shared" si="6"/>
        <v>97.8</v>
      </c>
      <c r="H626" s="204"/>
      <c r="I626" s="205"/>
      <c r="J626" s="205"/>
    </row>
    <row r="627" spans="1:10" s="3" customFormat="1" ht="67.5" customHeight="1">
      <c r="A627" s="131" t="s">
        <v>1210</v>
      </c>
      <c r="B627" s="125" t="s">
        <v>1214</v>
      </c>
      <c r="C627" s="141" t="s">
        <v>633</v>
      </c>
      <c r="D627" s="142" t="s">
        <v>136</v>
      </c>
      <c r="E627" s="143">
        <v>10</v>
      </c>
      <c r="F627" s="27">
        <v>65.599999999999994</v>
      </c>
      <c r="G627" s="207">
        <f t="shared" si="6"/>
        <v>656</v>
      </c>
      <c r="H627" s="204"/>
      <c r="I627" s="205"/>
      <c r="J627" s="205"/>
    </row>
    <row r="628" spans="1:10" s="3" customFormat="1" ht="63" customHeight="1">
      <c r="A628" s="131" t="s">
        <v>1210</v>
      </c>
      <c r="B628" s="125" t="s">
        <v>1215</v>
      </c>
      <c r="C628" s="141" t="s">
        <v>640</v>
      </c>
      <c r="D628" s="142" t="s">
        <v>138</v>
      </c>
      <c r="E628" s="143">
        <v>22.3</v>
      </c>
      <c r="F628" s="27">
        <v>7.99</v>
      </c>
      <c r="G628" s="207">
        <f t="shared" ref="G628:G656" si="7">ROUND((E628*F628),2)</f>
        <v>178.18</v>
      </c>
      <c r="H628" s="204"/>
      <c r="I628" s="205"/>
      <c r="J628" s="205"/>
    </row>
    <row r="629" spans="1:10" s="3" customFormat="1" ht="72" customHeight="1">
      <c r="A629" s="131" t="s">
        <v>1210</v>
      </c>
      <c r="B629" s="125" t="s">
        <v>1216</v>
      </c>
      <c r="C629" s="141" t="s">
        <v>634</v>
      </c>
      <c r="D629" s="142" t="s">
        <v>137</v>
      </c>
      <c r="E629" s="143">
        <v>0.02</v>
      </c>
      <c r="F629" s="27">
        <v>392.18</v>
      </c>
      <c r="G629" s="207">
        <f t="shared" si="7"/>
        <v>7.84</v>
      </c>
      <c r="H629" s="204"/>
      <c r="I629" s="205"/>
      <c r="J629" s="205"/>
    </row>
    <row r="630" spans="1:10" s="3" customFormat="1" ht="63" customHeight="1">
      <c r="A630" s="131" t="s">
        <v>1217</v>
      </c>
      <c r="B630" s="125" t="s">
        <v>1218</v>
      </c>
      <c r="C630" s="141" t="s">
        <v>1219</v>
      </c>
      <c r="D630" s="142" t="s">
        <v>136</v>
      </c>
      <c r="E630" s="143">
        <v>30</v>
      </c>
      <c r="F630" s="27">
        <v>210.03</v>
      </c>
      <c r="G630" s="207">
        <f t="shared" si="7"/>
        <v>6300.9</v>
      </c>
      <c r="H630" s="204"/>
      <c r="I630" s="205"/>
      <c r="J630" s="205"/>
    </row>
    <row r="631" spans="1:10" s="3" customFormat="1" ht="73.5" customHeight="1">
      <c r="A631" s="131" t="s">
        <v>1217</v>
      </c>
      <c r="B631" s="125" t="s">
        <v>1220</v>
      </c>
      <c r="C631" s="141" t="s">
        <v>1066</v>
      </c>
      <c r="D631" s="142" t="s">
        <v>136</v>
      </c>
      <c r="E631" s="143">
        <v>30</v>
      </c>
      <c r="F631" s="27">
        <v>3.26</v>
      </c>
      <c r="G631" s="207">
        <f t="shared" si="7"/>
        <v>97.8</v>
      </c>
      <c r="H631" s="204"/>
      <c r="I631" s="205"/>
      <c r="J631" s="205"/>
    </row>
    <row r="632" spans="1:10" s="3" customFormat="1" ht="68.25" customHeight="1">
      <c r="A632" s="131" t="s">
        <v>1217</v>
      </c>
      <c r="B632" s="125" t="s">
        <v>1221</v>
      </c>
      <c r="C632" s="141" t="s">
        <v>633</v>
      </c>
      <c r="D632" s="142" t="s">
        <v>136</v>
      </c>
      <c r="E632" s="143">
        <v>15</v>
      </c>
      <c r="F632" s="27">
        <v>28.43</v>
      </c>
      <c r="G632" s="207">
        <f t="shared" si="7"/>
        <v>426.45</v>
      </c>
      <c r="H632" s="204"/>
      <c r="I632" s="205"/>
      <c r="J632" s="205"/>
    </row>
    <row r="633" spans="1:10" s="3" customFormat="1" ht="65.25" customHeight="1">
      <c r="A633" s="131" t="s">
        <v>1217</v>
      </c>
      <c r="B633" s="125" t="s">
        <v>1222</v>
      </c>
      <c r="C633" s="141" t="s">
        <v>640</v>
      </c>
      <c r="D633" s="142" t="s">
        <v>138</v>
      </c>
      <c r="E633" s="143">
        <v>14.5</v>
      </c>
      <c r="F633" s="27">
        <v>7.99</v>
      </c>
      <c r="G633" s="207">
        <f t="shared" si="7"/>
        <v>115.86</v>
      </c>
      <c r="H633" s="204"/>
      <c r="I633" s="205"/>
      <c r="J633" s="205"/>
    </row>
    <row r="634" spans="1:10" s="3" customFormat="1" ht="66" customHeight="1">
      <c r="A634" s="131" t="s">
        <v>1217</v>
      </c>
      <c r="B634" s="125" t="s">
        <v>1223</v>
      </c>
      <c r="C634" s="141" t="s">
        <v>634</v>
      </c>
      <c r="D634" s="142" t="s">
        <v>137</v>
      </c>
      <c r="E634" s="143">
        <v>0.02</v>
      </c>
      <c r="F634" s="27">
        <v>392.18</v>
      </c>
      <c r="G634" s="207">
        <f t="shared" si="7"/>
        <v>7.84</v>
      </c>
      <c r="H634" s="204"/>
      <c r="I634" s="205"/>
      <c r="J634" s="205"/>
    </row>
    <row r="635" spans="1:10" s="3" customFormat="1" ht="66" customHeight="1">
      <c r="A635" s="131" t="s">
        <v>1224</v>
      </c>
      <c r="B635" s="125" t="s">
        <v>1225</v>
      </c>
      <c r="C635" s="141" t="s">
        <v>1081</v>
      </c>
      <c r="D635" s="142" t="s">
        <v>136</v>
      </c>
      <c r="E635" s="143">
        <v>40</v>
      </c>
      <c r="F635" s="27">
        <v>1910.63</v>
      </c>
      <c r="G635" s="207">
        <f t="shared" si="7"/>
        <v>76425.2</v>
      </c>
      <c r="H635" s="204"/>
      <c r="I635" s="205"/>
      <c r="J635" s="205"/>
    </row>
    <row r="636" spans="1:10" s="3" customFormat="1" ht="63" customHeight="1">
      <c r="A636" s="131" t="s">
        <v>1224</v>
      </c>
      <c r="B636" s="125" t="s">
        <v>1226</v>
      </c>
      <c r="C636" s="141" t="s">
        <v>1066</v>
      </c>
      <c r="D636" s="142" t="s">
        <v>136</v>
      </c>
      <c r="E636" s="143">
        <v>714</v>
      </c>
      <c r="F636" s="27">
        <v>3.26</v>
      </c>
      <c r="G636" s="207">
        <f t="shared" si="7"/>
        <v>2327.64</v>
      </c>
      <c r="H636" s="204"/>
      <c r="I636" s="205"/>
      <c r="J636" s="205"/>
    </row>
    <row r="637" spans="1:10" s="3" customFormat="1" ht="63.75" customHeight="1">
      <c r="A637" s="131" t="s">
        <v>1224</v>
      </c>
      <c r="B637" s="125" t="s">
        <v>1227</v>
      </c>
      <c r="C637" s="141" t="s">
        <v>633</v>
      </c>
      <c r="D637" s="142" t="s">
        <v>136</v>
      </c>
      <c r="E637" s="143">
        <v>20</v>
      </c>
      <c r="F637" s="27">
        <v>258.57</v>
      </c>
      <c r="G637" s="207">
        <f t="shared" si="7"/>
        <v>5171.3999999999996</v>
      </c>
      <c r="H637" s="204"/>
      <c r="I637" s="205"/>
      <c r="J637" s="205"/>
    </row>
    <row r="638" spans="1:10" s="3" customFormat="1" ht="69.75" customHeight="1" thickBot="1">
      <c r="A638" s="131" t="s">
        <v>1224</v>
      </c>
      <c r="B638" s="125" t="s">
        <v>1228</v>
      </c>
      <c r="C638" s="141" t="s">
        <v>640</v>
      </c>
      <c r="D638" s="142" t="s">
        <v>138</v>
      </c>
      <c r="E638" s="143">
        <v>175.8</v>
      </c>
      <c r="F638" s="27">
        <v>7.99</v>
      </c>
      <c r="G638" s="207">
        <f t="shared" si="7"/>
        <v>1404.64</v>
      </c>
      <c r="H638" s="204"/>
      <c r="I638" s="205"/>
      <c r="J638" s="205"/>
    </row>
    <row r="639" spans="1:10" s="3" customFormat="1" ht="65.25" customHeight="1" thickBot="1">
      <c r="A639" s="132" t="s">
        <v>1224</v>
      </c>
      <c r="B639" s="133" t="s">
        <v>1229</v>
      </c>
      <c r="C639" s="134" t="s">
        <v>634</v>
      </c>
      <c r="D639" s="135" t="s">
        <v>137</v>
      </c>
      <c r="E639" s="136">
        <v>0.25</v>
      </c>
      <c r="F639" s="16">
        <v>392.18</v>
      </c>
      <c r="G639" s="218">
        <f t="shared" si="7"/>
        <v>98.05</v>
      </c>
      <c r="H639" s="202" t="s">
        <v>1357</v>
      </c>
      <c r="I639" s="203">
        <f>ROUND(SUM(G599:G639),2)</f>
        <v>307221.76000000001</v>
      </c>
      <c r="J639" s="205"/>
    </row>
    <row r="640" spans="1:10" s="3" customFormat="1" ht="69" customHeight="1">
      <c r="A640" s="137" t="s">
        <v>1230</v>
      </c>
      <c r="B640" s="137" t="s">
        <v>1231</v>
      </c>
      <c r="C640" s="168" t="s">
        <v>1089</v>
      </c>
      <c r="D640" s="169" t="s">
        <v>136</v>
      </c>
      <c r="E640" s="170">
        <v>12</v>
      </c>
      <c r="F640" s="49">
        <v>183.28</v>
      </c>
      <c r="G640" s="207">
        <f t="shared" si="7"/>
        <v>2199.36</v>
      </c>
      <c r="H640" s="204"/>
      <c r="I640" s="205"/>
      <c r="J640" s="205"/>
    </row>
    <row r="641" spans="1:10" s="3" customFormat="1" ht="66" customHeight="1">
      <c r="A641" s="125" t="s">
        <v>1230</v>
      </c>
      <c r="B641" s="125" t="s">
        <v>1237</v>
      </c>
      <c r="C641" s="141" t="s">
        <v>1232</v>
      </c>
      <c r="D641" s="142" t="s">
        <v>136</v>
      </c>
      <c r="E641" s="143">
        <v>1</v>
      </c>
      <c r="F641" s="27">
        <v>468.31</v>
      </c>
      <c r="G641" s="207">
        <f t="shared" si="7"/>
        <v>468.31</v>
      </c>
      <c r="H641" s="204"/>
      <c r="I641" s="205"/>
      <c r="J641" s="205"/>
    </row>
    <row r="642" spans="1:10" s="3" customFormat="1" ht="64.5" customHeight="1">
      <c r="A642" s="125" t="s">
        <v>1230</v>
      </c>
      <c r="B642" s="125" t="s">
        <v>1238</v>
      </c>
      <c r="C642" s="141" t="s">
        <v>669</v>
      </c>
      <c r="D642" s="142" t="s">
        <v>136</v>
      </c>
      <c r="E642" s="143">
        <v>4</v>
      </c>
      <c r="F642" s="27">
        <v>276.69</v>
      </c>
      <c r="G642" s="207">
        <f t="shared" si="7"/>
        <v>1106.76</v>
      </c>
      <c r="H642" s="204"/>
      <c r="I642" s="205"/>
      <c r="J642" s="205"/>
    </row>
    <row r="643" spans="1:10" s="3" customFormat="1" ht="67.5" customHeight="1">
      <c r="A643" s="125" t="s">
        <v>1230</v>
      </c>
      <c r="B643" s="125" t="s">
        <v>1239</v>
      </c>
      <c r="C643" s="141" t="s">
        <v>1233</v>
      </c>
      <c r="D643" s="142" t="s">
        <v>136</v>
      </c>
      <c r="E643" s="143">
        <v>1</v>
      </c>
      <c r="F643" s="27">
        <v>289.83</v>
      </c>
      <c r="G643" s="207">
        <f t="shared" si="7"/>
        <v>289.83</v>
      </c>
      <c r="H643" s="204"/>
      <c r="I643" s="205"/>
      <c r="J643" s="205"/>
    </row>
    <row r="644" spans="1:10" s="3" customFormat="1" ht="66" customHeight="1">
      <c r="A644" s="125" t="s">
        <v>1230</v>
      </c>
      <c r="B644" s="125" t="s">
        <v>1240</v>
      </c>
      <c r="C644" s="141" t="s">
        <v>1234</v>
      </c>
      <c r="D644" s="142" t="s">
        <v>136</v>
      </c>
      <c r="E644" s="143">
        <v>1</v>
      </c>
      <c r="F644" s="27">
        <v>1998.4</v>
      </c>
      <c r="G644" s="207">
        <f t="shared" si="7"/>
        <v>1998.4</v>
      </c>
      <c r="H644" s="204"/>
      <c r="I644" s="205"/>
      <c r="J644" s="205"/>
    </row>
    <row r="645" spans="1:10" s="3" customFormat="1" ht="67.5" customHeight="1">
      <c r="A645" s="125" t="s">
        <v>1230</v>
      </c>
      <c r="B645" s="125" t="s">
        <v>1241</v>
      </c>
      <c r="C645" s="141" t="s">
        <v>1235</v>
      </c>
      <c r="D645" s="142" t="s">
        <v>136</v>
      </c>
      <c r="E645" s="143">
        <v>1</v>
      </c>
      <c r="F645" s="27">
        <v>2089.7600000000002</v>
      </c>
      <c r="G645" s="207">
        <f t="shared" si="7"/>
        <v>2089.7600000000002</v>
      </c>
      <c r="H645" s="204"/>
      <c r="I645" s="205"/>
      <c r="J645" s="205"/>
    </row>
    <row r="646" spans="1:10" s="3" customFormat="1" ht="69" customHeight="1">
      <c r="A646" s="125" t="s">
        <v>1230</v>
      </c>
      <c r="B646" s="125" t="s">
        <v>1242</v>
      </c>
      <c r="C646" s="141" t="s">
        <v>1236</v>
      </c>
      <c r="D646" s="142" t="s">
        <v>136</v>
      </c>
      <c r="E646" s="143">
        <v>1</v>
      </c>
      <c r="F646" s="27">
        <v>3197.44</v>
      </c>
      <c r="G646" s="207">
        <f t="shared" si="7"/>
        <v>3197.44</v>
      </c>
      <c r="H646" s="204"/>
      <c r="I646" s="205"/>
      <c r="J646" s="205"/>
    </row>
    <row r="647" spans="1:10" s="3" customFormat="1" ht="66.75" customHeight="1">
      <c r="A647" s="125" t="s">
        <v>1243</v>
      </c>
      <c r="B647" s="125" t="s">
        <v>1244</v>
      </c>
      <c r="C647" s="141" t="s">
        <v>483</v>
      </c>
      <c r="D647" s="142" t="s">
        <v>138</v>
      </c>
      <c r="E647" s="143">
        <v>370.11</v>
      </c>
      <c r="F647" s="27">
        <v>2.95</v>
      </c>
      <c r="G647" s="207">
        <f t="shared" si="7"/>
        <v>1091.82</v>
      </c>
      <c r="H647" s="204"/>
      <c r="I647" s="205"/>
      <c r="J647" s="205"/>
    </row>
    <row r="648" spans="1:10" s="3" customFormat="1" ht="65.25" customHeight="1">
      <c r="A648" s="125" t="s">
        <v>1243</v>
      </c>
      <c r="B648" s="125" t="s">
        <v>1245</v>
      </c>
      <c r="C648" s="141" t="s">
        <v>687</v>
      </c>
      <c r="D648" s="142" t="s">
        <v>138</v>
      </c>
      <c r="E648" s="143">
        <v>41.89</v>
      </c>
      <c r="F648" s="27">
        <v>1.47</v>
      </c>
      <c r="G648" s="207">
        <f t="shared" si="7"/>
        <v>61.58</v>
      </c>
      <c r="H648" s="204"/>
      <c r="I648" s="205"/>
      <c r="J648" s="205"/>
    </row>
    <row r="649" spans="1:10" s="3" customFormat="1" ht="69.75" customHeight="1">
      <c r="A649" s="125" t="s">
        <v>1243</v>
      </c>
      <c r="B649" s="125" t="s">
        <v>1246</v>
      </c>
      <c r="C649" s="141" t="s">
        <v>688</v>
      </c>
      <c r="D649" s="142" t="s">
        <v>138</v>
      </c>
      <c r="E649" s="143">
        <v>27</v>
      </c>
      <c r="F649" s="27">
        <v>6.62</v>
      </c>
      <c r="G649" s="207">
        <f t="shared" si="7"/>
        <v>178.74</v>
      </c>
      <c r="H649" s="204"/>
      <c r="I649" s="205"/>
      <c r="J649" s="205"/>
    </row>
    <row r="650" spans="1:10" s="3" customFormat="1" ht="67.5" customHeight="1">
      <c r="A650" s="125" t="s">
        <v>1243</v>
      </c>
      <c r="B650" s="125" t="s">
        <v>1247</v>
      </c>
      <c r="C650" s="141" t="s">
        <v>692</v>
      </c>
      <c r="D650" s="142" t="s">
        <v>136</v>
      </c>
      <c r="E650" s="143">
        <v>144</v>
      </c>
      <c r="F650" s="27">
        <v>28.32</v>
      </c>
      <c r="G650" s="207">
        <f t="shared" si="7"/>
        <v>4078.08</v>
      </c>
      <c r="H650" s="204"/>
      <c r="I650" s="205"/>
      <c r="J650" s="205"/>
    </row>
    <row r="651" spans="1:10" s="3" customFormat="1" ht="66" customHeight="1">
      <c r="A651" s="125" t="s">
        <v>1248</v>
      </c>
      <c r="B651" s="125" t="s">
        <v>1249</v>
      </c>
      <c r="C651" s="141" t="s">
        <v>888</v>
      </c>
      <c r="D651" s="142" t="s">
        <v>136</v>
      </c>
      <c r="E651" s="143">
        <v>2</v>
      </c>
      <c r="F651" s="27">
        <v>26.84</v>
      </c>
      <c r="G651" s="207">
        <f t="shared" si="7"/>
        <v>53.68</v>
      </c>
      <c r="H651" s="204"/>
      <c r="I651" s="205"/>
      <c r="J651" s="205"/>
    </row>
    <row r="652" spans="1:10" s="3" customFormat="1" ht="62.25" customHeight="1" thickBot="1">
      <c r="A652" s="125" t="s">
        <v>1250</v>
      </c>
      <c r="B652" s="125" t="s">
        <v>1251</v>
      </c>
      <c r="C652" s="141" t="s">
        <v>494</v>
      </c>
      <c r="D652" s="142" t="s">
        <v>138</v>
      </c>
      <c r="E652" s="143">
        <v>55</v>
      </c>
      <c r="F652" s="27">
        <v>46.59</v>
      </c>
      <c r="G652" s="207">
        <f t="shared" si="7"/>
        <v>2562.4499999999998</v>
      </c>
      <c r="H652" s="204"/>
      <c r="I652" s="205"/>
      <c r="J652" s="205"/>
    </row>
    <row r="653" spans="1:10" s="3" customFormat="1" ht="65.25" customHeight="1" thickBot="1">
      <c r="A653" s="156" t="s">
        <v>1250</v>
      </c>
      <c r="B653" s="156" t="s">
        <v>1252</v>
      </c>
      <c r="C653" s="141" t="s">
        <v>495</v>
      </c>
      <c r="D653" s="142" t="s">
        <v>136</v>
      </c>
      <c r="E653" s="143">
        <v>2</v>
      </c>
      <c r="F653" s="27">
        <v>621.22</v>
      </c>
      <c r="G653" s="207">
        <f t="shared" si="7"/>
        <v>1242.44</v>
      </c>
      <c r="H653" s="202" t="s">
        <v>1356</v>
      </c>
      <c r="I653" s="203">
        <f>ROUND(SUM(G640:G653),2)</f>
        <v>20618.650000000001</v>
      </c>
      <c r="J653" s="205"/>
    </row>
    <row r="654" spans="1:10" s="3" customFormat="1" ht="45" customHeight="1">
      <c r="A654" s="129" t="s">
        <v>1253</v>
      </c>
      <c r="B654" s="122" t="s">
        <v>1254</v>
      </c>
      <c r="C654" s="152" t="s">
        <v>1112</v>
      </c>
      <c r="D654" s="153" t="s">
        <v>137</v>
      </c>
      <c r="E654" s="154">
        <v>25</v>
      </c>
      <c r="F654" s="46">
        <v>2.8</v>
      </c>
      <c r="G654" s="223">
        <f t="shared" si="7"/>
        <v>70</v>
      </c>
      <c r="H654" s="204"/>
      <c r="I654" s="205"/>
      <c r="J654" s="205"/>
    </row>
    <row r="655" spans="1:10" s="3" customFormat="1" ht="45" customHeight="1" thickBot="1">
      <c r="A655" s="131" t="s">
        <v>1253</v>
      </c>
      <c r="B655" s="125" t="s">
        <v>1255</v>
      </c>
      <c r="C655" s="141" t="s">
        <v>1113</v>
      </c>
      <c r="D655" s="142" t="s">
        <v>139</v>
      </c>
      <c r="E655" s="143">
        <v>253</v>
      </c>
      <c r="F655" s="27">
        <v>0.74</v>
      </c>
      <c r="G655" s="210">
        <f t="shared" si="7"/>
        <v>187.22</v>
      </c>
      <c r="H655" s="204"/>
      <c r="I655" s="205"/>
      <c r="J655" s="205"/>
    </row>
    <row r="656" spans="1:10" s="3" customFormat="1" ht="45" customHeight="1" thickBot="1">
      <c r="A656" s="132" t="s">
        <v>1253</v>
      </c>
      <c r="B656" s="133" t="s">
        <v>1256</v>
      </c>
      <c r="C656" s="134" t="s">
        <v>1114</v>
      </c>
      <c r="D656" s="135" t="s">
        <v>139</v>
      </c>
      <c r="E656" s="136">
        <v>253</v>
      </c>
      <c r="F656" s="16">
        <v>2.36</v>
      </c>
      <c r="G656" s="206">
        <f t="shared" si="7"/>
        <v>597.08000000000004</v>
      </c>
      <c r="H656" s="202" t="s">
        <v>1259</v>
      </c>
      <c r="I656" s="203">
        <f>ROUND(SUM(G654:G656),2)</f>
        <v>854.3</v>
      </c>
      <c r="J656" s="205"/>
    </row>
    <row r="657" spans="1:10" s="3" customFormat="1" ht="45" customHeight="1" thickBot="1">
      <c r="A657" s="187" t="s">
        <v>1257</v>
      </c>
      <c r="B657" s="187" t="s">
        <v>1258</v>
      </c>
      <c r="C657" s="188" t="s">
        <v>1388</v>
      </c>
      <c r="D657" s="189" t="s">
        <v>5</v>
      </c>
      <c r="E657" s="190">
        <v>1</v>
      </c>
      <c r="F657" s="17">
        <v>112013.25</v>
      </c>
      <c r="G657" s="224">
        <f t="shared" si="3"/>
        <v>112013.25</v>
      </c>
      <c r="H657" s="202" t="s">
        <v>1382</v>
      </c>
      <c r="I657" s="203">
        <f>ROUND(SUM(G657),2)</f>
        <v>112013.25</v>
      </c>
      <c r="J657" s="205"/>
    </row>
    <row r="658" spans="1:10" ht="44.25" customHeight="1" thickBot="1">
      <c r="A658" s="191"/>
      <c r="B658" s="191"/>
      <c r="C658" s="191"/>
      <c r="D658" s="192"/>
      <c r="E658" s="193"/>
      <c r="F658" s="53" t="s">
        <v>48</v>
      </c>
      <c r="G658" s="225">
        <f>SUM(G5:G657)</f>
        <v>3371854.8900000006</v>
      </c>
      <c r="H658" s="198"/>
      <c r="I658" s="201"/>
      <c r="J658" s="195"/>
    </row>
    <row r="659" spans="1:10" ht="20.25" customHeight="1">
      <c r="A659" s="87"/>
      <c r="B659" s="87"/>
      <c r="C659" s="88"/>
      <c r="D659" s="88"/>
      <c r="E659" s="89"/>
      <c r="F659" s="54"/>
      <c r="G659" s="226"/>
      <c r="H659" s="194"/>
      <c r="I659" s="195"/>
      <c r="J659" s="195"/>
    </row>
  </sheetData>
  <sheetProtection algorithmName="SHA-512" hashValue="ox33wPSwd/jB+d6r2H+zb+SUhDO99E9hMG5xUj/biNkZU9NC5OBz3xavNdIaybtxMuXx+VLhcjOzbODmu3ejqA==" saltValue="/HyJaLN/Z739eztnk50rjw==" spinCount="100000" sheet="1" objects="1" scenarios="1"/>
  <mergeCells count="9">
    <mergeCell ref="A1:G1"/>
    <mergeCell ref="A3:G3"/>
    <mergeCell ref="H77:H105"/>
    <mergeCell ref="H167:H203"/>
    <mergeCell ref="H577:H597"/>
    <mergeCell ref="H467:H487"/>
    <mergeCell ref="H395:H421"/>
    <mergeCell ref="H283:H309"/>
    <mergeCell ref="H340:H368"/>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D50A2-A27B-4147-A27C-9B088A485CEB}">
  <sheetPr codeName="Lapas3">
    <tabColor rgb="FF00B050"/>
  </sheetPr>
  <dimension ref="A1:N72"/>
  <sheetViews>
    <sheetView topLeftCell="B46" zoomScale="80" zoomScaleNormal="80" workbookViewId="0">
      <selection activeCell="G75" sqref="G75"/>
    </sheetView>
  </sheetViews>
  <sheetFormatPr defaultColWidth="9.140625" defaultRowHeight="15"/>
  <cols>
    <col min="1" max="1" width="31.7109375" style="3" bestFit="1" customWidth="1"/>
    <col min="2" max="2" width="8.28515625" style="3" bestFit="1" customWidth="1"/>
    <col min="3" max="3" width="77.28515625" style="55" customWidth="1"/>
    <col min="4" max="4" width="9.140625" style="2"/>
    <col min="5" max="5" width="16.28515625" style="50" customWidth="1"/>
    <col min="6" max="6" width="20.7109375" style="6" customWidth="1"/>
    <col min="7" max="7" width="14.7109375" style="2" customWidth="1"/>
    <col min="8" max="8" width="21.5703125" style="7" customWidth="1"/>
    <col min="9" max="9" width="16.140625" style="2" customWidth="1"/>
    <col min="10" max="16384" width="9.140625" style="2"/>
  </cols>
  <sheetData>
    <row r="1" spans="1:14" ht="40.15" customHeight="1">
      <c r="A1" s="260" t="s">
        <v>144</v>
      </c>
      <c r="B1" s="260"/>
      <c r="C1" s="260"/>
      <c r="D1" s="260"/>
      <c r="E1" s="260"/>
      <c r="F1" s="260"/>
      <c r="G1" s="260"/>
    </row>
    <row r="2" spans="1:14" ht="20.25" customHeight="1" thickBot="1">
      <c r="A2" s="109"/>
      <c r="B2" s="109"/>
      <c r="C2" s="54"/>
      <c r="D2" s="54"/>
      <c r="E2" s="110"/>
      <c r="F2" s="54"/>
      <c r="G2" s="111"/>
    </row>
    <row r="3" spans="1:14" ht="14.45" customHeight="1">
      <c r="A3" s="261" t="s">
        <v>288</v>
      </c>
      <c r="B3" s="261"/>
      <c r="C3" s="261"/>
      <c r="D3" s="261"/>
      <c r="E3" s="261"/>
      <c r="F3" s="261"/>
      <c r="G3" s="262"/>
    </row>
    <row r="4" spans="1:14" ht="45" customHeight="1" thickBot="1">
      <c r="A4" s="12" t="s">
        <v>45</v>
      </c>
      <c r="B4" s="12" t="s">
        <v>0</v>
      </c>
      <c r="C4" s="12" t="s">
        <v>1</v>
      </c>
      <c r="D4" s="12" t="s">
        <v>2</v>
      </c>
      <c r="E4" s="29" t="s">
        <v>3</v>
      </c>
      <c r="F4" s="112" t="s">
        <v>67</v>
      </c>
      <c r="G4" s="14" t="s">
        <v>4</v>
      </c>
      <c r="H4" s="90"/>
      <c r="I4" s="4"/>
      <c r="J4" s="4"/>
      <c r="K4" s="4"/>
      <c r="L4" s="4"/>
      <c r="M4" s="4"/>
      <c r="N4" s="4"/>
    </row>
    <row r="5" spans="1:14" ht="45" customHeight="1">
      <c r="A5" s="65" t="s">
        <v>216</v>
      </c>
      <c r="B5" s="65" t="s">
        <v>6</v>
      </c>
      <c r="C5" s="100" t="s">
        <v>217</v>
      </c>
      <c r="D5" s="66" t="s">
        <v>138</v>
      </c>
      <c r="E5" s="71">
        <v>334</v>
      </c>
      <c r="F5" s="10">
        <v>6.17</v>
      </c>
      <c r="G5" s="91">
        <f t="shared" ref="G5:G70" si="0">ROUND((E5*F5),2)</f>
        <v>2060.7800000000002</v>
      </c>
      <c r="H5" s="90"/>
      <c r="I5" s="4"/>
      <c r="J5" s="4"/>
      <c r="K5" s="4"/>
      <c r="L5" s="4"/>
      <c r="M5" s="4"/>
      <c r="N5" s="4"/>
    </row>
    <row r="6" spans="1:14" ht="45" customHeight="1">
      <c r="A6" s="77" t="s">
        <v>216</v>
      </c>
      <c r="B6" s="67" t="s">
        <v>7</v>
      </c>
      <c r="C6" s="100" t="s">
        <v>218</v>
      </c>
      <c r="D6" s="68" t="s">
        <v>138</v>
      </c>
      <c r="E6" s="69">
        <v>96</v>
      </c>
      <c r="F6" s="1">
        <v>9.25</v>
      </c>
      <c r="G6" s="92">
        <f t="shared" si="0"/>
        <v>888</v>
      </c>
      <c r="H6" s="90"/>
      <c r="I6" s="4"/>
      <c r="J6" s="4"/>
      <c r="K6" s="4"/>
      <c r="L6" s="4"/>
      <c r="M6" s="4"/>
      <c r="N6" s="4"/>
    </row>
    <row r="7" spans="1:14" ht="45" customHeight="1">
      <c r="A7" s="77" t="s">
        <v>216</v>
      </c>
      <c r="B7" s="67" t="s">
        <v>8</v>
      </c>
      <c r="C7" s="100" t="s">
        <v>219</v>
      </c>
      <c r="D7" s="68" t="s">
        <v>5</v>
      </c>
      <c r="E7" s="69">
        <v>6</v>
      </c>
      <c r="F7" s="1">
        <v>759.39</v>
      </c>
      <c r="G7" s="92">
        <f t="shared" si="0"/>
        <v>4556.34</v>
      </c>
      <c r="H7" s="90"/>
      <c r="I7" s="4"/>
      <c r="J7" s="4"/>
      <c r="K7" s="4"/>
      <c r="L7" s="4"/>
      <c r="M7" s="4"/>
      <c r="N7" s="4"/>
    </row>
    <row r="8" spans="1:14" ht="45" customHeight="1">
      <c r="A8" s="77" t="s">
        <v>216</v>
      </c>
      <c r="B8" s="67" t="s">
        <v>9</v>
      </c>
      <c r="C8" s="100" t="s">
        <v>220</v>
      </c>
      <c r="D8" s="68" t="s">
        <v>1383</v>
      </c>
      <c r="E8" s="85">
        <v>6</v>
      </c>
      <c r="F8" s="1">
        <v>380.27</v>
      </c>
      <c r="G8" s="92">
        <f t="shared" si="0"/>
        <v>2281.62</v>
      </c>
      <c r="H8" s="90"/>
      <c r="I8" s="4"/>
      <c r="J8" s="4"/>
      <c r="K8" s="4"/>
      <c r="L8" s="4"/>
      <c r="M8" s="4"/>
      <c r="N8" s="4"/>
    </row>
    <row r="9" spans="1:14" ht="45" customHeight="1">
      <c r="A9" s="77" t="s">
        <v>216</v>
      </c>
      <c r="B9" s="67" t="s">
        <v>10</v>
      </c>
      <c r="C9" s="100" t="s">
        <v>222</v>
      </c>
      <c r="D9" s="68" t="s">
        <v>136</v>
      </c>
      <c r="E9" s="69">
        <v>8</v>
      </c>
      <c r="F9" s="1">
        <v>29.23</v>
      </c>
      <c r="G9" s="92">
        <f t="shared" si="0"/>
        <v>233.84</v>
      </c>
      <c r="H9" s="90"/>
      <c r="I9" s="4"/>
      <c r="J9" s="4"/>
      <c r="K9" s="4"/>
      <c r="L9" s="4"/>
      <c r="M9" s="4"/>
      <c r="N9" s="4"/>
    </row>
    <row r="10" spans="1:14" ht="45" customHeight="1">
      <c r="A10" s="77" t="s">
        <v>216</v>
      </c>
      <c r="B10" s="67" t="s">
        <v>11</v>
      </c>
      <c r="C10" s="100" t="s">
        <v>221</v>
      </c>
      <c r="D10" s="68" t="s">
        <v>136</v>
      </c>
      <c r="E10" s="69">
        <v>1</v>
      </c>
      <c r="F10" s="1">
        <v>26.26</v>
      </c>
      <c r="G10" s="92">
        <f t="shared" si="0"/>
        <v>26.26</v>
      </c>
      <c r="H10" s="90"/>
      <c r="I10" s="4"/>
      <c r="J10" s="4"/>
      <c r="K10" s="4"/>
      <c r="L10" s="4"/>
      <c r="M10" s="4"/>
      <c r="N10" s="4"/>
    </row>
    <row r="11" spans="1:14" ht="45" customHeight="1">
      <c r="A11" s="77" t="s">
        <v>216</v>
      </c>
      <c r="B11" s="67" t="s">
        <v>12</v>
      </c>
      <c r="C11" s="100" t="s">
        <v>223</v>
      </c>
      <c r="D11" s="68" t="s">
        <v>137</v>
      </c>
      <c r="E11" s="69">
        <v>16</v>
      </c>
      <c r="F11" s="1">
        <v>25.12</v>
      </c>
      <c r="G11" s="92">
        <f t="shared" si="0"/>
        <v>401.92</v>
      </c>
      <c r="H11" s="90"/>
      <c r="I11" s="4"/>
      <c r="J11" s="4"/>
      <c r="K11" s="4"/>
      <c r="L11" s="4"/>
      <c r="M11" s="4"/>
      <c r="N11" s="4"/>
    </row>
    <row r="12" spans="1:14" ht="45" customHeight="1">
      <c r="A12" s="77" t="s">
        <v>216</v>
      </c>
      <c r="B12" s="67" t="s">
        <v>13</v>
      </c>
      <c r="C12" s="100" t="s">
        <v>224</v>
      </c>
      <c r="D12" s="68" t="s">
        <v>137</v>
      </c>
      <c r="E12" s="69">
        <v>8</v>
      </c>
      <c r="F12" s="1">
        <v>25.12</v>
      </c>
      <c r="G12" s="92">
        <f t="shared" si="0"/>
        <v>200.96</v>
      </c>
      <c r="H12" s="90"/>
      <c r="I12" s="4"/>
      <c r="J12" s="4"/>
      <c r="K12" s="4"/>
      <c r="L12" s="4"/>
      <c r="M12" s="4"/>
      <c r="N12" s="4"/>
    </row>
    <row r="13" spans="1:14" ht="45" customHeight="1">
      <c r="A13" s="77" t="s">
        <v>216</v>
      </c>
      <c r="B13" s="67" t="s">
        <v>14</v>
      </c>
      <c r="C13" s="100" t="s">
        <v>225</v>
      </c>
      <c r="D13" s="68" t="s">
        <v>136</v>
      </c>
      <c r="E13" s="69">
        <v>2</v>
      </c>
      <c r="F13" s="1">
        <v>54.7</v>
      </c>
      <c r="G13" s="92">
        <f t="shared" si="0"/>
        <v>109.4</v>
      </c>
      <c r="H13" s="90"/>
      <c r="I13" s="4"/>
      <c r="J13" s="4"/>
      <c r="K13" s="4"/>
      <c r="L13" s="4"/>
      <c r="M13" s="4"/>
      <c r="N13" s="4"/>
    </row>
    <row r="14" spans="1:14" ht="45" customHeight="1">
      <c r="A14" s="77" t="s">
        <v>216</v>
      </c>
      <c r="B14" s="67" t="s">
        <v>68</v>
      </c>
      <c r="C14" s="100" t="s">
        <v>226</v>
      </c>
      <c r="D14" s="68" t="s">
        <v>136</v>
      </c>
      <c r="E14" s="69">
        <v>2</v>
      </c>
      <c r="F14" s="1">
        <v>10.11</v>
      </c>
      <c r="G14" s="92">
        <f t="shared" si="0"/>
        <v>20.22</v>
      </c>
      <c r="H14" s="90"/>
      <c r="I14" s="4"/>
      <c r="J14" s="4"/>
      <c r="K14" s="4"/>
      <c r="L14" s="4"/>
      <c r="M14" s="4"/>
      <c r="N14" s="4"/>
    </row>
    <row r="15" spans="1:14" ht="45" customHeight="1">
      <c r="A15" s="77" t="s">
        <v>216</v>
      </c>
      <c r="B15" s="67" t="s">
        <v>69</v>
      </c>
      <c r="C15" s="100" t="s">
        <v>227</v>
      </c>
      <c r="D15" s="68" t="s">
        <v>237</v>
      </c>
      <c r="E15" s="69">
        <v>6</v>
      </c>
      <c r="F15" s="1">
        <v>125.61</v>
      </c>
      <c r="G15" s="92">
        <f t="shared" si="0"/>
        <v>753.66</v>
      </c>
      <c r="H15" s="90"/>
      <c r="I15" s="4"/>
      <c r="J15" s="4"/>
      <c r="K15" s="4"/>
      <c r="L15" s="4"/>
      <c r="M15" s="4"/>
      <c r="N15" s="4"/>
    </row>
    <row r="16" spans="1:14" ht="45" customHeight="1">
      <c r="A16" s="77" t="s">
        <v>216</v>
      </c>
      <c r="B16" s="67" t="s">
        <v>70</v>
      </c>
      <c r="C16" s="100" t="s">
        <v>228</v>
      </c>
      <c r="D16" s="68" t="s">
        <v>138</v>
      </c>
      <c r="E16" s="69">
        <v>385</v>
      </c>
      <c r="F16" s="1">
        <v>1.26</v>
      </c>
      <c r="G16" s="92">
        <f t="shared" si="0"/>
        <v>485.1</v>
      </c>
      <c r="H16" s="90"/>
      <c r="I16" s="4"/>
      <c r="J16" s="4"/>
      <c r="K16" s="4"/>
      <c r="L16" s="4"/>
      <c r="M16" s="4"/>
      <c r="N16" s="4"/>
    </row>
    <row r="17" spans="1:14" ht="45" customHeight="1">
      <c r="A17" s="77" t="s">
        <v>216</v>
      </c>
      <c r="B17" s="67" t="s">
        <v>71</v>
      </c>
      <c r="C17" s="100" t="s">
        <v>229</v>
      </c>
      <c r="D17" s="68" t="s">
        <v>138</v>
      </c>
      <c r="E17" s="69">
        <v>380</v>
      </c>
      <c r="F17" s="1">
        <v>1.08</v>
      </c>
      <c r="G17" s="92">
        <f t="shared" si="0"/>
        <v>410.4</v>
      </c>
      <c r="H17" s="90"/>
      <c r="I17" s="4"/>
      <c r="J17" s="4"/>
      <c r="K17" s="4"/>
      <c r="L17" s="4"/>
      <c r="M17" s="4"/>
      <c r="N17" s="4"/>
    </row>
    <row r="18" spans="1:14" ht="45" customHeight="1">
      <c r="A18" s="77" t="s">
        <v>216</v>
      </c>
      <c r="B18" s="67" t="s">
        <v>74</v>
      </c>
      <c r="C18" s="100" t="s">
        <v>230</v>
      </c>
      <c r="D18" s="68" t="s">
        <v>138</v>
      </c>
      <c r="E18" s="69">
        <v>165</v>
      </c>
      <c r="F18" s="1">
        <v>1.1399999999999999</v>
      </c>
      <c r="G18" s="92">
        <f t="shared" si="0"/>
        <v>188.1</v>
      </c>
      <c r="H18" s="90"/>
      <c r="I18" s="4"/>
      <c r="J18" s="4"/>
      <c r="K18" s="4"/>
      <c r="L18" s="4"/>
      <c r="M18" s="4"/>
      <c r="N18" s="4"/>
    </row>
    <row r="19" spans="1:14" ht="45" customHeight="1">
      <c r="A19" s="77" t="s">
        <v>216</v>
      </c>
      <c r="B19" s="67" t="s">
        <v>75</v>
      </c>
      <c r="C19" s="100" t="s">
        <v>231</v>
      </c>
      <c r="D19" s="68" t="s">
        <v>138</v>
      </c>
      <c r="E19" s="69">
        <v>62</v>
      </c>
      <c r="F19" s="1">
        <v>24.84</v>
      </c>
      <c r="G19" s="92">
        <f t="shared" si="0"/>
        <v>1540.08</v>
      </c>
      <c r="H19" s="90"/>
      <c r="I19" s="4"/>
      <c r="J19" s="4"/>
      <c r="K19" s="4"/>
      <c r="L19" s="4"/>
      <c r="M19" s="4"/>
      <c r="N19" s="4"/>
    </row>
    <row r="20" spans="1:14" ht="45" customHeight="1">
      <c r="A20" s="77" t="s">
        <v>216</v>
      </c>
      <c r="B20" s="67" t="s">
        <v>76</v>
      </c>
      <c r="C20" s="100" t="s">
        <v>232</v>
      </c>
      <c r="D20" s="68" t="s">
        <v>5</v>
      </c>
      <c r="E20" s="69">
        <v>2</v>
      </c>
      <c r="F20" s="1">
        <v>116.82</v>
      </c>
      <c r="G20" s="92">
        <f t="shared" si="0"/>
        <v>233.64</v>
      </c>
      <c r="H20" s="90"/>
      <c r="I20" s="4"/>
      <c r="J20" s="4"/>
      <c r="K20" s="4"/>
      <c r="L20" s="4"/>
      <c r="M20" s="4"/>
      <c r="N20" s="4"/>
    </row>
    <row r="21" spans="1:14" ht="45" customHeight="1">
      <c r="A21" s="77" t="s">
        <v>216</v>
      </c>
      <c r="B21" s="67" t="s">
        <v>77</v>
      </c>
      <c r="C21" s="100" t="s">
        <v>233</v>
      </c>
      <c r="D21" s="68" t="s">
        <v>5</v>
      </c>
      <c r="E21" s="69">
        <v>1</v>
      </c>
      <c r="F21" s="1">
        <v>116.82</v>
      </c>
      <c r="G21" s="92">
        <f t="shared" si="0"/>
        <v>116.82</v>
      </c>
      <c r="H21" s="90"/>
      <c r="I21" s="4"/>
      <c r="J21" s="4"/>
      <c r="K21" s="4"/>
      <c r="L21" s="4"/>
      <c r="M21" s="4"/>
      <c r="N21" s="4"/>
    </row>
    <row r="22" spans="1:14" ht="45" customHeight="1">
      <c r="A22" s="77" t="s">
        <v>216</v>
      </c>
      <c r="B22" s="67" t="s">
        <v>78</v>
      </c>
      <c r="C22" s="101" t="s">
        <v>234</v>
      </c>
      <c r="D22" s="68" t="s">
        <v>5</v>
      </c>
      <c r="E22" s="69">
        <v>1</v>
      </c>
      <c r="F22" s="1">
        <v>116.82</v>
      </c>
      <c r="G22" s="92">
        <f t="shared" si="0"/>
        <v>116.82</v>
      </c>
      <c r="H22" s="90"/>
      <c r="I22" s="4"/>
      <c r="J22" s="4"/>
      <c r="K22" s="4"/>
      <c r="L22" s="4"/>
      <c r="M22" s="4"/>
      <c r="N22" s="4"/>
    </row>
    <row r="23" spans="1:14" ht="45" customHeight="1" thickBot="1">
      <c r="A23" s="77" t="s">
        <v>216</v>
      </c>
      <c r="B23" s="67" t="s">
        <v>79</v>
      </c>
      <c r="C23" s="100" t="s">
        <v>235</v>
      </c>
      <c r="D23" s="68" t="s">
        <v>5</v>
      </c>
      <c r="E23" s="69">
        <v>2</v>
      </c>
      <c r="F23" s="1">
        <v>51.16</v>
      </c>
      <c r="G23" s="92">
        <f t="shared" si="0"/>
        <v>102.32</v>
      </c>
      <c r="H23" s="90"/>
      <c r="I23" s="4"/>
      <c r="J23" s="4"/>
      <c r="K23" s="4"/>
      <c r="L23" s="4"/>
      <c r="M23" s="4"/>
      <c r="N23" s="4"/>
    </row>
    <row r="24" spans="1:14" ht="45" customHeight="1" thickBot="1">
      <c r="A24" s="113" t="s">
        <v>216</v>
      </c>
      <c r="B24" s="84" t="s">
        <v>80</v>
      </c>
      <c r="C24" s="102" t="s">
        <v>236</v>
      </c>
      <c r="D24" s="80" t="s">
        <v>138</v>
      </c>
      <c r="E24" s="81">
        <v>212</v>
      </c>
      <c r="F24" s="41">
        <v>0.56999999999999995</v>
      </c>
      <c r="G24" s="97">
        <f t="shared" si="0"/>
        <v>120.84</v>
      </c>
      <c r="H24" s="93" t="s">
        <v>51</v>
      </c>
      <c r="I24" s="94">
        <f>ROUND(SUM(G5:G24),2)</f>
        <v>14847.12</v>
      </c>
      <c r="J24" s="4"/>
      <c r="K24" s="4"/>
      <c r="L24" s="4"/>
      <c r="M24" s="4"/>
      <c r="N24" s="4"/>
    </row>
    <row r="25" spans="1:14" ht="45" customHeight="1">
      <c r="A25" s="114" t="s">
        <v>238</v>
      </c>
      <c r="B25" s="115" t="s">
        <v>15</v>
      </c>
      <c r="C25" s="116" t="s">
        <v>239</v>
      </c>
      <c r="D25" s="117" t="s">
        <v>5</v>
      </c>
      <c r="E25" s="118">
        <v>4</v>
      </c>
      <c r="F25" s="62">
        <v>277.49</v>
      </c>
      <c r="G25" s="120">
        <f t="shared" si="0"/>
        <v>1109.96</v>
      </c>
      <c r="H25" s="90"/>
      <c r="I25" s="4"/>
      <c r="J25" s="4"/>
      <c r="K25" s="4"/>
      <c r="L25" s="4"/>
      <c r="M25" s="4"/>
      <c r="N25" s="4"/>
    </row>
    <row r="26" spans="1:14" ht="45" customHeight="1">
      <c r="A26" s="72" t="s">
        <v>238</v>
      </c>
      <c r="B26" s="67" t="s">
        <v>16</v>
      </c>
      <c r="C26" s="100" t="s">
        <v>240</v>
      </c>
      <c r="D26" s="68" t="s">
        <v>138</v>
      </c>
      <c r="E26" s="69">
        <v>992</v>
      </c>
      <c r="F26" s="1">
        <v>1.26</v>
      </c>
      <c r="G26" s="92">
        <f t="shared" si="0"/>
        <v>1249.92</v>
      </c>
      <c r="H26" s="90"/>
      <c r="I26" s="4"/>
      <c r="J26" s="4"/>
      <c r="K26" s="4"/>
      <c r="L26" s="4"/>
      <c r="M26" s="4"/>
      <c r="N26" s="4"/>
    </row>
    <row r="27" spans="1:14" ht="45" customHeight="1">
      <c r="A27" s="72" t="s">
        <v>238</v>
      </c>
      <c r="B27" s="67" t="s">
        <v>17</v>
      </c>
      <c r="C27" s="100" t="s">
        <v>241</v>
      </c>
      <c r="D27" s="68" t="s">
        <v>136</v>
      </c>
      <c r="E27" s="69">
        <v>6</v>
      </c>
      <c r="F27" s="1">
        <v>26.49</v>
      </c>
      <c r="G27" s="92">
        <f t="shared" si="0"/>
        <v>158.94</v>
      </c>
      <c r="H27" s="90"/>
      <c r="I27" s="4"/>
      <c r="J27" s="4"/>
      <c r="K27" s="4"/>
      <c r="L27" s="4"/>
      <c r="M27" s="4"/>
      <c r="N27" s="4"/>
    </row>
    <row r="28" spans="1:14" s="7" customFormat="1" ht="45" customHeight="1" thickBot="1">
      <c r="A28" s="72" t="s">
        <v>238</v>
      </c>
      <c r="B28" s="67" t="s">
        <v>18</v>
      </c>
      <c r="C28" s="100" t="s">
        <v>242</v>
      </c>
      <c r="D28" s="68" t="s">
        <v>5</v>
      </c>
      <c r="E28" s="69">
        <v>3</v>
      </c>
      <c r="F28" s="1">
        <v>26.49</v>
      </c>
      <c r="G28" s="92">
        <f t="shared" si="0"/>
        <v>79.47</v>
      </c>
      <c r="H28" s="90"/>
      <c r="I28" s="4"/>
      <c r="J28" s="90"/>
      <c r="K28" s="90"/>
      <c r="L28" s="90"/>
      <c r="M28" s="90"/>
      <c r="N28" s="90"/>
    </row>
    <row r="29" spans="1:14" s="7" customFormat="1" ht="45" customHeight="1" thickBot="1">
      <c r="A29" s="73" t="s">
        <v>238</v>
      </c>
      <c r="B29" s="74" t="s">
        <v>19</v>
      </c>
      <c r="C29" s="103" t="s">
        <v>243</v>
      </c>
      <c r="D29" s="75" t="s">
        <v>140</v>
      </c>
      <c r="E29" s="104">
        <v>1.6</v>
      </c>
      <c r="F29" s="11">
        <v>125.61</v>
      </c>
      <c r="G29" s="95">
        <f t="shared" si="0"/>
        <v>200.98</v>
      </c>
      <c r="H29" s="93" t="s">
        <v>52</v>
      </c>
      <c r="I29" s="94">
        <f>ROUND(SUM(G25:G29),2)</f>
        <v>2799.27</v>
      </c>
      <c r="J29" s="90"/>
      <c r="K29" s="90"/>
      <c r="L29" s="90"/>
      <c r="M29" s="90"/>
      <c r="N29" s="90"/>
    </row>
    <row r="30" spans="1:14" s="7" customFormat="1" ht="45" customHeight="1">
      <c r="A30" s="77" t="s">
        <v>244</v>
      </c>
      <c r="B30" s="77" t="s">
        <v>31</v>
      </c>
      <c r="C30" s="119" t="s">
        <v>245</v>
      </c>
      <c r="D30" s="78" t="s">
        <v>5</v>
      </c>
      <c r="E30" s="79">
        <v>6</v>
      </c>
      <c r="F30" s="43">
        <v>476.19</v>
      </c>
      <c r="G30" s="96">
        <f t="shared" si="0"/>
        <v>2857.14</v>
      </c>
      <c r="H30" s="90"/>
      <c r="I30" s="4"/>
      <c r="J30" s="90"/>
      <c r="K30" s="90"/>
      <c r="L30" s="90"/>
      <c r="M30" s="90"/>
      <c r="N30" s="90"/>
    </row>
    <row r="31" spans="1:14" s="7" customFormat="1" ht="45" customHeight="1">
      <c r="A31" s="67" t="s">
        <v>244</v>
      </c>
      <c r="B31" s="67" t="s">
        <v>32</v>
      </c>
      <c r="C31" s="100" t="s">
        <v>246</v>
      </c>
      <c r="D31" s="68" t="s">
        <v>5</v>
      </c>
      <c r="E31" s="69">
        <v>6</v>
      </c>
      <c r="F31" s="1">
        <v>66.12</v>
      </c>
      <c r="G31" s="92">
        <f t="shared" si="0"/>
        <v>396.72</v>
      </c>
      <c r="H31" s="90"/>
      <c r="I31" s="4"/>
      <c r="J31" s="90"/>
      <c r="K31" s="90"/>
      <c r="L31" s="90"/>
      <c r="M31" s="90"/>
      <c r="N31" s="90"/>
    </row>
    <row r="32" spans="1:14" s="7" customFormat="1" ht="45" customHeight="1">
      <c r="A32" s="67" t="s">
        <v>244</v>
      </c>
      <c r="B32" s="67" t="s">
        <v>33</v>
      </c>
      <c r="C32" s="100" t="s">
        <v>247</v>
      </c>
      <c r="D32" s="68" t="s">
        <v>138</v>
      </c>
      <c r="E32" s="69">
        <v>48</v>
      </c>
      <c r="F32" s="1">
        <v>14.85</v>
      </c>
      <c r="G32" s="92">
        <f t="shared" si="0"/>
        <v>712.8</v>
      </c>
      <c r="H32" s="90"/>
      <c r="I32" s="4"/>
      <c r="J32" s="90"/>
      <c r="K32" s="90"/>
      <c r="L32" s="90"/>
      <c r="M32" s="90"/>
      <c r="N32" s="90"/>
    </row>
    <row r="33" spans="1:14" s="7" customFormat="1" ht="45" customHeight="1">
      <c r="A33" s="67" t="s">
        <v>244</v>
      </c>
      <c r="B33" s="67" t="s">
        <v>34</v>
      </c>
      <c r="C33" s="100" t="s">
        <v>248</v>
      </c>
      <c r="D33" s="68" t="s">
        <v>138</v>
      </c>
      <c r="E33" s="69">
        <v>48</v>
      </c>
      <c r="F33" s="1">
        <v>24.78</v>
      </c>
      <c r="G33" s="92">
        <f t="shared" si="0"/>
        <v>1189.44</v>
      </c>
      <c r="H33" s="90"/>
      <c r="I33" s="4"/>
      <c r="J33" s="90"/>
      <c r="K33" s="90"/>
      <c r="L33" s="90"/>
      <c r="M33" s="90"/>
      <c r="N33" s="90"/>
    </row>
    <row r="34" spans="1:14" s="7" customFormat="1" ht="45" customHeight="1">
      <c r="A34" s="67" t="s">
        <v>244</v>
      </c>
      <c r="B34" s="67" t="s">
        <v>35</v>
      </c>
      <c r="C34" s="100" t="s">
        <v>249</v>
      </c>
      <c r="D34" s="68" t="s">
        <v>138</v>
      </c>
      <c r="E34" s="69">
        <v>334</v>
      </c>
      <c r="F34" s="1">
        <v>29.46</v>
      </c>
      <c r="G34" s="92">
        <f t="shared" si="0"/>
        <v>9839.64</v>
      </c>
      <c r="H34" s="90"/>
      <c r="I34" s="4"/>
      <c r="J34" s="90"/>
      <c r="K34" s="90"/>
      <c r="L34" s="90"/>
      <c r="M34" s="90"/>
      <c r="N34" s="90"/>
    </row>
    <row r="35" spans="1:14" s="7" customFormat="1" ht="45" customHeight="1">
      <c r="A35" s="67" t="s">
        <v>244</v>
      </c>
      <c r="B35" s="67" t="s">
        <v>36</v>
      </c>
      <c r="C35" s="100" t="s">
        <v>250</v>
      </c>
      <c r="D35" s="68" t="s">
        <v>136</v>
      </c>
      <c r="E35" s="85">
        <v>6</v>
      </c>
      <c r="F35" s="1">
        <v>79.37</v>
      </c>
      <c r="G35" s="92">
        <f t="shared" si="0"/>
        <v>476.22</v>
      </c>
      <c r="H35" s="90"/>
      <c r="I35" s="4"/>
      <c r="J35" s="90"/>
      <c r="K35" s="90"/>
      <c r="L35" s="90"/>
      <c r="M35" s="90"/>
      <c r="N35" s="90"/>
    </row>
    <row r="36" spans="1:14" s="7" customFormat="1" ht="45" customHeight="1">
      <c r="A36" s="67" t="s">
        <v>244</v>
      </c>
      <c r="B36" s="67" t="s">
        <v>37</v>
      </c>
      <c r="C36" s="100" t="s">
        <v>251</v>
      </c>
      <c r="D36" s="68" t="s">
        <v>5</v>
      </c>
      <c r="E36" s="69">
        <v>1</v>
      </c>
      <c r="F36" s="1">
        <v>23.87</v>
      </c>
      <c r="G36" s="92">
        <f t="shared" si="0"/>
        <v>23.87</v>
      </c>
      <c r="H36" s="90"/>
      <c r="I36" s="4"/>
      <c r="J36" s="90"/>
      <c r="K36" s="90"/>
      <c r="L36" s="90"/>
      <c r="M36" s="90"/>
      <c r="N36" s="90"/>
    </row>
    <row r="37" spans="1:14" s="7" customFormat="1" ht="45" customHeight="1">
      <c r="A37" s="67" t="s">
        <v>244</v>
      </c>
      <c r="B37" s="67" t="s">
        <v>98</v>
      </c>
      <c r="C37" s="100" t="s">
        <v>252</v>
      </c>
      <c r="D37" s="68" t="s">
        <v>136</v>
      </c>
      <c r="E37" s="69">
        <v>24</v>
      </c>
      <c r="F37" s="1">
        <v>11.65</v>
      </c>
      <c r="G37" s="92">
        <f t="shared" si="0"/>
        <v>279.60000000000002</v>
      </c>
      <c r="H37" s="90"/>
      <c r="I37" s="4"/>
      <c r="J37" s="90"/>
      <c r="K37" s="90"/>
      <c r="L37" s="90"/>
      <c r="M37" s="90"/>
      <c r="N37" s="90"/>
    </row>
    <row r="38" spans="1:14" s="7" customFormat="1" ht="45" customHeight="1">
      <c r="A38" s="67" t="s">
        <v>244</v>
      </c>
      <c r="B38" s="67" t="s">
        <v>99</v>
      </c>
      <c r="C38" s="100" t="s">
        <v>253</v>
      </c>
      <c r="D38" s="68" t="s">
        <v>136</v>
      </c>
      <c r="E38" s="69">
        <v>24</v>
      </c>
      <c r="F38" s="1">
        <v>11.65</v>
      </c>
      <c r="G38" s="92">
        <f t="shared" si="0"/>
        <v>279.60000000000002</v>
      </c>
      <c r="H38" s="90"/>
      <c r="I38" s="4"/>
      <c r="J38" s="90"/>
      <c r="K38" s="90"/>
      <c r="L38" s="90"/>
      <c r="M38" s="90"/>
      <c r="N38" s="90"/>
    </row>
    <row r="39" spans="1:14" s="7" customFormat="1" ht="45" customHeight="1">
      <c r="A39" s="67" t="s">
        <v>244</v>
      </c>
      <c r="B39" s="67" t="s">
        <v>100</v>
      </c>
      <c r="C39" s="100" t="s">
        <v>254</v>
      </c>
      <c r="D39" s="68" t="s">
        <v>140</v>
      </c>
      <c r="E39" s="69">
        <v>1.5</v>
      </c>
      <c r="F39" s="1">
        <v>251.23</v>
      </c>
      <c r="G39" s="92">
        <f t="shared" si="0"/>
        <v>376.85</v>
      </c>
      <c r="H39" s="90"/>
      <c r="I39" s="4"/>
      <c r="J39" s="90"/>
      <c r="K39" s="90"/>
      <c r="L39" s="90"/>
      <c r="M39" s="90"/>
      <c r="N39" s="90"/>
    </row>
    <row r="40" spans="1:14" s="7" customFormat="1" ht="45" customHeight="1">
      <c r="A40" s="67" t="s">
        <v>244</v>
      </c>
      <c r="B40" s="67" t="s">
        <v>101</v>
      </c>
      <c r="C40" s="100" t="s">
        <v>255</v>
      </c>
      <c r="D40" s="68" t="s">
        <v>140</v>
      </c>
      <c r="E40" s="69">
        <v>1</v>
      </c>
      <c r="F40" s="1">
        <v>376.84</v>
      </c>
      <c r="G40" s="92">
        <f t="shared" si="0"/>
        <v>376.84</v>
      </c>
      <c r="H40" s="90"/>
      <c r="I40" s="4"/>
      <c r="J40" s="90"/>
      <c r="K40" s="90"/>
      <c r="L40" s="90"/>
      <c r="M40" s="90"/>
      <c r="N40" s="90"/>
    </row>
    <row r="41" spans="1:14" ht="45" customHeight="1">
      <c r="A41" s="67" t="s">
        <v>244</v>
      </c>
      <c r="B41" s="67" t="s">
        <v>102</v>
      </c>
      <c r="C41" s="100" t="s">
        <v>286</v>
      </c>
      <c r="D41" s="68" t="s">
        <v>138</v>
      </c>
      <c r="E41" s="69">
        <v>340</v>
      </c>
      <c r="F41" s="1">
        <v>2.85</v>
      </c>
      <c r="G41" s="92">
        <f t="shared" si="0"/>
        <v>969</v>
      </c>
      <c r="H41" s="90"/>
      <c r="I41" s="4"/>
      <c r="J41" s="4"/>
      <c r="K41" s="4"/>
      <c r="L41" s="4"/>
      <c r="M41" s="4"/>
      <c r="N41" s="4"/>
    </row>
    <row r="42" spans="1:14" ht="45" customHeight="1">
      <c r="A42" s="67" t="s">
        <v>244</v>
      </c>
      <c r="B42" s="67" t="s">
        <v>104</v>
      </c>
      <c r="C42" s="100" t="s">
        <v>281</v>
      </c>
      <c r="D42" s="68" t="s">
        <v>138</v>
      </c>
      <c r="E42" s="69">
        <v>345</v>
      </c>
      <c r="F42" s="1">
        <v>2.85</v>
      </c>
      <c r="G42" s="92">
        <f t="shared" si="0"/>
        <v>983.25</v>
      </c>
      <c r="H42" s="90"/>
      <c r="I42" s="4"/>
      <c r="J42" s="4"/>
      <c r="K42" s="4"/>
      <c r="L42" s="4"/>
      <c r="M42" s="4"/>
      <c r="N42" s="4"/>
    </row>
    <row r="43" spans="1:14" ht="45" customHeight="1">
      <c r="A43" s="67" t="s">
        <v>244</v>
      </c>
      <c r="B43" s="67" t="s">
        <v>105</v>
      </c>
      <c r="C43" s="100" t="s">
        <v>279</v>
      </c>
      <c r="D43" s="68" t="s">
        <v>138</v>
      </c>
      <c r="E43" s="69">
        <v>165</v>
      </c>
      <c r="F43" s="1">
        <v>2.91</v>
      </c>
      <c r="G43" s="92">
        <f t="shared" si="0"/>
        <v>480.15</v>
      </c>
      <c r="H43" s="90"/>
      <c r="I43" s="4"/>
      <c r="J43" s="4"/>
      <c r="K43" s="4"/>
      <c r="L43" s="4"/>
      <c r="M43" s="4"/>
      <c r="N43" s="4"/>
    </row>
    <row r="44" spans="1:14" ht="45" customHeight="1">
      <c r="A44" s="67" t="s">
        <v>244</v>
      </c>
      <c r="B44" s="67" t="s">
        <v>106</v>
      </c>
      <c r="C44" s="100" t="s">
        <v>280</v>
      </c>
      <c r="D44" s="68" t="s">
        <v>138</v>
      </c>
      <c r="E44" s="69">
        <v>58</v>
      </c>
      <c r="F44" s="1">
        <v>1.94</v>
      </c>
      <c r="G44" s="92">
        <f t="shared" si="0"/>
        <v>112.52</v>
      </c>
      <c r="H44" s="90"/>
      <c r="I44" s="4"/>
      <c r="J44" s="4"/>
      <c r="K44" s="4"/>
      <c r="L44" s="4"/>
      <c r="M44" s="4"/>
      <c r="N44" s="4"/>
    </row>
    <row r="45" spans="1:14" ht="45" customHeight="1">
      <c r="A45" s="67" t="s">
        <v>244</v>
      </c>
      <c r="B45" s="67" t="s">
        <v>107</v>
      </c>
      <c r="C45" s="100" t="s">
        <v>285</v>
      </c>
      <c r="D45" s="68" t="s">
        <v>138</v>
      </c>
      <c r="E45" s="69">
        <v>40</v>
      </c>
      <c r="F45" s="1">
        <v>2.06</v>
      </c>
      <c r="G45" s="92">
        <f t="shared" si="0"/>
        <v>82.4</v>
      </c>
      <c r="H45" s="90"/>
      <c r="I45" s="4"/>
      <c r="J45" s="4"/>
      <c r="K45" s="4"/>
      <c r="L45" s="4"/>
      <c r="M45" s="4"/>
      <c r="N45" s="4"/>
    </row>
    <row r="46" spans="1:14" ht="45" customHeight="1">
      <c r="A46" s="67" t="s">
        <v>244</v>
      </c>
      <c r="B46" s="67" t="s">
        <v>108</v>
      </c>
      <c r="C46" s="100" t="s">
        <v>282</v>
      </c>
      <c r="D46" s="68" t="s">
        <v>138</v>
      </c>
      <c r="E46" s="69">
        <v>40</v>
      </c>
      <c r="F46" s="1">
        <v>2.06</v>
      </c>
      <c r="G46" s="92">
        <f t="shared" si="0"/>
        <v>82.4</v>
      </c>
      <c r="H46" s="90"/>
      <c r="I46" s="4"/>
      <c r="J46" s="4"/>
      <c r="K46" s="4"/>
      <c r="L46" s="4"/>
      <c r="M46" s="4"/>
      <c r="N46" s="4"/>
    </row>
    <row r="47" spans="1:14" ht="45" customHeight="1">
      <c r="A47" s="67" t="s">
        <v>244</v>
      </c>
      <c r="B47" s="67" t="s">
        <v>109</v>
      </c>
      <c r="C47" s="100" t="s">
        <v>283</v>
      </c>
      <c r="D47" s="68" t="s">
        <v>138</v>
      </c>
      <c r="E47" s="69">
        <v>40</v>
      </c>
      <c r="F47" s="1">
        <v>2.06</v>
      </c>
      <c r="G47" s="92">
        <f t="shared" si="0"/>
        <v>82.4</v>
      </c>
      <c r="H47" s="90"/>
      <c r="I47" s="4"/>
      <c r="J47" s="4"/>
      <c r="K47" s="4"/>
      <c r="L47" s="4"/>
      <c r="M47" s="4"/>
      <c r="N47" s="4"/>
    </row>
    <row r="48" spans="1:14" ht="45" customHeight="1">
      <c r="A48" s="67" t="s">
        <v>244</v>
      </c>
      <c r="B48" s="67" t="s">
        <v>110</v>
      </c>
      <c r="C48" s="100" t="s">
        <v>284</v>
      </c>
      <c r="D48" s="68" t="s">
        <v>138</v>
      </c>
      <c r="E48" s="69">
        <v>2</v>
      </c>
      <c r="F48" s="1">
        <v>51.39</v>
      </c>
      <c r="G48" s="92">
        <f t="shared" si="0"/>
        <v>102.78</v>
      </c>
      <c r="H48" s="90"/>
      <c r="I48" s="4"/>
      <c r="J48" s="4"/>
      <c r="K48" s="4"/>
      <c r="L48" s="4"/>
      <c r="M48" s="4"/>
      <c r="N48" s="4"/>
    </row>
    <row r="49" spans="1:14" ht="45" customHeight="1">
      <c r="A49" s="67" t="s">
        <v>244</v>
      </c>
      <c r="B49" s="67" t="s">
        <v>111</v>
      </c>
      <c r="C49" s="100" t="s">
        <v>256</v>
      </c>
      <c r="D49" s="68" t="s">
        <v>136</v>
      </c>
      <c r="E49" s="69">
        <v>2</v>
      </c>
      <c r="F49" s="1">
        <v>138.75</v>
      </c>
      <c r="G49" s="92">
        <f t="shared" si="0"/>
        <v>277.5</v>
      </c>
      <c r="H49" s="90"/>
      <c r="I49" s="4"/>
      <c r="J49" s="4"/>
      <c r="K49" s="4"/>
      <c r="L49" s="4"/>
      <c r="M49" s="4"/>
      <c r="N49" s="4"/>
    </row>
    <row r="50" spans="1:14" ht="45" customHeight="1">
      <c r="A50" s="67" t="s">
        <v>244</v>
      </c>
      <c r="B50" s="67" t="s">
        <v>112</v>
      </c>
      <c r="C50" s="100" t="s">
        <v>257</v>
      </c>
      <c r="D50" s="68" t="s">
        <v>136</v>
      </c>
      <c r="E50" s="69">
        <v>2</v>
      </c>
      <c r="F50" s="1">
        <v>238.1</v>
      </c>
      <c r="G50" s="92">
        <f t="shared" si="0"/>
        <v>476.2</v>
      </c>
      <c r="H50" s="90"/>
      <c r="I50" s="4"/>
      <c r="J50" s="4"/>
      <c r="K50" s="4"/>
      <c r="L50" s="4"/>
      <c r="M50" s="4"/>
      <c r="N50" s="4"/>
    </row>
    <row r="51" spans="1:14" ht="45" customHeight="1">
      <c r="A51" s="67" t="s">
        <v>244</v>
      </c>
      <c r="B51" s="67" t="s">
        <v>113</v>
      </c>
      <c r="C51" s="100" t="s">
        <v>258</v>
      </c>
      <c r="D51" s="68" t="s">
        <v>136</v>
      </c>
      <c r="E51" s="69">
        <v>2</v>
      </c>
      <c r="F51" s="1">
        <v>138.86000000000001</v>
      </c>
      <c r="G51" s="92">
        <f t="shared" si="0"/>
        <v>277.72000000000003</v>
      </c>
      <c r="H51" s="90"/>
      <c r="I51" s="4"/>
      <c r="J51" s="4"/>
      <c r="K51" s="4"/>
      <c r="L51" s="4"/>
      <c r="M51" s="4"/>
      <c r="N51" s="4"/>
    </row>
    <row r="52" spans="1:14" ht="45" customHeight="1">
      <c r="A52" s="67" t="s">
        <v>244</v>
      </c>
      <c r="B52" s="67" t="s">
        <v>114</v>
      </c>
      <c r="C52" s="100" t="s">
        <v>259</v>
      </c>
      <c r="D52" s="68" t="s">
        <v>136</v>
      </c>
      <c r="E52" s="69">
        <v>2</v>
      </c>
      <c r="F52" s="1">
        <v>238.1</v>
      </c>
      <c r="G52" s="92">
        <f t="shared" si="0"/>
        <v>476.2</v>
      </c>
      <c r="H52" s="90"/>
      <c r="I52" s="4"/>
      <c r="J52" s="4"/>
      <c r="K52" s="4"/>
      <c r="L52" s="4"/>
      <c r="M52" s="4"/>
      <c r="N52" s="4"/>
    </row>
    <row r="53" spans="1:14" ht="45" customHeight="1">
      <c r="A53" s="67" t="s">
        <v>244</v>
      </c>
      <c r="B53" s="67" t="s">
        <v>115</v>
      </c>
      <c r="C53" s="100" t="s">
        <v>260</v>
      </c>
      <c r="D53" s="68" t="s">
        <v>5</v>
      </c>
      <c r="E53" s="69">
        <v>0</v>
      </c>
      <c r="F53" s="1">
        <v>0</v>
      </c>
      <c r="G53" s="92">
        <f t="shared" si="0"/>
        <v>0</v>
      </c>
      <c r="H53" s="90"/>
      <c r="I53" s="4"/>
      <c r="J53" s="4"/>
      <c r="K53" s="4"/>
      <c r="L53" s="4"/>
      <c r="M53" s="4"/>
      <c r="N53" s="4"/>
    </row>
    <row r="54" spans="1:14" ht="45" customHeight="1">
      <c r="A54" s="67" t="s">
        <v>244</v>
      </c>
      <c r="B54" s="67" t="s">
        <v>116</v>
      </c>
      <c r="C54" s="100" t="s">
        <v>261</v>
      </c>
      <c r="D54" s="68" t="s">
        <v>5</v>
      </c>
      <c r="E54" s="69">
        <v>0</v>
      </c>
      <c r="F54" s="1">
        <v>0</v>
      </c>
      <c r="G54" s="92">
        <f t="shared" si="0"/>
        <v>0</v>
      </c>
      <c r="H54" s="90"/>
      <c r="I54" s="4"/>
      <c r="J54" s="4"/>
      <c r="K54" s="4"/>
      <c r="L54" s="4"/>
      <c r="M54" s="4"/>
      <c r="N54" s="4"/>
    </row>
    <row r="55" spans="1:14" ht="45" customHeight="1">
      <c r="A55" s="67" t="s">
        <v>244</v>
      </c>
      <c r="B55" s="67" t="s">
        <v>117</v>
      </c>
      <c r="C55" s="100" t="s">
        <v>262</v>
      </c>
      <c r="D55" s="68" t="s">
        <v>5</v>
      </c>
      <c r="E55" s="69">
        <v>2</v>
      </c>
      <c r="F55" s="1">
        <v>6</v>
      </c>
      <c r="G55" s="92">
        <f t="shared" si="0"/>
        <v>12</v>
      </c>
      <c r="H55" s="90"/>
      <c r="I55" s="4"/>
      <c r="J55" s="4"/>
      <c r="K55" s="4"/>
      <c r="L55" s="4"/>
      <c r="M55" s="4"/>
      <c r="N55" s="4"/>
    </row>
    <row r="56" spans="1:14" ht="45" customHeight="1">
      <c r="A56" s="67" t="s">
        <v>244</v>
      </c>
      <c r="B56" s="67" t="s">
        <v>118</v>
      </c>
      <c r="C56" s="100" t="s">
        <v>263</v>
      </c>
      <c r="D56" s="68" t="s">
        <v>136</v>
      </c>
      <c r="E56" s="69">
        <v>1</v>
      </c>
      <c r="F56" s="1">
        <v>158.72999999999999</v>
      </c>
      <c r="G56" s="92">
        <f t="shared" si="0"/>
        <v>158.72999999999999</v>
      </c>
      <c r="H56" s="90"/>
      <c r="I56" s="4"/>
      <c r="J56" s="4"/>
      <c r="K56" s="4"/>
      <c r="L56" s="4"/>
      <c r="M56" s="4"/>
      <c r="N56" s="4"/>
    </row>
    <row r="57" spans="1:14" ht="45" customHeight="1">
      <c r="A57" s="67" t="s">
        <v>244</v>
      </c>
      <c r="B57" s="67" t="s">
        <v>119</v>
      </c>
      <c r="C57" s="100" t="s">
        <v>264</v>
      </c>
      <c r="D57" s="68" t="s">
        <v>136</v>
      </c>
      <c r="E57" s="69">
        <v>1</v>
      </c>
      <c r="F57" s="1">
        <v>79.37</v>
      </c>
      <c r="G57" s="92">
        <f t="shared" si="0"/>
        <v>79.37</v>
      </c>
      <c r="H57" s="90"/>
      <c r="I57" s="4"/>
      <c r="J57" s="4"/>
      <c r="K57" s="4"/>
      <c r="L57" s="4"/>
      <c r="M57" s="4"/>
      <c r="N57" s="4"/>
    </row>
    <row r="58" spans="1:14" ht="45" customHeight="1">
      <c r="A58" s="67" t="s">
        <v>244</v>
      </c>
      <c r="B58" s="67" t="s">
        <v>120</v>
      </c>
      <c r="C58" s="100" t="s">
        <v>265</v>
      </c>
      <c r="D58" s="68" t="s">
        <v>136</v>
      </c>
      <c r="E58" s="69">
        <v>1</v>
      </c>
      <c r="F58" s="1">
        <v>23.98</v>
      </c>
      <c r="G58" s="92">
        <f t="shared" si="0"/>
        <v>23.98</v>
      </c>
      <c r="H58" s="90"/>
      <c r="I58" s="4"/>
      <c r="J58" s="4"/>
      <c r="K58" s="4"/>
      <c r="L58" s="4"/>
      <c r="M58" s="4"/>
      <c r="N58" s="4"/>
    </row>
    <row r="59" spans="1:14" ht="45" customHeight="1">
      <c r="A59" s="67" t="s">
        <v>244</v>
      </c>
      <c r="B59" s="67" t="s">
        <v>121</v>
      </c>
      <c r="C59" s="100" t="s">
        <v>266</v>
      </c>
      <c r="D59" s="68" t="s">
        <v>136</v>
      </c>
      <c r="E59" s="69">
        <v>1</v>
      </c>
      <c r="F59" s="1">
        <v>23.98</v>
      </c>
      <c r="G59" s="92">
        <f t="shared" si="0"/>
        <v>23.98</v>
      </c>
      <c r="H59" s="90"/>
      <c r="I59" s="4"/>
      <c r="J59" s="4"/>
      <c r="K59" s="4"/>
      <c r="L59" s="4"/>
      <c r="M59" s="4"/>
      <c r="N59" s="4"/>
    </row>
    <row r="60" spans="1:14" ht="45" customHeight="1">
      <c r="A60" s="67" t="s">
        <v>244</v>
      </c>
      <c r="B60" s="67" t="s">
        <v>122</v>
      </c>
      <c r="C60" s="100" t="s">
        <v>267</v>
      </c>
      <c r="D60" s="68" t="s">
        <v>136</v>
      </c>
      <c r="E60" s="69">
        <v>1</v>
      </c>
      <c r="F60" s="1">
        <v>23.98</v>
      </c>
      <c r="G60" s="92">
        <f t="shared" si="0"/>
        <v>23.98</v>
      </c>
      <c r="H60" s="90"/>
      <c r="I60" s="4"/>
      <c r="J60" s="4"/>
      <c r="K60" s="4"/>
      <c r="L60" s="4"/>
      <c r="M60" s="4"/>
      <c r="N60" s="4"/>
    </row>
    <row r="61" spans="1:14" ht="45" customHeight="1">
      <c r="A61" s="67" t="s">
        <v>244</v>
      </c>
      <c r="B61" s="67" t="s">
        <v>123</v>
      </c>
      <c r="C61" s="100" t="s">
        <v>268</v>
      </c>
      <c r="D61" s="68" t="s">
        <v>136</v>
      </c>
      <c r="E61" s="69">
        <v>3</v>
      </c>
      <c r="F61" s="1">
        <v>105.86</v>
      </c>
      <c r="G61" s="92">
        <f t="shared" si="0"/>
        <v>317.58</v>
      </c>
      <c r="H61" s="90"/>
      <c r="I61" s="4"/>
      <c r="J61" s="4"/>
      <c r="K61" s="4"/>
      <c r="L61" s="4"/>
      <c r="M61" s="4"/>
      <c r="N61" s="4"/>
    </row>
    <row r="62" spans="1:14" ht="45" customHeight="1">
      <c r="A62" s="67" t="s">
        <v>244</v>
      </c>
      <c r="B62" s="67" t="s">
        <v>124</v>
      </c>
      <c r="C62" s="100" t="s">
        <v>269</v>
      </c>
      <c r="D62" s="68" t="s">
        <v>136</v>
      </c>
      <c r="E62" s="69">
        <v>3</v>
      </c>
      <c r="F62" s="1">
        <v>105.86</v>
      </c>
      <c r="G62" s="92">
        <f t="shared" si="0"/>
        <v>317.58</v>
      </c>
      <c r="H62" s="90"/>
      <c r="I62" s="4"/>
      <c r="J62" s="4"/>
      <c r="K62" s="4"/>
      <c r="L62" s="4"/>
      <c r="M62" s="4"/>
      <c r="N62" s="4"/>
    </row>
    <row r="63" spans="1:14" ht="45" customHeight="1">
      <c r="A63" s="67" t="s">
        <v>244</v>
      </c>
      <c r="B63" s="67" t="s">
        <v>125</v>
      </c>
      <c r="C63" s="100" t="s">
        <v>271</v>
      </c>
      <c r="D63" s="68" t="s">
        <v>136</v>
      </c>
      <c r="E63" s="69">
        <v>3</v>
      </c>
      <c r="F63" s="1">
        <v>132.24</v>
      </c>
      <c r="G63" s="92">
        <f t="shared" si="0"/>
        <v>396.72</v>
      </c>
      <c r="H63" s="90"/>
      <c r="I63" s="4"/>
      <c r="J63" s="4"/>
      <c r="K63" s="4"/>
      <c r="L63" s="4"/>
      <c r="M63" s="4"/>
      <c r="N63" s="4"/>
    </row>
    <row r="64" spans="1:14" ht="45" customHeight="1">
      <c r="A64" s="67" t="s">
        <v>244</v>
      </c>
      <c r="B64" s="67" t="s">
        <v>126</v>
      </c>
      <c r="C64" s="100" t="s">
        <v>270</v>
      </c>
      <c r="D64" s="68" t="s">
        <v>136</v>
      </c>
      <c r="E64" s="69">
        <v>3</v>
      </c>
      <c r="F64" s="1">
        <v>105.86</v>
      </c>
      <c r="G64" s="92">
        <f t="shared" si="0"/>
        <v>317.58</v>
      </c>
      <c r="H64" s="90"/>
      <c r="I64" s="4"/>
      <c r="J64" s="4"/>
      <c r="K64" s="4"/>
      <c r="L64" s="4"/>
      <c r="M64" s="4"/>
      <c r="N64" s="4"/>
    </row>
    <row r="65" spans="1:14" ht="45" customHeight="1" thickBot="1">
      <c r="A65" s="67" t="s">
        <v>244</v>
      </c>
      <c r="B65" s="67" t="s">
        <v>127</v>
      </c>
      <c r="C65" s="100" t="s">
        <v>272</v>
      </c>
      <c r="D65" s="68" t="s">
        <v>137</v>
      </c>
      <c r="E65" s="69">
        <v>26</v>
      </c>
      <c r="F65" s="1">
        <v>30.55</v>
      </c>
      <c r="G65" s="92">
        <f t="shared" si="0"/>
        <v>794.3</v>
      </c>
      <c r="H65" s="90"/>
      <c r="I65" s="4"/>
      <c r="J65" s="4"/>
      <c r="K65" s="4"/>
      <c r="L65" s="4"/>
      <c r="M65" s="4"/>
      <c r="N65" s="4"/>
    </row>
    <row r="66" spans="1:14" ht="45" customHeight="1" thickBot="1">
      <c r="A66" s="84" t="s">
        <v>244</v>
      </c>
      <c r="B66" s="84" t="s">
        <v>128</v>
      </c>
      <c r="C66" s="102" t="s">
        <v>273</v>
      </c>
      <c r="D66" s="80" t="s">
        <v>138</v>
      </c>
      <c r="E66" s="81">
        <v>212</v>
      </c>
      <c r="F66" s="41">
        <v>0.51</v>
      </c>
      <c r="G66" s="97">
        <f t="shared" si="0"/>
        <v>108.12</v>
      </c>
      <c r="H66" s="93" t="s">
        <v>53</v>
      </c>
      <c r="I66" s="94">
        <f>ROUND(SUM(G30:G66),2)</f>
        <v>23785.16</v>
      </c>
      <c r="J66" s="4"/>
      <c r="K66" s="4"/>
      <c r="L66" s="4"/>
      <c r="M66" s="4"/>
      <c r="N66" s="4"/>
    </row>
    <row r="67" spans="1:14" ht="45" customHeight="1">
      <c r="A67" s="70" t="s">
        <v>278</v>
      </c>
      <c r="B67" s="65" t="s">
        <v>26</v>
      </c>
      <c r="C67" s="105" t="s">
        <v>274</v>
      </c>
      <c r="D67" s="66" t="s">
        <v>5</v>
      </c>
      <c r="E67" s="71">
        <v>1</v>
      </c>
      <c r="F67" s="10">
        <v>314.02999999999997</v>
      </c>
      <c r="G67" s="91">
        <f t="shared" si="0"/>
        <v>314.02999999999997</v>
      </c>
      <c r="H67" s="90"/>
      <c r="I67" s="4"/>
      <c r="J67" s="4"/>
      <c r="K67" s="4"/>
      <c r="L67" s="4"/>
      <c r="M67" s="4"/>
      <c r="N67" s="4"/>
    </row>
    <row r="68" spans="1:14" ht="45" customHeight="1">
      <c r="A68" s="72" t="s">
        <v>278</v>
      </c>
      <c r="B68" s="67" t="s">
        <v>27</v>
      </c>
      <c r="C68" s="100" t="s">
        <v>275</v>
      </c>
      <c r="D68" s="68" t="s">
        <v>5</v>
      </c>
      <c r="E68" s="69">
        <v>1</v>
      </c>
      <c r="F68" s="1">
        <v>188.42</v>
      </c>
      <c r="G68" s="92">
        <f t="shared" si="0"/>
        <v>188.42</v>
      </c>
      <c r="H68" s="90"/>
      <c r="I68" s="4"/>
      <c r="J68" s="4"/>
      <c r="K68" s="4"/>
      <c r="L68" s="4"/>
      <c r="M68" s="4"/>
      <c r="N68" s="4"/>
    </row>
    <row r="69" spans="1:14" ht="45" customHeight="1" thickBot="1">
      <c r="A69" s="72" t="s">
        <v>278</v>
      </c>
      <c r="B69" s="67" t="s">
        <v>28</v>
      </c>
      <c r="C69" s="100" t="s">
        <v>276</v>
      </c>
      <c r="D69" s="68" t="s">
        <v>5</v>
      </c>
      <c r="E69" s="69">
        <v>1</v>
      </c>
      <c r="F69" s="1">
        <v>228.39</v>
      </c>
      <c r="G69" s="92">
        <f t="shared" si="0"/>
        <v>228.39</v>
      </c>
      <c r="H69" s="90"/>
      <c r="I69" s="4"/>
      <c r="J69" s="4"/>
      <c r="K69" s="4"/>
      <c r="L69" s="4"/>
      <c r="M69" s="4"/>
      <c r="N69" s="4"/>
    </row>
    <row r="70" spans="1:14" ht="45" customHeight="1" thickBot="1">
      <c r="A70" s="74" t="s">
        <v>278</v>
      </c>
      <c r="B70" s="74" t="s">
        <v>29</v>
      </c>
      <c r="C70" s="103" t="s">
        <v>277</v>
      </c>
      <c r="D70" s="75" t="s">
        <v>5</v>
      </c>
      <c r="E70" s="76">
        <v>1</v>
      </c>
      <c r="F70" s="11">
        <v>439.65</v>
      </c>
      <c r="G70" s="95">
        <f t="shared" si="0"/>
        <v>439.65</v>
      </c>
      <c r="H70" s="93" t="s">
        <v>54</v>
      </c>
      <c r="I70" s="94">
        <f>ROUND(SUM(G67:G70),2)</f>
        <v>1170.49</v>
      </c>
      <c r="J70" s="4"/>
      <c r="K70" s="4"/>
      <c r="L70" s="4"/>
      <c r="M70" s="4"/>
      <c r="N70" s="4"/>
    </row>
    <row r="71" spans="1:14" ht="43.5" thickBot="1">
      <c r="A71" s="9"/>
      <c r="B71" s="9"/>
      <c r="C71" s="5"/>
      <c r="D71" s="4"/>
      <c r="E71" s="30"/>
      <c r="F71" s="53" t="s">
        <v>1384</v>
      </c>
      <c r="G71" s="98">
        <f>SUM(G5:G70)</f>
        <v>42602.040000000015</v>
      </c>
      <c r="H71" s="90"/>
      <c r="I71" s="4"/>
      <c r="J71" s="4"/>
      <c r="K71" s="4"/>
      <c r="L71" s="4"/>
      <c r="M71" s="4"/>
      <c r="N71" s="4"/>
    </row>
    <row r="72" spans="1:14">
      <c r="G72" s="4"/>
      <c r="H72" s="90"/>
      <c r="I72" s="4"/>
      <c r="J72" s="4"/>
      <c r="K72" s="4"/>
      <c r="L72" s="4"/>
      <c r="M72" s="4"/>
      <c r="N72" s="4"/>
    </row>
  </sheetData>
  <sheetProtection algorithmName="SHA-512" hashValue="sJIg5qdWl1mW++Db/J5S1UJ2PG+SWZWVGmSirb+HCrGEIXZyx9tJ7yLGdsBRnItxKPqfy7iVA0XvKXrtlFZfZw==" saltValue="YaavhHSL84neGzlMdCcbyg=="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07EDC-A994-4C61-BB27-8AFEB926666C}">
  <sheetPr codeName="Lapas8">
    <tabColor rgb="FF00B050"/>
  </sheetPr>
  <dimension ref="A1:L25"/>
  <sheetViews>
    <sheetView topLeftCell="A17" zoomScale="80" zoomScaleNormal="80" workbookViewId="0">
      <selection activeCell="F9" sqref="F9"/>
    </sheetView>
  </sheetViews>
  <sheetFormatPr defaultColWidth="9.140625" defaultRowHeight="15"/>
  <cols>
    <col min="1" max="1" width="31.7109375" style="9" bestFit="1" customWidth="1"/>
    <col min="2" max="2" width="8.28515625" style="9" bestFit="1" customWidth="1"/>
    <col min="3" max="3" width="77.28515625" style="5" customWidth="1"/>
    <col min="4" max="4" width="9.140625" style="4"/>
    <col min="5" max="5" width="16.28515625" style="30" customWidth="1"/>
    <col min="6" max="6" width="20.7109375" style="6" customWidth="1"/>
    <col min="7" max="7" width="14.7109375" style="4" customWidth="1"/>
    <col min="8" max="8" width="21.5703125" style="7" customWidth="1"/>
    <col min="9" max="9" width="16.140625" style="2" customWidth="1"/>
    <col min="10" max="16384" width="9.140625" style="2"/>
  </cols>
  <sheetData>
    <row r="1" spans="1:12" ht="40.15" customHeight="1">
      <c r="A1" s="244" t="s">
        <v>144</v>
      </c>
      <c r="B1" s="244"/>
      <c r="C1" s="244"/>
      <c r="D1" s="244"/>
      <c r="E1" s="244"/>
      <c r="F1" s="244"/>
      <c r="G1" s="244"/>
    </row>
    <row r="2" spans="1:12" ht="20.25" customHeight="1" thickBot="1">
      <c r="A2" s="87"/>
      <c r="B2" s="87"/>
      <c r="C2" s="88"/>
      <c r="D2" s="88"/>
      <c r="E2" s="89"/>
      <c r="F2" s="88"/>
      <c r="G2" s="99"/>
    </row>
    <row r="3" spans="1:12" ht="14.45" customHeight="1">
      <c r="A3" s="245" t="s">
        <v>289</v>
      </c>
      <c r="B3" s="245"/>
      <c r="C3" s="245"/>
      <c r="D3" s="245"/>
      <c r="E3" s="245"/>
      <c r="F3" s="245"/>
      <c r="G3" s="246"/>
    </row>
    <row r="4" spans="1:12" ht="45" customHeight="1" thickBot="1">
      <c r="A4" s="12" t="s">
        <v>45</v>
      </c>
      <c r="B4" s="12" t="s">
        <v>0</v>
      </c>
      <c r="C4" s="12" t="s">
        <v>1</v>
      </c>
      <c r="D4" s="12" t="s">
        <v>2</v>
      </c>
      <c r="E4" s="29" t="s">
        <v>3</v>
      </c>
      <c r="F4" s="13" t="s">
        <v>67</v>
      </c>
      <c r="G4" s="14" t="s">
        <v>4</v>
      </c>
      <c r="H4" s="90"/>
    </row>
    <row r="5" spans="1:12" ht="45" customHeight="1" thickBot="1">
      <c r="A5" s="70" t="s">
        <v>216</v>
      </c>
      <c r="B5" s="65" t="s">
        <v>6</v>
      </c>
      <c r="C5" s="105" t="s">
        <v>290</v>
      </c>
      <c r="D5" s="66" t="s">
        <v>138</v>
      </c>
      <c r="E5" s="71">
        <v>495</v>
      </c>
      <c r="F5" s="10">
        <v>1.37</v>
      </c>
      <c r="G5" s="91">
        <f t="shared" ref="G5:G22" si="0">ROUND((E5*F5),2)</f>
        <v>678.15</v>
      </c>
      <c r="H5" s="90"/>
      <c r="I5" s="4"/>
      <c r="L5" s="4"/>
    </row>
    <row r="6" spans="1:12" ht="45" customHeight="1" thickBot="1">
      <c r="A6" s="82" t="s">
        <v>216</v>
      </c>
      <c r="B6" s="74" t="s">
        <v>7</v>
      </c>
      <c r="C6" s="103" t="s">
        <v>291</v>
      </c>
      <c r="D6" s="75" t="s">
        <v>138</v>
      </c>
      <c r="E6" s="76">
        <v>839</v>
      </c>
      <c r="F6" s="11">
        <v>1.37</v>
      </c>
      <c r="G6" s="95">
        <f t="shared" si="0"/>
        <v>1149.43</v>
      </c>
      <c r="H6" s="93" t="s">
        <v>51</v>
      </c>
      <c r="I6" s="94">
        <f>ROUND(SUM(G5:G6),2)</f>
        <v>1827.58</v>
      </c>
    </row>
    <row r="7" spans="1:12" ht="45" customHeight="1">
      <c r="A7" s="70" t="s">
        <v>238</v>
      </c>
      <c r="B7" s="65" t="s">
        <v>15</v>
      </c>
      <c r="C7" s="105" t="s">
        <v>240</v>
      </c>
      <c r="D7" s="66" t="s">
        <v>138</v>
      </c>
      <c r="E7" s="71">
        <v>1334</v>
      </c>
      <c r="F7" s="10">
        <v>1.37</v>
      </c>
      <c r="G7" s="91">
        <f t="shared" si="0"/>
        <v>1827.58</v>
      </c>
      <c r="H7" s="90"/>
      <c r="I7" s="4"/>
    </row>
    <row r="8" spans="1:12" ht="45" customHeight="1" thickBot="1">
      <c r="A8" s="72" t="s">
        <v>238</v>
      </c>
      <c r="B8" s="67" t="s">
        <v>16</v>
      </c>
      <c r="C8" s="100" t="s">
        <v>241</v>
      </c>
      <c r="D8" s="68" t="s">
        <v>136</v>
      </c>
      <c r="E8" s="69">
        <v>6</v>
      </c>
      <c r="F8" s="1">
        <v>26.84</v>
      </c>
      <c r="G8" s="92">
        <f t="shared" si="0"/>
        <v>161.04</v>
      </c>
      <c r="H8" s="90"/>
      <c r="I8" s="4"/>
    </row>
    <row r="9" spans="1:12" ht="45" customHeight="1" thickBot="1">
      <c r="A9" s="73" t="s">
        <v>238</v>
      </c>
      <c r="B9" s="74" t="s">
        <v>17</v>
      </c>
      <c r="C9" s="103" t="s">
        <v>292</v>
      </c>
      <c r="D9" s="75" t="s">
        <v>140</v>
      </c>
      <c r="E9" s="104">
        <v>0.8</v>
      </c>
      <c r="F9" s="11">
        <v>131.32</v>
      </c>
      <c r="G9" s="95">
        <f t="shared" si="0"/>
        <v>105.06</v>
      </c>
      <c r="H9" s="93" t="s">
        <v>52</v>
      </c>
      <c r="I9" s="94">
        <f>ROUND(SUM(G7:G9),2)</f>
        <v>2093.6799999999998</v>
      </c>
    </row>
    <row r="10" spans="1:12" s="7" customFormat="1" ht="45" customHeight="1">
      <c r="A10" s="77" t="s">
        <v>244</v>
      </c>
      <c r="B10" s="77" t="s">
        <v>31</v>
      </c>
      <c r="C10" s="100" t="s">
        <v>294</v>
      </c>
      <c r="D10" s="78" t="s">
        <v>138</v>
      </c>
      <c r="E10" s="79">
        <v>799</v>
      </c>
      <c r="F10" s="43">
        <v>1.83</v>
      </c>
      <c r="G10" s="96">
        <f t="shared" si="0"/>
        <v>1462.17</v>
      </c>
      <c r="H10" s="90"/>
      <c r="I10" s="4"/>
    </row>
    <row r="11" spans="1:12" s="7" customFormat="1" ht="45" customHeight="1">
      <c r="A11" s="67" t="s">
        <v>244</v>
      </c>
      <c r="B11" s="67" t="s">
        <v>32</v>
      </c>
      <c r="C11" s="100" t="s">
        <v>293</v>
      </c>
      <c r="D11" s="68" t="s">
        <v>138</v>
      </c>
      <c r="E11" s="69">
        <v>455</v>
      </c>
      <c r="F11" s="1">
        <v>1.83</v>
      </c>
      <c r="G11" s="92">
        <f t="shared" si="0"/>
        <v>832.65</v>
      </c>
      <c r="H11" s="90"/>
      <c r="I11" s="4"/>
    </row>
    <row r="12" spans="1:12" s="7" customFormat="1" ht="45" customHeight="1">
      <c r="A12" s="67" t="s">
        <v>244</v>
      </c>
      <c r="B12" s="67" t="s">
        <v>33</v>
      </c>
      <c r="C12" s="100" t="s">
        <v>296</v>
      </c>
      <c r="D12" s="68" t="s">
        <v>138</v>
      </c>
      <c r="E12" s="69">
        <v>40</v>
      </c>
      <c r="F12" s="1">
        <v>53.67</v>
      </c>
      <c r="G12" s="92">
        <f t="shared" si="0"/>
        <v>2146.8000000000002</v>
      </c>
      <c r="H12" s="90"/>
      <c r="I12" s="4"/>
    </row>
    <row r="13" spans="1:12" s="7" customFormat="1" ht="45" customHeight="1">
      <c r="A13" s="67" t="s">
        <v>244</v>
      </c>
      <c r="B13" s="67" t="s">
        <v>34</v>
      </c>
      <c r="C13" s="100" t="s">
        <v>295</v>
      </c>
      <c r="D13" s="68" t="s">
        <v>138</v>
      </c>
      <c r="E13" s="69">
        <v>40</v>
      </c>
      <c r="F13" s="1">
        <v>53.67</v>
      </c>
      <c r="G13" s="92">
        <f t="shared" si="0"/>
        <v>2146.8000000000002</v>
      </c>
      <c r="H13" s="90"/>
      <c r="I13" s="4"/>
    </row>
    <row r="14" spans="1:12" s="7" customFormat="1" ht="45" customHeight="1">
      <c r="A14" s="67" t="s">
        <v>244</v>
      </c>
      <c r="B14" s="67" t="s">
        <v>35</v>
      </c>
      <c r="C14" s="100" t="s">
        <v>297</v>
      </c>
      <c r="D14" s="68" t="s">
        <v>136</v>
      </c>
      <c r="E14" s="69">
        <v>2</v>
      </c>
      <c r="F14" s="1">
        <v>238.1</v>
      </c>
      <c r="G14" s="92">
        <f t="shared" si="0"/>
        <v>476.2</v>
      </c>
      <c r="H14" s="90"/>
      <c r="I14" s="4"/>
    </row>
    <row r="15" spans="1:12" s="7" customFormat="1" ht="45" customHeight="1">
      <c r="A15" s="67" t="s">
        <v>244</v>
      </c>
      <c r="B15" s="67" t="s">
        <v>36</v>
      </c>
      <c r="C15" s="100" t="s">
        <v>298</v>
      </c>
      <c r="D15" s="68" t="s">
        <v>136</v>
      </c>
      <c r="E15" s="85">
        <v>2</v>
      </c>
      <c r="F15" s="1">
        <v>238.1</v>
      </c>
      <c r="G15" s="92">
        <f t="shared" si="0"/>
        <v>476.2</v>
      </c>
      <c r="H15" s="90"/>
      <c r="I15" s="4"/>
    </row>
    <row r="16" spans="1:12" s="7" customFormat="1" ht="45" customHeight="1">
      <c r="A16" s="67" t="s">
        <v>244</v>
      </c>
      <c r="B16" s="67" t="s">
        <v>37</v>
      </c>
      <c r="C16" s="100" t="s">
        <v>268</v>
      </c>
      <c r="D16" s="68" t="s">
        <v>136</v>
      </c>
      <c r="E16" s="69">
        <v>2</v>
      </c>
      <c r="F16" s="1">
        <v>105.4</v>
      </c>
      <c r="G16" s="92">
        <f t="shared" si="0"/>
        <v>210.8</v>
      </c>
      <c r="H16" s="90"/>
      <c r="I16" s="4"/>
    </row>
    <row r="17" spans="1:9" s="7" customFormat="1" ht="45" customHeight="1">
      <c r="A17" s="67" t="s">
        <v>244</v>
      </c>
      <c r="B17" s="67" t="s">
        <v>98</v>
      </c>
      <c r="C17" s="100" t="s">
        <v>269</v>
      </c>
      <c r="D17" s="68" t="s">
        <v>136</v>
      </c>
      <c r="E17" s="69">
        <v>2</v>
      </c>
      <c r="F17" s="1">
        <v>2.17</v>
      </c>
      <c r="G17" s="92">
        <f t="shared" si="0"/>
        <v>4.34</v>
      </c>
      <c r="H17" s="90"/>
      <c r="I17" s="4"/>
    </row>
    <row r="18" spans="1:9" s="7" customFormat="1" ht="45" customHeight="1" thickBot="1">
      <c r="A18" s="67" t="s">
        <v>244</v>
      </c>
      <c r="B18" s="67" t="s">
        <v>99</v>
      </c>
      <c r="C18" s="100" t="s">
        <v>271</v>
      </c>
      <c r="D18" s="68" t="s">
        <v>136</v>
      </c>
      <c r="E18" s="69">
        <v>2</v>
      </c>
      <c r="F18" s="1">
        <v>131.32</v>
      </c>
      <c r="G18" s="92">
        <f t="shared" si="0"/>
        <v>262.64</v>
      </c>
      <c r="H18" s="90"/>
      <c r="I18" s="4"/>
    </row>
    <row r="19" spans="1:9" s="7" customFormat="1" ht="45" customHeight="1" thickBot="1">
      <c r="A19" s="84" t="s">
        <v>244</v>
      </c>
      <c r="B19" s="84" t="s">
        <v>100</v>
      </c>
      <c r="C19" s="102" t="s">
        <v>270</v>
      </c>
      <c r="D19" s="80" t="s">
        <v>136</v>
      </c>
      <c r="E19" s="81">
        <v>2</v>
      </c>
      <c r="F19" s="41">
        <v>106.2</v>
      </c>
      <c r="G19" s="97">
        <f t="shared" si="0"/>
        <v>212.4</v>
      </c>
      <c r="H19" s="93" t="s">
        <v>53</v>
      </c>
      <c r="I19" s="94">
        <f>ROUND(SUM(G10:G19),2)</f>
        <v>8231</v>
      </c>
    </row>
    <row r="20" spans="1:9" ht="45" customHeight="1">
      <c r="A20" s="70" t="s">
        <v>278</v>
      </c>
      <c r="B20" s="65" t="s">
        <v>26</v>
      </c>
      <c r="C20" s="105" t="s">
        <v>274</v>
      </c>
      <c r="D20" s="66" t="s">
        <v>5</v>
      </c>
      <c r="E20" s="71">
        <v>1</v>
      </c>
      <c r="F20" s="10">
        <v>57.1</v>
      </c>
      <c r="G20" s="91">
        <f t="shared" si="0"/>
        <v>57.1</v>
      </c>
      <c r="H20" s="90"/>
      <c r="I20" s="4"/>
    </row>
    <row r="21" spans="1:9" ht="45" customHeight="1">
      <c r="A21" s="72" t="s">
        <v>278</v>
      </c>
      <c r="B21" s="67" t="s">
        <v>27</v>
      </c>
      <c r="C21" s="100" t="s">
        <v>275</v>
      </c>
      <c r="D21" s="68" t="s">
        <v>5</v>
      </c>
      <c r="E21" s="69">
        <v>1</v>
      </c>
      <c r="F21" s="1">
        <v>171.29</v>
      </c>
      <c r="G21" s="92">
        <f t="shared" si="0"/>
        <v>171.29</v>
      </c>
      <c r="H21" s="90"/>
      <c r="I21" s="4"/>
    </row>
    <row r="22" spans="1:9" ht="45" customHeight="1" thickBot="1">
      <c r="A22" s="72" t="s">
        <v>278</v>
      </c>
      <c r="B22" s="67" t="s">
        <v>28</v>
      </c>
      <c r="C22" s="100" t="s">
        <v>276</v>
      </c>
      <c r="D22" s="68" t="s">
        <v>5</v>
      </c>
      <c r="E22" s="69">
        <v>1</v>
      </c>
      <c r="F22" s="1">
        <v>57.1</v>
      </c>
      <c r="G22" s="92">
        <f t="shared" si="0"/>
        <v>57.1</v>
      </c>
      <c r="H22" s="90"/>
      <c r="I22" s="4"/>
    </row>
    <row r="23" spans="1:9" ht="45" customHeight="1" thickBot="1">
      <c r="A23" s="73" t="s">
        <v>278</v>
      </c>
      <c r="B23" s="74" t="s">
        <v>29</v>
      </c>
      <c r="C23" s="103" t="s">
        <v>277</v>
      </c>
      <c r="D23" s="75" t="s">
        <v>5</v>
      </c>
      <c r="E23" s="76">
        <v>1</v>
      </c>
      <c r="F23" s="11">
        <v>171.29</v>
      </c>
      <c r="G23" s="95">
        <f t="shared" ref="G23" si="1">ROUND((E23*F23),2)</f>
        <v>171.29</v>
      </c>
      <c r="H23" s="93" t="s">
        <v>54</v>
      </c>
      <c r="I23" s="94">
        <f>ROUND(SUM(G20:G23),2)</f>
        <v>456.78</v>
      </c>
    </row>
    <row r="24" spans="1:9" ht="55.15" customHeight="1" thickBot="1">
      <c r="F24" s="42" t="s">
        <v>1385</v>
      </c>
      <c r="G24" s="106">
        <f>SUM(G5:G23)</f>
        <v>12609.040000000003</v>
      </c>
      <c r="H24" s="90"/>
      <c r="I24" s="4"/>
    </row>
    <row r="25" spans="1:9">
      <c r="H25" s="90"/>
      <c r="I25" s="4"/>
    </row>
  </sheetData>
  <sheetProtection algorithmName="SHA-512" hashValue="KAftelKBSSQ3R5A1CDKjQDTyemlhBcuMdeC+LYZcmBIJb4ctOF1rirCFTDceSWG+VWBfZUgpwmcUnRI3zPMsxw==" saltValue="OTmkEKZIppgFD/6baIs/dQ=="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DDD86-42D6-4C53-9A3B-1938B82D22C3}">
  <sheetPr codeName="Lapas4">
    <tabColor rgb="FF00B050"/>
  </sheetPr>
  <dimension ref="A1:K73"/>
  <sheetViews>
    <sheetView topLeftCell="D65" zoomScale="80" zoomScaleNormal="80" workbookViewId="0">
      <selection activeCell="I8" sqref="I8"/>
    </sheetView>
  </sheetViews>
  <sheetFormatPr defaultColWidth="9.140625" defaultRowHeight="15"/>
  <cols>
    <col min="1" max="1" width="31.7109375" style="9" bestFit="1" customWidth="1"/>
    <col min="2" max="2" width="8.28515625" style="9" bestFit="1" customWidth="1"/>
    <col min="3" max="3" width="77.28515625" style="5" customWidth="1"/>
    <col min="4" max="4" width="9.140625" style="4"/>
    <col min="5" max="5" width="16.28515625" style="30" customWidth="1"/>
    <col min="6" max="6" width="20.7109375" style="6" customWidth="1"/>
    <col min="7" max="7" width="14.7109375" style="4" customWidth="1"/>
    <col min="8" max="8" width="21.5703125" style="7" customWidth="1"/>
    <col min="9" max="9" width="16.140625" style="2" customWidth="1"/>
    <col min="10" max="16384" width="9.140625" style="2"/>
  </cols>
  <sheetData>
    <row r="1" spans="1:11" ht="40.15" customHeight="1">
      <c r="A1" s="244" t="s">
        <v>144</v>
      </c>
      <c r="B1" s="244"/>
      <c r="C1" s="244"/>
      <c r="D1" s="244"/>
      <c r="E1" s="244"/>
      <c r="F1" s="244"/>
      <c r="G1" s="244"/>
    </row>
    <row r="2" spans="1:11" ht="20.25" customHeight="1" thickBot="1">
      <c r="A2" s="87"/>
      <c r="B2" s="87"/>
      <c r="C2" s="88"/>
      <c r="D2" s="88"/>
      <c r="E2" s="89"/>
      <c r="F2" s="88"/>
      <c r="G2" s="99"/>
    </row>
    <row r="3" spans="1:11" ht="14.45" customHeight="1">
      <c r="A3" s="245" t="s">
        <v>361</v>
      </c>
      <c r="B3" s="245"/>
      <c r="C3" s="245"/>
      <c r="D3" s="245"/>
      <c r="E3" s="245"/>
      <c r="F3" s="245"/>
      <c r="G3" s="246"/>
    </row>
    <row r="4" spans="1:11" ht="49.15" customHeight="1" thickBot="1">
      <c r="A4" s="12" t="s">
        <v>45</v>
      </c>
      <c r="B4" s="12" t="s">
        <v>0</v>
      </c>
      <c r="C4" s="12" t="s">
        <v>1</v>
      </c>
      <c r="D4" s="12" t="s">
        <v>2</v>
      </c>
      <c r="E4" s="29" t="s">
        <v>3</v>
      </c>
      <c r="F4" s="13" t="s">
        <v>67</v>
      </c>
      <c r="G4" s="14" t="s">
        <v>4</v>
      </c>
      <c r="H4" s="90"/>
      <c r="I4" s="4"/>
    </row>
    <row r="5" spans="1:11" ht="42" customHeight="1">
      <c r="A5" s="70" t="s">
        <v>216</v>
      </c>
      <c r="B5" s="65" t="s">
        <v>6</v>
      </c>
      <c r="C5" s="105" t="s">
        <v>1391</v>
      </c>
      <c r="D5" s="66" t="s">
        <v>5</v>
      </c>
      <c r="E5" s="71">
        <v>1</v>
      </c>
      <c r="F5" s="10">
        <v>2455.1799999999998</v>
      </c>
      <c r="G5" s="91">
        <f t="shared" ref="G5:G72" si="0">ROUND((E5*F5),2)</f>
        <v>2455.1799999999998</v>
      </c>
      <c r="H5" s="90"/>
      <c r="I5" s="4"/>
      <c r="K5" s="4"/>
    </row>
    <row r="6" spans="1:11" ht="45" customHeight="1">
      <c r="A6" s="83" t="s">
        <v>216</v>
      </c>
      <c r="B6" s="67" t="s">
        <v>7</v>
      </c>
      <c r="C6" s="100" t="s">
        <v>299</v>
      </c>
      <c r="D6" s="68" t="s">
        <v>136</v>
      </c>
      <c r="E6" s="69">
        <v>8</v>
      </c>
      <c r="F6" s="1">
        <v>1012.9</v>
      </c>
      <c r="G6" s="92">
        <f t="shared" si="0"/>
        <v>8103.2</v>
      </c>
      <c r="H6" s="90"/>
      <c r="I6" s="4"/>
    </row>
    <row r="7" spans="1:11" ht="45" customHeight="1">
      <c r="A7" s="83" t="s">
        <v>216</v>
      </c>
      <c r="B7" s="67" t="s">
        <v>8</v>
      </c>
      <c r="C7" s="100" t="s">
        <v>300</v>
      </c>
      <c r="D7" s="68" t="s">
        <v>136</v>
      </c>
      <c r="E7" s="69">
        <v>5</v>
      </c>
      <c r="F7" s="1">
        <v>1123.67</v>
      </c>
      <c r="G7" s="92">
        <f t="shared" si="0"/>
        <v>5618.35</v>
      </c>
      <c r="H7" s="90"/>
      <c r="I7" s="4"/>
    </row>
    <row r="8" spans="1:11" ht="45" customHeight="1">
      <c r="A8" s="83" t="s">
        <v>216</v>
      </c>
      <c r="B8" s="67" t="s">
        <v>9</v>
      </c>
      <c r="C8" s="100" t="s">
        <v>301</v>
      </c>
      <c r="D8" s="68" t="s">
        <v>5</v>
      </c>
      <c r="E8" s="69">
        <v>8</v>
      </c>
      <c r="F8" s="1">
        <v>793.65</v>
      </c>
      <c r="G8" s="92">
        <f t="shared" si="0"/>
        <v>6349.2</v>
      </c>
      <c r="H8" s="90"/>
      <c r="I8" s="4"/>
    </row>
    <row r="9" spans="1:11" ht="45" customHeight="1">
      <c r="A9" s="83" t="s">
        <v>216</v>
      </c>
      <c r="B9" s="67" t="s">
        <v>10</v>
      </c>
      <c r="C9" s="100" t="s">
        <v>302</v>
      </c>
      <c r="D9" s="68" t="s">
        <v>136</v>
      </c>
      <c r="E9" s="69">
        <v>8</v>
      </c>
      <c r="F9" s="1">
        <v>100.49</v>
      </c>
      <c r="G9" s="92">
        <f t="shared" si="0"/>
        <v>803.92</v>
      </c>
      <c r="H9" s="90"/>
      <c r="I9" s="4"/>
    </row>
    <row r="10" spans="1:11" ht="45" customHeight="1">
      <c r="A10" s="83" t="s">
        <v>216</v>
      </c>
      <c r="B10" s="67" t="s">
        <v>11</v>
      </c>
      <c r="C10" s="100" t="s">
        <v>303</v>
      </c>
      <c r="D10" s="68" t="s">
        <v>136</v>
      </c>
      <c r="E10" s="69">
        <v>5</v>
      </c>
      <c r="F10" s="1">
        <v>169.01</v>
      </c>
      <c r="G10" s="92">
        <f t="shared" si="0"/>
        <v>845.05</v>
      </c>
      <c r="H10" s="90"/>
      <c r="I10" s="4"/>
    </row>
    <row r="11" spans="1:11" ht="45" customHeight="1">
      <c r="A11" s="83" t="s">
        <v>216</v>
      </c>
      <c r="B11" s="67" t="s">
        <v>12</v>
      </c>
      <c r="C11" s="101" t="s">
        <v>304</v>
      </c>
      <c r="D11" s="68" t="s">
        <v>5</v>
      </c>
      <c r="E11" s="69">
        <v>8</v>
      </c>
      <c r="F11" s="1">
        <v>137.03</v>
      </c>
      <c r="G11" s="92">
        <f t="shared" si="0"/>
        <v>1096.24</v>
      </c>
      <c r="H11" s="90"/>
      <c r="I11" s="4"/>
    </row>
    <row r="12" spans="1:11" ht="45" customHeight="1">
      <c r="A12" s="83" t="s">
        <v>216</v>
      </c>
      <c r="B12" s="67" t="s">
        <v>13</v>
      </c>
      <c r="C12" s="101" t="s">
        <v>305</v>
      </c>
      <c r="D12" s="68" t="s">
        <v>5</v>
      </c>
      <c r="E12" s="69">
        <v>13</v>
      </c>
      <c r="F12" s="1">
        <v>171.29</v>
      </c>
      <c r="G12" s="92">
        <f t="shared" si="0"/>
        <v>2226.77</v>
      </c>
      <c r="H12" s="90"/>
      <c r="I12" s="4"/>
    </row>
    <row r="13" spans="1:11" ht="45" customHeight="1">
      <c r="A13" s="83" t="s">
        <v>216</v>
      </c>
      <c r="B13" s="67" t="s">
        <v>14</v>
      </c>
      <c r="C13" s="100" t="s">
        <v>306</v>
      </c>
      <c r="D13" s="68" t="s">
        <v>5</v>
      </c>
      <c r="E13" s="69">
        <v>18</v>
      </c>
      <c r="F13" s="1">
        <v>234.1</v>
      </c>
      <c r="G13" s="92">
        <f t="shared" si="0"/>
        <v>4213.8</v>
      </c>
      <c r="H13" s="90"/>
      <c r="I13" s="4"/>
    </row>
    <row r="14" spans="1:11" ht="45" customHeight="1">
      <c r="A14" s="83" t="s">
        <v>216</v>
      </c>
      <c r="B14" s="67" t="s">
        <v>68</v>
      </c>
      <c r="C14" s="100" t="s">
        <v>307</v>
      </c>
      <c r="D14" s="68" t="s">
        <v>136</v>
      </c>
      <c r="E14" s="69">
        <v>8</v>
      </c>
      <c r="F14" s="1">
        <v>256.94</v>
      </c>
      <c r="G14" s="92">
        <f t="shared" si="0"/>
        <v>2055.52</v>
      </c>
      <c r="H14" s="90"/>
      <c r="I14" s="4"/>
    </row>
    <row r="15" spans="1:11" ht="45" customHeight="1">
      <c r="A15" s="83" t="s">
        <v>216</v>
      </c>
      <c r="B15" s="67" t="s">
        <v>69</v>
      </c>
      <c r="C15" s="100" t="s">
        <v>308</v>
      </c>
      <c r="D15" s="68" t="s">
        <v>136</v>
      </c>
      <c r="E15" s="69">
        <v>21</v>
      </c>
      <c r="F15" s="1">
        <v>5.94</v>
      </c>
      <c r="G15" s="92">
        <f t="shared" si="0"/>
        <v>124.74</v>
      </c>
      <c r="H15" s="90"/>
      <c r="I15" s="4"/>
    </row>
    <row r="16" spans="1:11" ht="45" customHeight="1">
      <c r="A16" s="83" t="s">
        <v>216</v>
      </c>
      <c r="B16" s="67" t="s">
        <v>70</v>
      </c>
      <c r="C16" s="100" t="s">
        <v>309</v>
      </c>
      <c r="D16" s="68" t="s">
        <v>5</v>
      </c>
      <c r="E16" s="69">
        <v>21</v>
      </c>
      <c r="F16" s="1">
        <v>25.69</v>
      </c>
      <c r="G16" s="92">
        <f t="shared" si="0"/>
        <v>539.49</v>
      </c>
      <c r="H16" s="90"/>
      <c r="I16" s="4"/>
    </row>
    <row r="17" spans="1:9" ht="45" customHeight="1">
      <c r="A17" s="83" t="s">
        <v>216</v>
      </c>
      <c r="B17" s="67" t="s">
        <v>71</v>
      </c>
      <c r="C17" s="100" t="s">
        <v>310</v>
      </c>
      <c r="D17" s="68" t="s">
        <v>138</v>
      </c>
      <c r="E17" s="69">
        <v>285</v>
      </c>
      <c r="F17" s="1">
        <v>9.65</v>
      </c>
      <c r="G17" s="92">
        <f t="shared" si="0"/>
        <v>2750.25</v>
      </c>
      <c r="H17" s="90"/>
      <c r="I17" s="4"/>
    </row>
    <row r="18" spans="1:9" ht="45" customHeight="1">
      <c r="A18" s="83" t="s">
        <v>216</v>
      </c>
      <c r="B18" s="67" t="s">
        <v>74</v>
      </c>
      <c r="C18" s="100" t="s">
        <v>311</v>
      </c>
      <c r="D18" s="68" t="s">
        <v>138</v>
      </c>
      <c r="E18" s="69">
        <v>1238</v>
      </c>
      <c r="F18" s="1">
        <v>5.25</v>
      </c>
      <c r="G18" s="92">
        <f t="shared" si="0"/>
        <v>6499.5</v>
      </c>
      <c r="H18" s="90"/>
      <c r="I18" s="4"/>
    </row>
    <row r="19" spans="1:9" ht="45" customHeight="1">
      <c r="A19" s="83" t="s">
        <v>216</v>
      </c>
      <c r="B19" s="67" t="s">
        <v>75</v>
      </c>
      <c r="C19" s="100" t="s">
        <v>312</v>
      </c>
      <c r="D19" s="68" t="s">
        <v>138</v>
      </c>
      <c r="E19" s="69">
        <v>235</v>
      </c>
      <c r="F19" s="1">
        <v>1.03</v>
      </c>
      <c r="G19" s="92">
        <f t="shared" si="0"/>
        <v>242.05</v>
      </c>
      <c r="H19" s="90"/>
      <c r="I19" s="4"/>
    </row>
    <row r="20" spans="1:9" ht="45" customHeight="1">
      <c r="A20" s="83" t="s">
        <v>216</v>
      </c>
      <c r="B20" s="67" t="s">
        <v>76</v>
      </c>
      <c r="C20" s="100" t="s">
        <v>313</v>
      </c>
      <c r="D20" s="68" t="s">
        <v>138</v>
      </c>
      <c r="E20" s="69">
        <v>2</v>
      </c>
      <c r="F20" s="1">
        <v>0.91</v>
      </c>
      <c r="G20" s="92">
        <f t="shared" si="0"/>
        <v>1.82</v>
      </c>
      <c r="H20" s="90"/>
      <c r="I20" s="4"/>
    </row>
    <row r="21" spans="1:9" ht="45" customHeight="1">
      <c r="A21" s="83" t="s">
        <v>216</v>
      </c>
      <c r="B21" s="67" t="s">
        <v>77</v>
      </c>
      <c r="C21" s="100" t="s">
        <v>314</v>
      </c>
      <c r="D21" s="68" t="s">
        <v>138</v>
      </c>
      <c r="E21" s="85">
        <f>1379+52</f>
        <v>1431</v>
      </c>
      <c r="F21" s="1">
        <v>0.56999999999999995</v>
      </c>
      <c r="G21" s="92">
        <f t="shared" si="0"/>
        <v>815.67</v>
      </c>
      <c r="H21" s="90"/>
      <c r="I21" s="4"/>
    </row>
    <row r="22" spans="1:9" ht="45" customHeight="1">
      <c r="A22" s="83" t="s">
        <v>216</v>
      </c>
      <c r="B22" s="67" t="s">
        <v>78</v>
      </c>
      <c r="C22" s="100" t="s">
        <v>315</v>
      </c>
      <c r="D22" s="68" t="s">
        <v>138</v>
      </c>
      <c r="E22" s="69">
        <v>1304</v>
      </c>
      <c r="F22" s="1">
        <v>1.6</v>
      </c>
      <c r="G22" s="92">
        <f t="shared" si="0"/>
        <v>2086.4</v>
      </c>
      <c r="H22" s="90"/>
      <c r="I22" s="4"/>
    </row>
    <row r="23" spans="1:9" ht="45" customHeight="1">
      <c r="A23" s="83" t="s">
        <v>216</v>
      </c>
      <c r="B23" s="67" t="s">
        <v>79</v>
      </c>
      <c r="C23" s="100" t="s">
        <v>316</v>
      </c>
      <c r="D23" s="68" t="s">
        <v>138</v>
      </c>
      <c r="E23" s="69">
        <v>127</v>
      </c>
      <c r="F23" s="1">
        <v>4.28</v>
      </c>
      <c r="G23" s="92">
        <f t="shared" si="0"/>
        <v>543.55999999999995</v>
      </c>
      <c r="H23" s="90"/>
      <c r="I23" s="4"/>
    </row>
    <row r="24" spans="1:9" ht="45" customHeight="1">
      <c r="A24" s="83" t="s">
        <v>216</v>
      </c>
      <c r="B24" s="67" t="s">
        <v>80</v>
      </c>
      <c r="C24" s="100" t="s">
        <v>317</v>
      </c>
      <c r="D24" s="68" t="s">
        <v>5</v>
      </c>
      <c r="E24" s="69">
        <v>2</v>
      </c>
      <c r="F24" s="1">
        <v>23.41</v>
      </c>
      <c r="G24" s="92">
        <f t="shared" si="0"/>
        <v>46.82</v>
      </c>
      <c r="H24" s="90"/>
      <c r="I24" s="4"/>
    </row>
    <row r="25" spans="1:9" ht="45" customHeight="1">
      <c r="A25" s="83" t="s">
        <v>216</v>
      </c>
      <c r="B25" s="67" t="s">
        <v>81</v>
      </c>
      <c r="C25" s="100" t="s">
        <v>318</v>
      </c>
      <c r="D25" s="68" t="s">
        <v>5</v>
      </c>
      <c r="E25" s="69">
        <v>42</v>
      </c>
      <c r="F25" s="1">
        <v>14.27</v>
      </c>
      <c r="G25" s="92">
        <f t="shared" si="0"/>
        <v>599.34</v>
      </c>
      <c r="H25" s="90"/>
      <c r="I25" s="4"/>
    </row>
    <row r="26" spans="1:9" ht="45" customHeight="1">
      <c r="A26" s="83" t="s">
        <v>216</v>
      </c>
      <c r="B26" s="67" t="s">
        <v>82</v>
      </c>
      <c r="C26" s="107" t="s">
        <v>1392</v>
      </c>
      <c r="D26" s="68" t="s">
        <v>5</v>
      </c>
      <c r="E26" s="69">
        <v>1</v>
      </c>
      <c r="F26" s="1">
        <v>65.09</v>
      </c>
      <c r="G26" s="92">
        <f t="shared" si="0"/>
        <v>65.09</v>
      </c>
      <c r="H26" s="90"/>
      <c r="I26" s="4"/>
    </row>
    <row r="27" spans="1:9" ht="45" customHeight="1" thickBot="1">
      <c r="A27" s="83" t="s">
        <v>216</v>
      </c>
      <c r="B27" s="67" t="s">
        <v>83</v>
      </c>
      <c r="C27" s="108" t="s">
        <v>1393</v>
      </c>
      <c r="D27" s="68" t="s">
        <v>5</v>
      </c>
      <c r="E27" s="69">
        <v>21</v>
      </c>
      <c r="F27" s="1">
        <v>59.38</v>
      </c>
      <c r="G27" s="92">
        <f t="shared" si="0"/>
        <v>1246.98</v>
      </c>
      <c r="H27" s="90"/>
      <c r="I27" s="4"/>
    </row>
    <row r="28" spans="1:9" ht="45" customHeight="1" thickBot="1">
      <c r="A28" s="82" t="s">
        <v>216</v>
      </c>
      <c r="B28" s="74" t="s">
        <v>84</v>
      </c>
      <c r="C28" s="103" t="s">
        <v>319</v>
      </c>
      <c r="D28" s="75" t="s">
        <v>5</v>
      </c>
      <c r="E28" s="76">
        <v>23</v>
      </c>
      <c r="F28" s="11">
        <v>3.43</v>
      </c>
      <c r="G28" s="95">
        <f t="shared" si="0"/>
        <v>78.89</v>
      </c>
      <c r="H28" s="93" t="s">
        <v>51</v>
      </c>
      <c r="I28" s="94">
        <f>ROUND(SUM(G5:G28),2)</f>
        <v>49407.83</v>
      </c>
    </row>
    <row r="29" spans="1:9" ht="45" customHeight="1">
      <c r="A29" s="70" t="s">
        <v>320</v>
      </c>
      <c r="B29" s="65" t="s">
        <v>15</v>
      </c>
      <c r="C29" s="105" t="s">
        <v>321</v>
      </c>
      <c r="D29" s="66" t="s">
        <v>136</v>
      </c>
      <c r="E29" s="71">
        <v>3</v>
      </c>
      <c r="F29" s="10">
        <v>17.13</v>
      </c>
      <c r="G29" s="91">
        <f t="shared" si="0"/>
        <v>51.39</v>
      </c>
      <c r="H29" s="90"/>
      <c r="I29" s="4"/>
    </row>
    <row r="30" spans="1:9" ht="45" customHeight="1">
      <c r="A30" s="83" t="s">
        <v>320</v>
      </c>
      <c r="B30" s="77" t="s">
        <v>16</v>
      </c>
      <c r="C30" s="100" t="s">
        <v>322</v>
      </c>
      <c r="D30" s="68" t="s">
        <v>136</v>
      </c>
      <c r="E30" s="69">
        <v>3</v>
      </c>
      <c r="F30" s="1">
        <v>11.42</v>
      </c>
      <c r="G30" s="92">
        <f t="shared" si="0"/>
        <v>34.26</v>
      </c>
      <c r="H30" s="90"/>
      <c r="I30" s="4"/>
    </row>
    <row r="31" spans="1:9" ht="45" customHeight="1">
      <c r="A31" s="83" t="s">
        <v>320</v>
      </c>
      <c r="B31" s="77" t="s">
        <v>17</v>
      </c>
      <c r="C31" s="100" t="s">
        <v>323</v>
      </c>
      <c r="D31" s="68" t="s">
        <v>136</v>
      </c>
      <c r="E31" s="69">
        <v>1</v>
      </c>
      <c r="F31" s="1">
        <v>22.84</v>
      </c>
      <c r="G31" s="92">
        <f t="shared" si="0"/>
        <v>22.84</v>
      </c>
      <c r="H31" s="90"/>
      <c r="I31" s="4"/>
    </row>
    <row r="32" spans="1:9" ht="45" customHeight="1">
      <c r="A32" s="83" t="s">
        <v>320</v>
      </c>
      <c r="B32" s="77" t="s">
        <v>18</v>
      </c>
      <c r="C32" s="100" t="s">
        <v>324</v>
      </c>
      <c r="D32" s="68" t="s">
        <v>136</v>
      </c>
      <c r="E32" s="69">
        <v>2</v>
      </c>
      <c r="F32" s="1">
        <v>22.84</v>
      </c>
      <c r="G32" s="92">
        <f t="shared" si="0"/>
        <v>45.68</v>
      </c>
      <c r="H32" s="90"/>
      <c r="I32" s="4"/>
    </row>
    <row r="33" spans="1:9" ht="45" customHeight="1">
      <c r="A33" s="83" t="s">
        <v>320</v>
      </c>
      <c r="B33" s="77" t="s">
        <v>19</v>
      </c>
      <c r="C33" s="100" t="s">
        <v>325</v>
      </c>
      <c r="D33" s="68" t="s">
        <v>136</v>
      </c>
      <c r="E33" s="85">
        <v>3</v>
      </c>
      <c r="F33" s="1">
        <v>45.68</v>
      </c>
      <c r="G33" s="92">
        <f t="shared" si="0"/>
        <v>137.04</v>
      </c>
      <c r="H33" s="90"/>
      <c r="I33" s="4"/>
    </row>
    <row r="34" spans="1:9" ht="45" customHeight="1">
      <c r="A34" s="83" t="s">
        <v>320</v>
      </c>
      <c r="B34" s="77" t="s">
        <v>20</v>
      </c>
      <c r="C34" s="100" t="s">
        <v>326</v>
      </c>
      <c r="D34" s="68" t="s">
        <v>138</v>
      </c>
      <c r="E34" s="69">
        <v>6</v>
      </c>
      <c r="F34" s="1">
        <v>2.2799999999999998</v>
      </c>
      <c r="G34" s="92">
        <f t="shared" si="0"/>
        <v>13.68</v>
      </c>
      <c r="H34" s="90"/>
      <c r="I34" s="4"/>
    </row>
    <row r="35" spans="1:9" ht="45" customHeight="1" thickBot="1">
      <c r="A35" s="83" t="s">
        <v>320</v>
      </c>
      <c r="B35" s="77" t="s">
        <v>21</v>
      </c>
      <c r="C35" s="100" t="s">
        <v>327</v>
      </c>
      <c r="D35" s="68" t="s">
        <v>137</v>
      </c>
      <c r="E35" s="69">
        <v>3.6</v>
      </c>
      <c r="F35" s="1">
        <v>18.04</v>
      </c>
      <c r="G35" s="92">
        <f t="shared" si="0"/>
        <v>64.94</v>
      </c>
      <c r="H35" s="90"/>
      <c r="I35" s="4"/>
    </row>
    <row r="36" spans="1:9" ht="45" customHeight="1" thickBot="1">
      <c r="A36" s="82" t="s">
        <v>320</v>
      </c>
      <c r="B36" s="86" t="s">
        <v>22</v>
      </c>
      <c r="C36" s="103" t="s">
        <v>328</v>
      </c>
      <c r="D36" s="75" t="s">
        <v>140</v>
      </c>
      <c r="E36" s="104">
        <v>1.6</v>
      </c>
      <c r="F36" s="11">
        <v>114.19</v>
      </c>
      <c r="G36" s="95">
        <f t="shared" si="0"/>
        <v>182.7</v>
      </c>
      <c r="H36" s="93" t="s">
        <v>52</v>
      </c>
      <c r="I36" s="94">
        <f>ROUND(SUM(G29:G36),2)</f>
        <v>552.53</v>
      </c>
    </row>
    <row r="37" spans="1:9" ht="45" customHeight="1">
      <c r="A37" s="77" t="s">
        <v>244</v>
      </c>
      <c r="B37" s="77" t="s">
        <v>31</v>
      </c>
      <c r="C37" s="100" t="s">
        <v>329</v>
      </c>
      <c r="D37" s="78" t="s">
        <v>5</v>
      </c>
      <c r="E37" s="79">
        <v>1</v>
      </c>
      <c r="F37" s="43">
        <v>274.07</v>
      </c>
      <c r="G37" s="96">
        <f t="shared" si="0"/>
        <v>274.07</v>
      </c>
      <c r="H37" s="90"/>
      <c r="I37" s="4"/>
    </row>
    <row r="38" spans="1:9" ht="45" customHeight="1">
      <c r="A38" s="67" t="s">
        <v>244</v>
      </c>
      <c r="B38" s="67" t="s">
        <v>32</v>
      </c>
      <c r="C38" s="100" t="s">
        <v>330</v>
      </c>
      <c r="D38" s="68" t="s">
        <v>137</v>
      </c>
      <c r="E38" s="69">
        <v>0.25</v>
      </c>
      <c r="F38" s="1">
        <v>182.71</v>
      </c>
      <c r="G38" s="92">
        <f t="shared" si="0"/>
        <v>45.68</v>
      </c>
      <c r="H38" s="90"/>
      <c r="I38" s="4"/>
    </row>
    <row r="39" spans="1:9" ht="45" customHeight="1">
      <c r="A39" s="67" t="s">
        <v>244</v>
      </c>
      <c r="B39" s="67" t="s">
        <v>33</v>
      </c>
      <c r="C39" s="100" t="s">
        <v>331</v>
      </c>
      <c r="D39" s="68" t="s">
        <v>137</v>
      </c>
      <c r="E39" s="69">
        <v>0.15</v>
      </c>
      <c r="F39" s="1">
        <v>742.26</v>
      </c>
      <c r="G39" s="92">
        <f t="shared" si="0"/>
        <v>111.34</v>
      </c>
      <c r="H39" s="90"/>
      <c r="I39" s="4"/>
    </row>
    <row r="40" spans="1:9" ht="45" customHeight="1">
      <c r="A40" s="67" t="s">
        <v>244</v>
      </c>
      <c r="B40" s="67" t="s">
        <v>34</v>
      </c>
      <c r="C40" s="100" t="s">
        <v>332</v>
      </c>
      <c r="D40" s="68" t="s">
        <v>136</v>
      </c>
      <c r="E40" s="69">
        <v>21</v>
      </c>
      <c r="F40" s="1">
        <v>62.81</v>
      </c>
      <c r="G40" s="92">
        <f t="shared" si="0"/>
        <v>1319.01</v>
      </c>
      <c r="H40" s="90"/>
      <c r="I40" s="4"/>
    </row>
    <row r="41" spans="1:9" ht="45" customHeight="1">
      <c r="A41" s="67" t="s">
        <v>244</v>
      </c>
      <c r="B41" s="67" t="s">
        <v>35</v>
      </c>
      <c r="C41" s="100" t="s">
        <v>333</v>
      </c>
      <c r="D41" s="68" t="s">
        <v>136</v>
      </c>
      <c r="E41" s="69">
        <v>1</v>
      </c>
      <c r="F41" s="1">
        <v>62.81</v>
      </c>
      <c r="G41" s="92">
        <f t="shared" si="0"/>
        <v>62.81</v>
      </c>
      <c r="H41" s="90"/>
      <c r="I41" s="4"/>
    </row>
    <row r="42" spans="1:9" ht="45" customHeight="1">
      <c r="A42" s="67" t="s">
        <v>244</v>
      </c>
      <c r="B42" s="67" t="s">
        <v>36</v>
      </c>
      <c r="C42" s="100" t="s">
        <v>334</v>
      </c>
      <c r="D42" s="68" t="s">
        <v>136</v>
      </c>
      <c r="E42" s="69">
        <v>8</v>
      </c>
      <c r="F42" s="1">
        <v>31.97</v>
      </c>
      <c r="G42" s="92">
        <f t="shared" si="0"/>
        <v>255.76</v>
      </c>
      <c r="H42" s="90"/>
      <c r="I42" s="4"/>
    </row>
    <row r="43" spans="1:9" ht="45" customHeight="1">
      <c r="A43" s="67" t="s">
        <v>244</v>
      </c>
      <c r="B43" s="67" t="s">
        <v>37</v>
      </c>
      <c r="C43" s="100" t="s">
        <v>335</v>
      </c>
      <c r="D43" s="68" t="s">
        <v>136</v>
      </c>
      <c r="E43" s="69">
        <v>5</v>
      </c>
      <c r="F43" s="1">
        <v>37.68</v>
      </c>
      <c r="G43" s="92">
        <f t="shared" si="0"/>
        <v>188.4</v>
      </c>
      <c r="H43" s="90"/>
      <c r="I43" s="4"/>
    </row>
    <row r="44" spans="1:9" ht="45" customHeight="1">
      <c r="A44" s="67" t="s">
        <v>244</v>
      </c>
      <c r="B44" s="67" t="s">
        <v>98</v>
      </c>
      <c r="C44" s="100" t="s">
        <v>336</v>
      </c>
      <c r="D44" s="68" t="s">
        <v>137</v>
      </c>
      <c r="E44" s="85">
        <v>37</v>
      </c>
      <c r="F44" s="1">
        <v>18.04</v>
      </c>
      <c r="G44" s="92">
        <f t="shared" si="0"/>
        <v>667.48</v>
      </c>
      <c r="H44" s="90"/>
      <c r="I44" s="4"/>
    </row>
    <row r="45" spans="1:9" ht="45" customHeight="1">
      <c r="A45" s="67" t="s">
        <v>244</v>
      </c>
      <c r="B45" s="67" t="s">
        <v>99</v>
      </c>
      <c r="C45" s="100" t="s">
        <v>337</v>
      </c>
      <c r="D45" s="68" t="s">
        <v>5</v>
      </c>
      <c r="E45" s="69">
        <v>21</v>
      </c>
      <c r="F45" s="1">
        <v>36.54</v>
      </c>
      <c r="G45" s="92">
        <f t="shared" si="0"/>
        <v>767.34</v>
      </c>
      <c r="H45" s="90"/>
      <c r="I45" s="4"/>
    </row>
    <row r="46" spans="1:9" ht="45" customHeight="1">
      <c r="A46" s="67" t="s">
        <v>244</v>
      </c>
      <c r="B46" s="67" t="s">
        <v>100</v>
      </c>
      <c r="C46" s="100" t="s">
        <v>338</v>
      </c>
      <c r="D46" s="68" t="s">
        <v>136</v>
      </c>
      <c r="E46" s="69">
        <v>26</v>
      </c>
      <c r="F46" s="1">
        <v>43.39</v>
      </c>
      <c r="G46" s="92">
        <f t="shared" si="0"/>
        <v>1128.1400000000001</v>
      </c>
      <c r="H46" s="90"/>
      <c r="I46" s="4"/>
    </row>
    <row r="47" spans="1:9" ht="45" customHeight="1">
      <c r="A47" s="67" t="s">
        <v>244</v>
      </c>
      <c r="B47" s="67" t="s">
        <v>101</v>
      </c>
      <c r="C47" s="100" t="s">
        <v>339</v>
      </c>
      <c r="D47" s="68" t="s">
        <v>136</v>
      </c>
      <c r="E47" s="69">
        <v>21</v>
      </c>
      <c r="F47" s="1">
        <v>5.14</v>
      </c>
      <c r="G47" s="92">
        <f t="shared" si="0"/>
        <v>107.94</v>
      </c>
      <c r="H47" s="90"/>
      <c r="I47" s="4"/>
    </row>
    <row r="48" spans="1:9" ht="45" customHeight="1">
      <c r="A48" s="67" t="s">
        <v>244</v>
      </c>
      <c r="B48" s="67" t="s">
        <v>102</v>
      </c>
      <c r="C48" s="100" t="s">
        <v>340</v>
      </c>
      <c r="D48" s="68" t="s">
        <v>5</v>
      </c>
      <c r="E48" s="69">
        <v>21</v>
      </c>
      <c r="F48" s="1">
        <v>22.27</v>
      </c>
      <c r="G48" s="92">
        <f t="shared" si="0"/>
        <v>467.67</v>
      </c>
      <c r="H48" s="90"/>
      <c r="I48" s="4"/>
    </row>
    <row r="49" spans="1:9" ht="45" customHeight="1">
      <c r="A49" s="67" t="s">
        <v>244</v>
      </c>
      <c r="B49" s="67" t="s">
        <v>103</v>
      </c>
      <c r="C49" s="100" t="s">
        <v>341</v>
      </c>
      <c r="D49" s="68" t="s">
        <v>138</v>
      </c>
      <c r="E49" s="69">
        <v>429</v>
      </c>
      <c r="F49" s="1">
        <v>9.59</v>
      </c>
      <c r="G49" s="92">
        <f t="shared" si="0"/>
        <v>4114.1099999999997</v>
      </c>
      <c r="H49" s="90"/>
      <c r="I49" s="4"/>
    </row>
    <row r="50" spans="1:9" ht="45" customHeight="1">
      <c r="A50" s="67" t="s">
        <v>244</v>
      </c>
      <c r="B50" s="67" t="s">
        <v>104</v>
      </c>
      <c r="C50" s="100" t="s">
        <v>342</v>
      </c>
      <c r="D50" s="68" t="s">
        <v>138</v>
      </c>
      <c r="E50" s="69">
        <v>1002</v>
      </c>
      <c r="F50" s="1">
        <v>8.2200000000000006</v>
      </c>
      <c r="G50" s="92">
        <f t="shared" si="0"/>
        <v>8236.44</v>
      </c>
      <c r="H50" s="90"/>
      <c r="I50" s="4"/>
    </row>
    <row r="51" spans="1:9" ht="45" customHeight="1">
      <c r="A51" s="67" t="s">
        <v>244</v>
      </c>
      <c r="B51" s="67" t="s">
        <v>105</v>
      </c>
      <c r="C51" s="100" t="s">
        <v>343</v>
      </c>
      <c r="D51" s="68" t="s">
        <v>138</v>
      </c>
      <c r="E51" s="69">
        <v>1431</v>
      </c>
      <c r="F51" s="1">
        <v>2.4</v>
      </c>
      <c r="G51" s="92">
        <f t="shared" si="0"/>
        <v>3434.4</v>
      </c>
      <c r="H51" s="90"/>
      <c r="I51" s="4"/>
    </row>
    <row r="52" spans="1:9" ht="45" customHeight="1">
      <c r="A52" s="67" t="s">
        <v>244</v>
      </c>
      <c r="B52" s="67" t="s">
        <v>106</v>
      </c>
      <c r="C52" s="100" t="s">
        <v>344</v>
      </c>
      <c r="D52" s="68" t="s">
        <v>138</v>
      </c>
      <c r="E52" s="69">
        <v>6</v>
      </c>
      <c r="F52" s="1">
        <v>3.43</v>
      </c>
      <c r="G52" s="92">
        <f t="shared" si="0"/>
        <v>20.58</v>
      </c>
      <c r="H52" s="90"/>
      <c r="I52" s="4"/>
    </row>
    <row r="53" spans="1:9" ht="45" customHeight="1">
      <c r="A53" s="67" t="s">
        <v>244</v>
      </c>
      <c r="B53" s="67" t="s">
        <v>107</v>
      </c>
      <c r="C53" s="100" t="s">
        <v>345</v>
      </c>
      <c r="D53" s="68" t="s">
        <v>138</v>
      </c>
      <c r="E53" s="69">
        <v>86</v>
      </c>
      <c r="F53" s="1">
        <v>2.4</v>
      </c>
      <c r="G53" s="92">
        <f t="shared" si="0"/>
        <v>206.4</v>
      </c>
      <c r="H53" s="90"/>
      <c r="I53" s="4"/>
    </row>
    <row r="54" spans="1:9" ht="45" customHeight="1">
      <c r="A54" s="67" t="s">
        <v>244</v>
      </c>
      <c r="B54" s="67" t="s">
        <v>108</v>
      </c>
      <c r="C54" s="100" t="s">
        <v>346</v>
      </c>
      <c r="D54" s="68" t="s">
        <v>138</v>
      </c>
      <c r="E54" s="69">
        <v>237</v>
      </c>
      <c r="F54" s="1">
        <v>1.26</v>
      </c>
      <c r="G54" s="92">
        <f t="shared" si="0"/>
        <v>298.62</v>
      </c>
      <c r="H54" s="90"/>
      <c r="I54" s="4"/>
    </row>
    <row r="55" spans="1:9" ht="45" customHeight="1">
      <c r="A55" s="67" t="s">
        <v>244</v>
      </c>
      <c r="B55" s="67" t="s">
        <v>109</v>
      </c>
      <c r="C55" s="100" t="s">
        <v>347</v>
      </c>
      <c r="D55" s="68" t="s">
        <v>138</v>
      </c>
      <c r="E55" s="69">
        <v>1431</v>
      </c>
      <c r="F55" s="1">
        <v>0.46</v>
      </c>
      <c r="G55" s="92">
        <f t="shared" si="0"/>
        <v>658.26</v>
      </c>
      <c r="H55" s="90"/>
      <c r="I55" s="4"/>
    </row>
    <row r="56" spans="1:9" ht="45" customHeight="1">
      <c r="A56" s="67" t="s">
        <v>244</v>
      </c>
      <c r="B56" s="67" t="s">
        <v>110</v>
      </c>
      <c r="C56" s="100" t="s">
        <v>348</v>
      </c>
      <c r="D56" s="68" t="s">
        <v>138</v>
      </c>
      <c r="E56" s="69">
        <v>127</v>
      </c>
      <c r="F56" s="1">
        <v>1.1399999999999999</v>
      </c>
      <c r="G56" s="92">
        <f t="shared" si="0"/>
        <v>144.78</v>
      </c>
      <c r="H56" s="90"/>
      <c r="I56" s="4"/>
    </row>
    <row r="57" spans="1:9" ht="45" customHeight="1">
      <c r="A57" s="67" t="s">
        <v>244</v>
      </c>
      <c r="B57" s="67" t="s">
        <v>111</v>
      </c>
      <c r="C57" s="100" t="s">
        <v>349</v>
      </c>
      <c r="D57" s="68" t="s">
        <v>138</v>
      </c>
      <c r="E57" s="69">
        <v>1304</v>
      </c>
      <c r="F57" s="1">
        <v>0.91</v>
      </c>
      <c r="G57" s="92">
        <f t="shared" si="0"/>
        <v>1186.6400000000001</v>
      </c>
      <c r="H57" s="90"/>
      <c r="I57" s="4"/>
    </row>
    <row r="58" spans="1:9" ht="45" customHeight="1">
      <c r="A58" s="67" t="s">
        <v>244</v>
      </c>
      <c r="B58" s="67" t="s">
        <v>112</v>
      </c>
      <c r="C58" s="100" t="s">
        <v>350</v>
      </c>
      <c r="D58" s="68" t="s">
        <v>5</v>
      </c>
      <c r="E58" s="69">
        <v>2</v>
      </c>
      <c r="F58" s="1">
        <v>22.84</v>
      </c>
      <c r="G58" s="92">
        <f t="shared" si="0"/>
        <v>45.68</v>
      </c>
      <c r="H58" s="90"/>
      <c r="I58" s="4"/>
    </row>
    <row r="59" spans="1:9" ht="45" customHeight="1">
      <c r="A59" s="67" t="s">
        <v>244</v>
      </c>
      <c r="B59" s="67" t="s">
        <v>113</v>
      </c>
      <c r="C59" s="100" t="s">
        <v>351</v>
      </c>
      <c r="D59" s="68" t="s">
        <v>5</v>
      </c>
      <c r="E59" s="69">
        <v>42</v>
      </c>
      <c r="F59" s="1">
        <v>14.27</v>
      </c>
      <c r="G59" s="92">
        <f t="shared" si="0"/>
        <v>599.34</v>
      </c>
      <c r="H59" s="90"/>
      <c r="I59" s="4"/>
    </row>
    <row r="60" spans="1:9" ht="45" customHeight="1">
      <c r="A60" s="67" t="s">
        <v>244</v>
      </c>
      <c r="B60" s="67" t="s">
        <v>114</v>
      </c>
      <c r="C60" s="100" t="s">
        <v>352</v>
      </c>
      <c r="D60" s="68" t="s">
        <v>5</v>
      </c>
      <c r="E60" s="69">
        <v>1</v>
      </c>
      <c r="F60" s="1">
        <v>66.23</v>
      </c>
      <c r="G60" s="92">
        <f t="shared" si="0"/>
        <v>66.23</v>
      </c>
      <c r="H60" s="90"/>
      <c r="I60" s="4"/>
    </row>
    <row r="61" spans="1:9" ht="45" customHeight="1">
      <c r="A61" s="67" t="s">
        <v>244</v>
      </c>
      <c r="B61" s="67" t="s">
        <v>115</v>
      </c>
      <c r="C61" s="100" t="s">
        <v>353</v>
      </c>
      <c r="D61" s="68" t="s">
        <v>5</v>
      </c>
      <c r="E61" s="69">
        <v>21</v>
      </c>
      <c r="F61" s="1">
        <v>57.1</v>
      </c>
      <c r="G61" s="92">
        <f t="shared" si="0"/>
        <v>1199.0999999999999</v>
      </c>
      <c r="H61" s="90"/>
      <c r="I61" s="4"/>
    </row>
    <row r="62" spans="1:9" ht="45" customHeight="1">
      <c r="A62" s="67" t="s">
        <v>244</v>
      </c>
      <c r="B62" s="67" t="s">
        <v>116</v>
      </c>
      <c r="C62" s="100" t="s">
        <v>354</v>
      </c>
      <c r="D62" s="68" t="s">
        <v>136</v>
      </c>
      <c r="E62" s="69">
        <v>22</v>
      </c>
      <c r="F62" s="1">
        <v>2.2799999999999998</v>
      </c>
      <c r="G62" s="92">
        <f t="shared" si="0"/>
        <v>50.16</v>
      </c>
      <c r="H62" s="90"/>
      <c r="I62" s="4"/>
    </row>
    <row r="63" spans="1:9" ht="45" customHeight="1">
      <c r="A63" s="67" t="s">
        <v>244</v>
      </c>
      <c r="B63" s="67" t="s">
        <v>117</v>
      </c>
      <c r="C63" s="100" t="s">
        <v>355</v>
      </c>
      <c r="D63" s="68" t="s">
        <v>136</v>
      </c>
      <c r="E63" s="69">
        <v>22</v>
      </c>
      <c r="F63" s="1">
        <v>5.71</v>
      </c>
      <c r="G63" s="92">
        <f t="shared" si="0"/>
        <v>125.62</v>
      </c>
      <c r="H63" s="90"/>
      <c r="I63" s="4"/>
    </row>
    <row r="64" spans="1:9" ht="45" customHeight="1">
      <c r="A64" s="67" t="s">
        <v>244</v>
      </c>
      <c r="B64" s="67" t="s">
        <v>118</v>
      </c>
      <c r="C64" s="100" t="s">
        <v>356</v>
      </c>
      <c r="D64" s="68" t="s">
        <v>136</v>
      </c>
      <c r="E64" s="69">
        <v>22</v>
      </c>
      <c r="F64" s="1">
        <v>5.71</v>
      </c>
      <c r="G64" s="92">
        <f t="shared" si="0"/>
        <v>125.62</v>
      </c>
      <c r="H64" s="90"/>
      <c r="I64" s="4"/>
    </row>
    <row r="65" spans="1:9" ht="45" customHeight="1">
      <c r="A65" s="67" t="s">
        <v>244</v>
      </c>
      <c r="B65" s="67" t="s">
        <v>119</v>
      </c>
      <c r="C65" s="100" t="s">
        <v>357</v>
      </c>
      <c r="D65" s="68" t="s">
        <v>136</v>
      </c>
      <c r="E65" s="69">
        <v>42</v>
      </c>
      <c r="F65" s="1">
        <v>5.71</v>
      </c>
      <c r="G65" s="92">
        <f t="shared" si="0"/>
        <v>239.82</v>
      </c>
      <c r="H65" s="90"/>
      <c r="I65" s="4"/>
    </row>
    <row r="66" spans="1:9" ht="45" customHeight="1">
      <c r="A66" s="67" t="s">
        <v>244</v>
      </c>
      <c r="B66" s="67" t="s">
        <v>120</v>
      </c>
      <c r="C66" s="100" t="s">
        <v>358</v>
      </c>
      <c r="D66" s="68" t="s">
        <v>136</v>
      </c>
      <c r="E66" s="69">
        <v>21</v>
      </c>
      <c r="F66" s="1">
        <v>5.71</v>
      </c>
      <c r="G66" s="92">
        <f t="shared" si="0"/>
        <v>119.91</v>
      </c>
      <c r="H66" s="90"/>
      <c r="I66" s="4"/>
    </row>
    <row r="67" spans="1:9" ht="45" customHeight="1" thickBot="1">
      <c r="A67" s="67" t="s">
        <v>244</v>
      </c>
      <c r="B67" s="67" t="s">
        <v>121</v>
      </c>
      <c r="C67" s="100" t="s">
        <v>359</v>
      </c>
      <c r="D67" s="68" t="s">
        <v>5</v>
      </c>
      <c r="E67" s="69">
        <v>21</v>
      </c>
      <c r="F67" s="1">
        <v>2.2799999999999998</v>
      </c>
      <c r="G67" s="92">
        <f t="shared" si="0"/>
        <v>47.88</v>
      </c>
      <c r="H67" s="90"/>
      <c r="I67" s="4"/>
    </row>
    <row r="68" spans="1:9" ht="45" customHeight="1" thickBot="1">
      <c r="A68" s="84" t="s">
        <v>244</v>
      </c>
      <c r="B68" s="84" t="s">
        <v>122</v>
      </c>
      <c r="C68" s="102" t="s">
        <v>360</v>
      </c>
      <c r="D68" s="80" t="s">
        <v>5</v>
      </c>
      <c r="E68" s="81">
        <v>1</v>
      </c>
      <c r="F68" s="41">
        <v>1712.92</v>
      </c>
      <c r="G68" s="97">
        <f t="shared" si="0"/>
        <v>1712.92</v>
      </c>
      <c r="H68" s="93" t="s">
        <v>53</v>
      </c>
      <c r="I68" s="94">
        <f>ROUND(SUM(G37:G68),2)</f>
        <v>28028.15</v>
      </c>
    </row>
    <row r="69" spans="1:9" ht="45" customHeight="1">
      <c r="A69" s="70" t="s">
        <v>278</v>
      </c>
      <c r="B69" s="65" t="s">
        <v>26</v>
      </c>
      <c r="C69" s="105" t="s">
        <v>274</v>
      </c>
      <c r="D69" s="66" t="s">
        <v>5</v>
      </c>
      <c r="E69" s="71">
        <v>1</v>
      </c>
      <c r="F69" s="10">
        <v>314.02999999999997</v>
      </c>
      <c r="G69" s="91">
        <f t="shared" si="0"/>
        <v>314.02999999999997</v>
      </c>
      <c r="H69" s="90"/>
      <c r="I69" s="4"/>
    </row>
    <row r="70" spans="1:9" ht="45" customHeight="1">
      <c r="A70" s="72" t="s">
        <v>278</v>
      </c>
      <c r="B70" s="67" t="s">
        <v>27</v>
      </c>
      <c r="C70" s="100" t="s">
        <v>275</v>
      </c>
      <c r="D70" s="68" t="s">
        <v>5</v>
      </c>
      <c r="E70" s="69">
        <v>1</v>
      </c>
      <c r="F70" s="1">
        <v>188.42</v>
      </c>
      <c r="G70" s="92">
        <f t="shared" si="0"/>
        <v>188.42</v>
      </c>
      <c r="H70" s="90"/>
      <c r="I70" s="4"/>
    </row>
    <row r="71" spans="1:9" ht="45" customHeight="1" thickBot="1">
      <c r="A71" s="72" t="s">
        <v>278</v>
      </c>
      <c r="B71" s="67" t="s">
        <v>28</v>
      </c>
      <c r="C71" s="100" t="s">
        <v>276</v>
      </c>
      <c r="D71" s="68" t="s">
        <v>5</v>
      </c>
      <c r="E71" s="69">
        <v>1</v>
      </c>
      <c r="F71" s="1">
        <v>399.68</v>
      </c>
      <c r="G71" s="92">
        <f t="shared" si="0"/>
        <v>399.68</v>
      </c>
      <c r="H71" s="90"/>
      <c r="I71" s="4"/>
    </row>
    <row r="72" spans="1:9" ht="45" customHeight="1" thickBot="1">
      <c r="A72" s="73" t="s">
        <v>278</v>
      </c>
      <c r="B72" s="74" t="s">
        <v>29</v>
      </c>
      <c r="C72" s="103" t="s">
        <v>277</v>
      </c>
      <c r="D72" s="75" t="s">
        <v>5</v>
      </c>
      <c r="E72" s="76">
        <v>1</v>
      </c>
      <c r="F72" s="11">
        <v>628.07000000000005</v>
      </c>
      <c r="G72" s="95">
        <f t="shared" si="0"/>
        <v>628.07000000000005</v>
      </c>
      <c r="H72" s="93" t="s">
        <v>54</v>
      </c>
      <c r="I72" s="94">
        <f>ROUND(SUM(G69:G72),2)</f>
        <v>1530.2</v>
      </c>
    </row>
    <row r="73" spans="1:9" ht="43.5" thickBot="1">
      <c r="F73" s="42" t="s">
        <v>1386</v>
      </c>
      <c r="G73" s="106">
        <f>SUM(G5:G72)</f>
        <v>79518.709999999963</v>
      </c>
      <c r="H73" s="90"/>
      <c r="I73" s="4"/>
    </row>
  </sheetData>
  <sheetProtection algorithmName="SHA-512" hashValue="cQotrWklYkS77YsPUF2+i8rzsI/FpewmQ4qvF+3WrpU6SLzIKUkoEdPiycNoirF4yeV3t9F8Y71klhAo8VHrFA==" saltValue="1isY2mXCLvWGJ2FnNYp9mA=="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378AC-5340-4B3D-BDA7-CB2A84B1119D}">
  <sheetPr codeName="Lapas6">
    <tabColor rgb="FF00B050"/>
  </sheetPr>
  <dimension ref="A1:L104"/>
  <sheetViews>
    <sheetView topLeftCell="B93" zoomScale="80" zoomScaleNormal="80" workbookViewId="0">
      <selection activeCell="F10" sqref="F10"/>
    </sheetView>
  </sheetViews>
  <sheetFormatPr defaultColWidth="9.140625" defaultRowHeight="15"/>
  <cols>
    <col min="1" max="1" width="31.7109375" style="9" bestFit="1" customWidth="1"/>
    <col min="2" max="2" width="8.28515625" style="9" bestFit="1" customWidth="1"/>
    <col min="3" max="3" width="77.28515625" style="5" customWidth="1"/>
    <col min="4" max="4" width="9.140625" style="4"/>
    <col min="5" max="5" width="16.28515625" style="30" customWidth="1"/>
    <col min="6" max="6" width="20.7109375" style="6" customWidth="1"/>
    <col min="7" max="7" width="14.7109375" style="4" customWidth="1"/>
    <col min="8" max="8" width="21.5703125" style="7" customWidth="1"/>
    <col min="9" max="9" width="16.140625" style="2" customWidth="1"/>
    <col min="10" max="16384" width="9.140625" style="2"/>
  </cols>
  <sheetData>
    <row r="1" spans="1:12" ht="40.15" customHeight="1">
      <c r="A1" s="244" t="s">
        <v>144</v>
      </c>
      <c r="B1" s="244"/>
      <c r="C1" s="244"/>
      <c r="D1" s="244"/>
      <c r="E1" s="244"/>
      <c r="F1" s="244"/>
      <c r="G1" s="244"/>
    </row>
    <row r="2" spans="1:12" ht="20.25" customHeight="1" thickBot="1">
      <c r="A2" s="87"/>
      <c r="B2" s="87"/>
      <c r="C2" s="88"/>
      <c r="D2" s="88"/>
      <c r="E2" s="89"/>
      <c r="F2" s="88"/>
      <c r="G2" s="99"/>
    </row>
    <row r="3" spans="1:12" ht="14.45" customHeight="1">
      <c r="A3" s="245" t="s">
        <v>287</v>
      </c>
      <c r="B3" s="245"/>
      <c r="C3" s="245"/>
      <c r="D3" s="245"/>
      <c r="E3" s="245"/>
      <c r="F3" s="245"/>
      <c r="G3" s="246"/>
    </row>
    <row r="4" spans="1:12" ht="43.5" thickBot="1">
      <c r="A4" s="12" t="s">
        <v>45</v>
      </c>
      <c r="B4" s="12" t="s">
        <v>0</v>
      </c>
      <c r="C4" s="12" t="s">
        <v>1</v>
      </c>
      <c r="D4" s="12" t="s">
        <v>2</v>
      </c>
      <c r="E4" s="29" t="s">
        <v>3</v>
      </c>
      <c r="F4" s="13" t="s">
        <v>67</v>
      </c>
      <c r="G4" s="14" t="s">
        <v>4</v>
      </c>
      <c r="H4" s="194"/>
      <c r="I4" s="195"/>
      <c r="J4" s="195"/>
      <c r="K4" s="4"/>
    </row>
    <row r="5" spans="1:12" ht="45" customHeight="1">
      <c r="A5" s="129" t="s">
        <v>151</v>
      </c>
      <c r="B5" s="122" t="s">
        <v>6</v>
      </c>
      <c r="C5" s="121" t="s">
        <v>152</v>
      </c>
      <c r="D5" s="123" t="s">
        <v>138</v>
      </c>
      <c r="E5" s="130">
        <v>84</v>
      </c>
      <c r="F5" s="10">
        <v>661.61</v>
      </c>
      <c r="G5" s="196">
        <f t="shared" ref="G5:G101" si="0">ROUND((E5*F5),2)</f>
        <v>55575.24</v>
      </c>
      <c r="H5" s="194"/>
      <c r="I5" s="195"/>
      <c r="J5" s="195"/>
      <c r="K5" s="4"/>
      <c r="L5" s="4"/>
    </row>
    <row r="6" spans="1:12" ht="45" customHeight="1">
      <c r="A6" s="131" t="s">
        <v>151</v>
      </c>
      <c r="B6" s="125" t="s">
        <v>7</v>
      </c>
      <c r="C6" s="227" t="s">
        <v>152</v>
      </c>
      <c r="D6" s="127" t="s">
        <v>138</v>
      </c>
      <c r="E6" s="128">
        <v>27</v>
      </c>
      <c r="F6" s="1">
        <v>636.59</v>
      </c>
      <c r="G6" s="197">
        <f t="shared" si="0"/>
        <v>17187.93</v>
      </c>
      <c r="H6" s="194"/>
      <c r="I6" s="195"/>
      <c r="J6" s="195"/>
      <c r="K6" s="4"/>
      <c r="L6" s="4"/>
    </row>
    <row r="7" spans="1:12" ht="45" customHeight="1">
      <c r="A7" s="131" t="s">
        <v>151</v>
      </c>
      <c r="B7" s="125" t="s">
        <v>8</v>
      </c>
      <c r="C7" s="126" t="s">
        <v>153</v>
      </c>
      <c r="D7" s="127" t="s">
        <v>138</v>
      </c>
      <c r="E7" s="128">
        <v>27</v>
      </c>
      <c r="F7" s="1">
        <v>1133.79</v>
      </c>
      <c r="G7" s="197">
        <f t="shared" si="0"/>
        <v>30612.33</v>
      </c>
      <c r="H7" s="194"/>
      <c r="I7" s="195"/>
      <c r="J7" s="195"/>
      <c r="K7" s="4"/>
      <c r="L7" s="4"/>
    </row>
    <row r="8" spans="1:12" ht="45" customHeight="1">
      <c r="A8" s="131" t="s">
        <v>151</v>
      </c>
      <c r="B8" s="125" t="s">
        <v>9</v>
      </c>
      <c r="C8" s="126" t="s">
        <v>154</v>
      </c>
      <c r="D8" s="127" t="s">
        <v>5</v>
      </c>
      <c r="E8" s="128">
        <v>2</v>
      </c>
      <c r="F8" s="1">
        <v>12275.21</v>
      </c>
      <c r="G8" s="197">
        <f t="shared" si="0"/>
        <v>24550.42</v>
      </c>
      <c r="H8" s="194"/>
      <c r="I8" s="195"/>
      <c r="J8" s="195"/>
      <c r="K8" s="4"/>
      <c r="L8" s="4"/>
    </row>
    <row r="9" spans="1:12" ht="45" customHeight="1">
      <c r="A9" s="131" t="s">
        <v>151</v>
      </c>
      <c r="B9" s="125" t="s">
        <v>10</v>
      </c>
      <c r="C9" s="126" t="s">
        <v>155</v>
      </c>
      <c r="D9" s="127" t="s">
        <v>136</v>
      </c>
      <c r="E9" s="128">
        <v>2</v>
      </c>
      <c r="F9" s="1">
        <v>272.76</v>
      </c>
      <c r="G9" s="197">
        <f t="shared" si="0"/>
        <v>545.52</v>
      </c>
      <c r="H9" s="194"/>
      <c r="I9" s="195"/>
      <c r="J9" s="195"/>
      <c r="K9" s="4"/>
      <c r="L9" s="4"/>
    </row>
    <row r="10" spans="1:12" ht="45" customHeight="1">
      <c r="A10" s="131" t="s">
        <v>151</v>
      </c>
      <c r="B10" s="125" t="s">
        <v>11</v>
      </c>
      <c r="C10" s="126" t="s">
        <v>156</v>
      </c>
      <c r="D10" s="127" t="s">
        <v>5</v>
      </c>
      <c r="E10" s="128">
        <v>1</v>
      </c>
      <c r="F10" s="1">
        <v>8983.4500000000007</v>
      </c>
      <c r="G10" s="197">
        <f t="shared" si="0"/>
        <v>8983.4500000000007</v>
      </c>
      <c r="H10" s="194"/>
      <c r="I10" s="195"/>
      <c r="J10" s="195"/>
      <c r="K10" s="4"/>
      <c r="L10" s="4"/>
    </row>
    <row r="11" spans="1:12" ht="45" customHeight="1">
      <c r="A11" s="131" t="s">
        <v>151</v>
      </c>
      <c r="B11" s="125" t="s">
        <v>12</v>
      </c>
      <c r="C11" s="227" t="s">
        <v>157</v>
      </c>
      <c r="D11" s="127" t="s">
        <v>5</v>
      </c>
      <c r="E11" s="128">
        <v>2</v>
      </c>
      <c r="F11" s="1">
        <v>68.86</v>
      </c>
      <c r="G11" s="197">
        <f t="shared" si="0"/>
        <v>137.72</v>
      </c>
      <c r="H11" s="194"/>
      <c r="I11" s="195"/>
      <c r="J11" s="195"/>
      <c r="K11" s="4"/>
      <c r="L11" s="4"/>
    </row>
    <row r="12" spans="1:12" ht="45" customHeight="1">
      <c r="A12" s="131" t="s">
        <v>151</v>
      </c>
      <c r="B12" s="125" t="s">
        <v>13</v>
      </c>
      <c r="C12" s="227" t="s">
        <v>158</v>
      </c>
      <c r="D12" s="127" t="s">
        <v>5</v>
      </c>
      <c r="E12" s="128">
        <v>1</v>
      </c>
      <c r="F12" s="1">
        <v>12798.63</v>
      </c>
      <c r="G12" s="197">
        <f t="shared" si="0"/>
        <v>12798.63</v>
      </c>
      <c r="H12" s="194"/>
      <c r="I12" s="195"/>
      <c r="J12" s="195"/>
      <c r="K12" s="4"/>
      <c r="L12" s="4"/>
    </row>
    <row r="13" spans="1:12" ht="45" customHeight="1">
      <c r="A13" s="131" t="s">
        <v>151</v>
      </c>
      <c r="B13" s="125" t="s">
        <v>14</v>
      </c>
      <c r="C13" s="227" t="s">
        <v>155</v>
      </c>
      <c r="D13" s="127" t="s">
        <v>136</v>
      </c>
      <c r="E13" s="128">
        <v>1</v>
      </c>
      <c r="F13" s="1">
        <v>272.76</v>
      </c>
      <c r="G13" s="197">
        <f t="shared" si="0"/>
        <v>272.76</v>
      </c>
      <c r="H13" s="194"/>
      <c r="I13" s="195"/>
      <c r="J13" s="195"/>
      <c r="K13" s="4"/>
      <c r="L13" s="4"/>
    </row>
    <row r="14" spans="1:12" ht="45" customHeight="1">
      <c r="A14" s="131" t="s">
        <v>151</v>
      </c>
      <c r="B14" s="125" t="s">
        <v>68</v>
      </c>
      <c r="C14" s="227" t="s">
        <v>157</v>
      </c>
      <c r="D14" s="127" t="s">
        <v>5</v>
      </c>
      <c r="E14" s="128">
        <v>1</v>
      </c>
      <c r="F14" s="1">
        <v>68.86</v>
      </c>
      <c r="G14" s="197">
        <f t="shared" si="0"/>
        <v>68.86</v>
      </c>
      <c r="H14" s="194"/>
      <c r="I14" s="195"/>
      <c r="J14" s="195"/>
      <c r="K14" s="4"/>
      <c r="L14" s="4"/>
    </row>
    <row r="15" spans="1:12" ht="45" customHeight="1" thickBot="1">
      <c r="A15" s="131" t="s">
        <v>151</v>
      </c>
      <c r="B15" s="125" t="s">
        <v>69</v>
      </c>
      <c r="C15" s="227" t="s">
        <v>160</v>
      </c>
      <c r="D15" s="127" t="s">
        <v>138</v>
      </c>
      <c r="E15" s="128">
        <v>90</v>
      </c>
      <c r="F15" s="1">
        <v>133.37</v>
      </c>
      <c r="G15" s="197">
        <f t="shared" si="0"/>
        <v>12003.3</v>
      </c>
      <c r="H15" s="194"/>
      <c r="I15" s="195"/>
      <c r="J15" s="195"/>
      <c r="K15" s="4"/>
      <c r="L15" s="4"/>
    </row>
    <row r="16" spans="1:12" ht="45" customHeight="1" thickBot="1">
      <c r="A16" s="132" t="s">
        <v>151</v>
      </c>
      <c r="B16" s="133" t="s">
        <v>70</v>
      </c>
      <c r="C16" s="228" t="s">
        <v>161</v>
      </c>
      <c r="D16" s="135" t="s">
        <v>136</v>
      </c>
      <c r="E16" s="136">
        <v>1</v>
      </c>
      <c r="F16" s="11">
        <v>729.74</v>
      </c>
      <c r="G16" s="206">
        <f t="shared" si="0"/>
        <v>729.74</v>
      </c>
      <c r="H16" s="202" t="s">
        <v>51</v>
      </c>
      <c r="I16" s="203">
        <f>ROUND(SUM(G5:G16),2)</f>
        <v>163465.9</v>
      </c>
      <c r="J16" s="195"/>
      <c r="K16" s="4"/>
      <c r="L16" s="4"/>
    </row>
    <row r="17" spans="1:12" ht="45" customHeight="1">
      <c r="A17" s="129" t="s">
        <v>162</v>
      </c>
      <c r="B17" s="122" t="s">
        <v>15</v>
      </c>
      <c r="C17" s="229" t="s">
        <v>163</v>
      </c>
      <c r="D17" s="123" t="s">
        <v>138</v>
      </c>
      <c r="E17" s="130">
        <v>96</v>
      </c>
      <c r="F17" s="10">
        <v>88.89</v>
      </c>
      <c r="G17" s="196">
        <f t="shared" si="0"/>
        <v>8533.44</v>
      </c>
      <c r="H17" s="194"/>
      <c r="I17" s="195"/>
      <c r="J17" s="195"/>
      <c r="K17" s="4"/>
      <c r="L17" s="4"/>
    </row>
    <row r="18" spans="1:12" ht="45" customHeight="1">
      <c r="A18" s="145" t="s">
        <v>162</v>
      </c>
      <c r="B18" s="146" t="s">
        <v>16</v>
      </c>
      <c r="C18" s="230" t="s">
        <v>1406</v>
      </c>
      <c r="D18" s="231" t="s">
        <v>138</v>
      </c>
      <c r="E18" s="232">
        <v>92</v>
      </c>
      <c r="F18" s="60">
        <v>338.47</v>
      </c>
      <c r="G18" s="208">
        <f t="shared" si="0"/>
        <v>31139.24</v>
      </c>
      <c r="H18" s="194"/>
      <c r="I18" s="195"/>
      <c r="J18" s="195"/>
      <c r="K18" s="4"/>
      <c r="L18" s="4"/>
    </row>
    <row r="19" spans="1:12" ht="45" customHeight="1">
      <c r="A19" s="131" t="s">
        <v>162</v>
      </c>
      <c r="B19" s="125" t="s">
        <v>17</v>
      </c>
      <c r="C19" s="227" t="s">
        <v>164</v>
      </c>
      <c r="D19" s="127" t="s">
        <v>5</v>
      </c>
      <c r="E19" s="128">
        <v>1</v>
      </c>
      <c r="F19" s="1">
        <v>17702.41</v>
      </c>
      <c r="G19" s="197">
        <f t="shared" si="0"/>
        <v>17702.41</v>
      </c>
      <c r="H19" s="194"/>
      <c r="I19" s="195"/>
      <c r="J19" s="195"/>
      <c r="K19" s="4"/>
      <c r="L19" s="4"/>
    </row>
    <row r="20" spans="1:12" ht="45" customHeight="1">
      <c r="A20" s="131" t="s">
        <v>162</v>
      </c>
      <c r="B20" s="125" t="s">
        <v>18</v>
      </c>
      <c r="C20" s="227" t="s">
        <v>165</v>
      </c>
      <c r="D20" s="127" t="s">
        <v>136</v>
      </c>
      <c r="E20" s="128">
        <v>2</v>
      </c>
      <c r="F20" s="1">
        <v>915.31</v>
      </c>
      <c r="G20" s="197">
        <f t="shared" si="0"/>
        <v>1830.62</v>
      </c>
      <c r="H20" s="194"/>
      <c r="I20" s="195"/>
      <c r="J20" s="195"/>
      <c r="K20" s="4"/>
      <c r="L20" s="4"/>
    </row>
    <row r="21" spans="1:12" ht="45" customHeight="1">
      <c r="A21" s="131" t="s">
        <v>162</v>
      </c>
      <c r="B21" s="125" t="s">
        <v>19</v>
      </c>
      <c r="C21" s="227" t="s">
        <v>166</v>
      </c>
      <c r="D21" s="127" t="s">
        <v>5</v>
      </c>
      <c r="E21" s="128">
        <v>2</v>
      </c>
      <c r="F21" s="1">
        <v>1142.8900000000001</v>
      </c>
      <c r="G21" s="197">
        <f t="shared" si="0"/>
        <v>2285.7800000000002</v>
      </c>
      <c r="H21" s="194"/>
      <c r="I21" s="195"/>
      <c r="J21" s="195"/>
      <c r="K21" s="4"/>
      <c r="L21" s="4"/>
    </row>
    <row r="22" spans="1:12" ht="45" customHeight="1">
      <c r="A22" s="131" t="s">
        <v>162</v>
      </c>
      <c r="B22" s="125" t="s">
        <v>20</v>
      </c>
      <c r="C22" s="227" t="s">
        <v>167</v>
      </c>
      <c r="D22" s="127" t="s">
        <v>136</v>
      </c>
      <c r="E22" s="128">
        <v>2</v>
      </c>
      <c r="F22" s="1">
        <v>740.08</v>
      </c>
      <c r="G22" s="197">
        <f t="shared" si="0"/>
        <v>1480.16</v>
      </c>
      <c r="H22" s="194"/>
      <c r="I22" s="195"/>
      <c r="J22" s="195"/>
      <c r="K22" s="4"/>
      <c r="L22" s="4"/>
    </row>
    <row r="23" spans="1:12" ht="45" customHeight="1">
      <c r="A23" s="131" t="s">
        <v>162</v>
      </c>
      <c r="B23" s="125" t="s">
        <v>21</v>
      </c>
      <c r="C23" s="227" t="s">
        <v>168</v>
      </c>
      <c r="D23" s="127" t="s">
        <v>5</v>
      </c>
      <c r="E23" s="128">
        <v>1</v>
      </c>
      <c r="F23" s="1">
        <v>199.12</v>
      </c>
      <c r="G23" s="197">
        <f t="shared" si="0"/>
        <v>199.12</v>
      </c>
      <c r="H23" s="194"/>
      <c r="I23" s="195"/>
      <c r="J23" s="195"/>
      <c r="K23" s="4"/>
      <c r="L23" s="4"/>
    </row>
    <row r="24" spans="1:12" ht="45" customHeight="1">
      <c r="A24" s="131" t="s">
        <v>162</v>
      </c>
      <c r="B24" s="125" t="s">
        <v>22</v>
      </c>
      <c r="C24" s="227" t="s">
        <v>169</v>
      </c>
      <c r="D24" s="127" t="s">
        <v>5</v>
      </c>
      <c r="E24" s="128">
        <v>1</v>
      </c>
      <c r="F24" s="1">
        <v>290.86</v>
      </c>
      <c r="G24" s="197">
        <f t="shared" si="0"/>
        <v>290.86</v>
      </c>
      <c r="H24" s="194"/>
      <c r="I24" s="195"/>
      <c r="J24" s="195"/>
      <c r="K24" s="4"/>
      <c r="L24" s="4"/>
    </row>
    <row r="25" spans="1:12" ht="45" customHeight="1">
      <c r="A25" s="131" t="s">
        <v>162</v>
      </c>
      <c r="B25" s="125" t="s">
        <v>23</v>
      </c>
      <c r="C25" s="227" t="s">
        <v>170</v>
      </c>
      <c r="D25" s="127" t="s">
        <v>136</v>
      </c>
      <c r="E25" s="128">
        <v>1</v>
      </c>
      <c r="F25" s="1">
        <v>110.09</v>
      </c>
      <c r="G25" s="197">
        <f t="shared" si="0"/>
        <v>110.09</v>
      </c>
      <c r="H25" s="194"/>
      <c r="I25" s="195"/>
      <c r="J25" s="195"/>
      <c r="K25" s="4"/>
      <c r="L25" s="4"/>
    </row>
    <row r="26" spans="1:12" ht="45" customHeight="1">
      <c r="A26" s="131" t="s">
        <v>162</v>
      </c>
      <c r="B26" s="125" t="s">
        <v>24</v>
      </c>
      <c r="C26" s="227" t="s">
        <v>171</v>
      </c>
      <c r="D26" s="127" t="s">
        <v>5</v>
      </c>
      <c r="E26" s="128">
        <v>1</v>
      </c>
      <c r="F26" s="1">
        <v>1063.6199999999999</v>
      </c>
      <c r="G26" s="197">
        <f t="shared" si="0"/>
        <v>1063.6199999999999</v>
      </c>
      <c r="H26" s="194"/>
      <c r="I26" s="195"/>
      <c r="J26" s="195"/>
      <c r="K26" s="4"/>
      <c r="L26" s="4"/>
    </row>
    <row r="27" spans="1:12" ht="45" customHeight="1">
      <c r="A27" s="131" t="s">
        <v>162</v>
      </c>
      <c r="B27" s="125" t="s">
        <v>25</v>
      </c>
      <c r="C27" s="227" t="s">
        <v>172</v>
      </c>
      <c r="D27" s="127" t="s">
        <v>136</v>
      </c>
      <c r="E27" s="128">
        <v>2</v>
      </c>
      <c r="F27" s="1">
        <v>714.31</v>
      </c>
      <c r="G27" s="197">
        <f t="shared" si="0"/>
        <v>1428.62</v>
      </c>
      <c r="H27" s="194"/>
      <c r="I27" s="195"/>
      <c r="J27" s="195"/>
      <c r="K27" s="4"/>
      <c r="L27" s="4"/>
    </row>
    <row r="28" spans="1:12" ht="45" customHeight="1">
      <c r="A28" s="131" t="s">
        <v>162</v>
      </c>
      <c r="B28" s="125" t="s">
        <v>85</v>
      </c>
      <c r="C28" s="227" t="s">
        <v>173</v>
      </c>
      <c r="D28" s="127" t="s">
        <v>136</v>
      </c>
      <c r="E28" s="128">
        <v>2</v>
      </c>
      <c r="F28" s="1">
        <v>42.54</v>
      </c>
      <c r="G28" s="197">
        <f t="shared" si="0"/>
        <v>85.08</v>
      </c>
      <c r="H28" s="194"/>
      <c r="I28" s="195"/>
      <c r="J28" s="195"/>
      <c r="K28" s="4"/>
      <c r="L28" s="4"/>
    </row>
    <row r="29" spans="1:12" ht="45" customHeight="1">
      <c r="A29" s="131" t="s">
        <v>162</v>
      </c>
      <c r="B29" s="125" t="s">
        <v>86</v>
      </c>
      <c r="C29" s="227" t="s">
        <v>159</v>
      </c>
      <c r="D29" s="127" t="s">
        <v>5</v>
      </c>
      <c r="E29" s="128">
        <v>2</v>
      </c>
      <c r="F29" s="1">
        <v>272.76</v>
      </c>
      <c r="G29" s="197">
        <f t="shared" si="0"/>
        <v>545.52</v>
      </c>
      <c r="H29" s="194"/>
      <c r="I29" s="195"/>
      <c r="J29" s="195"/>
      <c r="K29" s="4"/>
      <c r="L29" s="4"/>
    </row>
    <row r="30" spans="1:12" ht="45" customHeight="1">
      <c r="A30" s="131" t="s">
        <v>162</v>
      </c>
      <c r="B30" s="125" t="s">
        <v>87</v>
      </c>
      <c r="C30" s="227" t="s">
        <v>174</v>
      </c>
      <c r="D30" s="127" t="s">
        <v>5</v>
      </c>
      <c r="E30" s="128">
        <v>1</v>
      </c>
      <c r="F30" s="1">
        <v>68.86</v>
      </c>
      <c r="G30" s="197">
        <f t="shared" si="0"/>
        <v>68.86</v>
      </c>
      <c r="H30" s="194"/>
      <c r="I30" s="195"/>
      <c r="J30" s="195"/>
      <c r="K30" s="4"/>
      <c r="L30" s="4"/>
    </row>
    <row r="31" spans="1:12" ht="45" customHeight="1">
      <c r="A31" s="131" t="s">
        <v>162</v>
      </c>
      <c r="B31" s="125" t="s">
        <v>88</v>
      </c>
      <c r="C31" s="227" t="s">
        <v>175</v>
      </c>
      <c r="D31" s="127" t="s">
        <v>5</v>
      </c>
      <c r="E31" s="128">
        <v>1</v>
      </c>
      <c r="F31" s="1">
        <v>20142.23</v>
      </c>
      <c r="G31" s="197">
        <f t="shared" si="0"/>
        <v>20142.23</v>
      </c>
      <c r="H31" s="194"/>
      <c r="I31" s="195"/>
      <c r="J31" s="195"/>
      <c r="K31" s="4"/>
      <c r="L31" s="4"/>
    </row>
    <row r="32" spans="1:12" ht="45" customHeight="1">
      <c r="A32" s="131" t="s">
        <v>162</v>
      </c>
      <c r="B32" s="125" t="s">
        <v>89</v>
      </c>
      <c r="C32" s="227" t="s">
        <v>172</v>
      </c>
      <c r="D32" s="127" t="s">
        <v>136</v>
      </c>
      <c r="E32" s="128">
        <v>2</v>
      </c>
      <c r="F32" s="1">
        <v>714.31</v>
      </c>
      <c r="G32" s="197">
        <f t="shared" si="0"/>
        <v>1428.62</v>
      </c>
      <c r="H32" s="194"/>
      <c r="I32" s="195"/>
      <c r="J32" s="195"/>
      <c r="K32" s="4"/>
      <c r="L32" s="4"/>
    </row>
    <row r="33" spans="1:12" ht="45" customHeight="1">
      <c r="A33" s="131" t="s">
        <v>162</v>
      </c>
      <c r="B33" s="125" t="s">
        <v>90</v>
      </c>
      <c r="C33" s="227" t="s">
        <v>167</v>
      </c>
      <c r="D33" s="127" t="s">
        <v>136</v>
      </c>
      <c r="E33" s="128">
        <v>2</v>
      </c>
      <c r="F33" s="1">
        <v>740.08</v>
      </c>
      <c r="G33" s="197">
        <f t="shared" si="0"/>
        <v>1480.16</v>
      </c>
      <c r="H33" s="194"/>
      <c r="I33" s="195"/>
      <c r="J33" s="195"/>
      <c r="K33" s="4"/>
      <c r="L33" s="4"/>
    </row>
    <row r="34" spans="1:12" ht="45" customHeight="1">
      <c r="A34" s="131" t="s">
        <v>162</v>
      </c>
      <c r="B34" s="125" t="s">
        <v>91</v>
      </c>
      <c r="C34" s="227" t="s">
        <v>176</v>
      </c>
      <c r="D34" s="127" t="s">
        <v>136</v>
      </c>
      <c r="E34" s="128">
        <v>2</v>
      </c>
      <c r="F34" s="1">
        <v>86.99</v>
      </c>
      <c r="G34" s="197">
        <f t="shared" si="0"/>
        <v>173.98</v>
      </c>
      <c r="H34" s="194"/>
      <c r="I34" s="195"/>
      <c r="J34" s="195"/>
      <c r="K34" s="4"/>
      <c r="L34" s="4"/>
    </row>
    <row r="35" spans="1:12" ht="45" customHeight="1">
      <c r="A35" s="131" t="s">
        <v>162</v>
      </c>
      <c r="B35" s="125" t="s">
        <v>92</v>
      </c>
      <c r="C35" s="227" t="s">
        <v>177</v>
      </c>
      <c r="D35" s="127" t="s">
        <v>5</v>
      </c>
      <c r="E35" s="128">
        <v>2</v>
      </c>
      <c r="F35" s="1">
        <v>114.08</v>
      </c>
      <c r="G35" s="197">
        <f t="shared" si="0"/>
        <v>228.16</v>
      </c>
      <c r="H35" s="194"/>
      <c r="I35" s="195"/>
      <c r="J35" s="195"/>
      <c r="K35" s="4"/>
      <c r="L35" s="4"/>
    </row>
    <row r="36" spans="1:12" ht="45" customHeight="1">
      <c r="A36" s="131" t="s">
        <v>162</v>
      </c>
      <c r="B36" s="125" t="s">
        <v>93</v>
      </c>
      <c r="C36" s="227" t="s">
        <v>166</v>
      </c>
      <c r="D36" s="127" t="s">
        <v>5</v>
      </c>
      <c r="E36" s="128">
        <v>2</v>
      </c>
      <c r="F36" s="1">
        <v>1142.8900000000001</v>
      </c>
      <c r="G36" s="197">
        <f t="shared" si="0"/>
        <v>2285.7800000000002</v>
      </c>
      <c r="H36" s="194"/>
      <c r="I36" s="195"/>
      <c r="J36" s="195"/>
      <c r="K36" s="4"/>
      <c r="L36" s="4"/>
    </row>
    <row r="37" spans="1:12" ht="45" customHeight="1">
      <c r="A37" s="131" t="s">
        <v>162</v>
      </c>
      <c r="B37" s="125" t="s">
        <v>94</v>
      </c>
      <c r="C37" s="227" t="s">
        <v>165</v>
      </c>
      <c r="D37" s="127" t="s">
        <v>136</v>
      </c>
      <c r="E37" s="128">
        <v>2</v>
      </c>
      <c r="F37" s="1">
        <v>915.31</v>
      </c>
      <c r="G37" s="197">
        <f t="shared" si="0"/>
        <v>1830.62</v>
      </c>
      <c r="H37" s="194"/>
      <c r="I37" s="195"/>
      <c r="J37" s="195"/>
      <c r="K37" s="4"/>
      <c r="L37" s="4"/>
    </row>
    <row r="38" spans="1:12" ht="45" customHeight="1">
      <c r="A38" s="131" t="s">
        <v>162</v>
      </c>
      <c r="B38" s="125" t="s">
        <v>95</v>
      </c>
      <c r="C38" s="227" t="s">
        <v>173</v>
      </c>
      <c r="D38" s="127" t="s">
        <v>136</v>
      </c>
      <c r="E38" s="128">
        <v>2</v>
      </c>
      <c r="F38" s="1">
        <v>42.54</v>
      </c>
      <c r="G38" s="197">
        <f t="shared" si="0"/>
        <v>85.08</v>
      </c>
      <c r="H38" s="194"/>
      <c r="I38" s="195"/>
      <c r="J38" s="195"/>
      <c r="K38" s="4"/>
      <c r="L38" s="4"/>
    </row>
    <row r="39" spans="1:12" ht="45" customHeight="1" thickBot="1">
      <c r="A39" s="131" t="s">
        <v>162</v>
      </c>
      <c r="B39" s="125" t="s">
        <v>96</v>
      </c>
      <c r="C39" s="227" t="s">
        <v>155</v>
      </c>
      <c r="D39" s="127" t="s">
        <v>5</v>
      </c>
      <c r="E39" s="128">
        <v>2</v>
      </c>
      <c r="F39" s="1">
        <v>272.76</v>
      </c>
      <c r="G39" s="197">
        <f t="shared" si="0"/>
        <v>545.52</v>
      </c>
      <c r="H39" s="194"/>
      <c r="I39" s="195"/>
      <c r="J39" s="195"/>
      <c r="K39" s="4"/>
      <c r="L39" s="4"/>
    </row>
    <row r="40" spans="1:12" ht="45" customHeight="1" thickBot="1">
      <c r="A40" s="132" t="s">
        <v>162</v>
      </c>
      <c r="B40" s="133" t="s">
        <v>97</v>
      </c>
      <c r="C40" s="228" t="s">
        <v>174</v>
      </c>
      <c r="D40" s="135" t="s">
        <v>5</v>
      </c>
      <c r="E40" s="136">
        <v>1</v>
      </c>
      <c r="F40" s="11">
        <v>68.86</v>
      </c>
      <c r="G40" s="206">
        <f t="shared" si="0"/>
        <v>68.86</v>
      </c>
      <c r="H40" s="202" t="s">
        <v>52</v>
      </c>
      <c r="I40" s="203">
        <f>ROUND(SUM(G17:G40),2)</f>
        <v>95032.43</v>
      </c>
      <c r="J40" s="195"/>
      <c r="K40" s="4"/>
      <c r="L40" s="4"/>
    </row>
    <row r="41" spans="1:12" ht="45" customHeight="1">
      <c r="A41" s="129" t="s">
        <v>181</v>
      </c>
      <c r="B41" s="122" t="s">
        <v>31</v>
      </c>
      <c r="C41" s="229" t="s">
        <v>178</v>
      </c>
      <c r="D41" s="123" t="s">
        <v>138</v>
      </c>
      <c r="E41" s="130">
        <v>38</v>
      </c>
      <c r="F41" s="10">
        <v>58.18</v>
      </c>
      <c r="G41" s="196">
        <f t="shared" si="0"/>
        <v>2210.84</v>
      </c>
      <c r="H41" s="194"/>
      <c r="I41" s="195"/>
      <c r="J41" s="195"/>
      <c r="K41" s="4"/>
      <c r="L41" s="4"/>
    </row>
    <row r="42" spans="1:12" ht="45" customHeight="1">
      <c r="A42" s="131" t="s">
        <v>181</v>
      </c>
      <c r="B42" s="125" t="s">
        <v>32</v>
      </c>
      <c r="C42" s="227" t="s">
        <v>179</v>
      </c>
      <c r="D42" s="127" t="s">
        <v>138</v>
      </c>
      <c r="E42" s="128">
        <v>38</v>
      </c>
      <c r="F42" s="1">
        <v>101.47</v>
      </c>
      <c r="G42" s="197">
        <f t="shared" si="0"/>
        <v>3855.86</v>
      </c>
      <c r="H42" s="194"/>
      <c r="I42" s="195"/>
      <c r="J42" s="195"/>
      <c r="K42" s="4"/>
      <c r="L42" s="4"/>
    </row>
    <row r="43" spans="1:12" ht="45" customHeight="1">
      <c r="A43" s="131" t="s">
        <v>181</v>
      </c>
      <c r="B43" s="125" t="s">
        <v>33</v>
      </c>
      <c r="C43" s="227" t="s">
        <v>180</v>
      </c>
      <c r="D43" s="127" t="s">
        <v>138</v>
      </c>
      <c r="E43" s="128">
        <v>82</v>
      </c>
      <c r="F43" s="1">
        <v>132.29</v>
      </c>
      <c r="G43" s="197">
        <f t="shared" si="0"/>
        <v>10847.78</v>
      </c>
      <c r="H43" s="194"/>
      <c r="I43" s="195"/>
      <c r="J43" s="195"/>
      <c r="K43" s="4"/>
      <c r="L43" s="4"/>
    </row>
    <row r="44" spans="1:12" ht="45" customHeight="1">
      <c r="A44" s="145" t="s">
        <v>181</v>
      </c>
      <c r="B44" s="146" t="s">
        <v>34</v>
      </c>
      <c r="C44" s="230" t="s">
        <v>1407</v>
      </c>
      <c r="D44" s="231" t="s">
        <v>138</v>
      </c>
      <c r="E44" s="232">
        <v>36</v>
      </c>
      <c r="F44" s="60">
        <v>271.02</v>
      </c>
      <c r="G44" s="208">
        <f t="shared" si="0"/>
        <v>9756.7199999999993</v>
      </c>
      <c r="H44" s="194"/>
      <c r="I44" s="195"/>
      <c r="J44" s="195"/>
      <c r="K44" s="4"/>
      <c r="L44" s="4"/>
    </row>
    <row r="45" spans="1:12" ht="45" customHeight="1">
      <c r="A45" s="145" t="s">
        <v>181</v>
      </c>
      <c r="B45" s="146" t="s">
        <v>35</v>
      </c>
      <c r="C45" s="230" t="s">
        <v>1406</v>
      </c>
      <c r="D45" s="231" t="s">
        <v>138</v>
      </c>
      <c r="E45" s="232">
        <v>36</v>
      </c>
      <c r="F45" s="60">
        <v>356.87</v>
      </c>
      <c r="G45" s="208">
        <f t="shared" si="0"/>
        <v>12847.32</v>
      </c>
      <c r="H45" s="194"/>
      <c r="I45" s="195"/>
      <c r="J45" s="195"/>
      <c r="K45" s="4"/>
      <c r="L45" s="4"/>
    </row>
    <row r="46" spans="1:12" ht="45" customHeight="1">
      <c r="A46" s="145" t="s">
        <v>181</v>
      </c>
      <c r="B46" s="146" t="s">
        <v>36</v>
      </c>
      <c r="C46" s="230" t="s">
        <v>1408</v>
      </c>
      <c r="D46" s="231" t="s">
        <v>138</v>
      </c>
      <c r="E46" s="232">
        <v>70</v>
      </c>
      <c r="F46" s="60">
        <v>453.88</v>
      </c>
      <c r="G46" s="208">
        <f t="shared" si="0"/>
        <v>31771.599999999999</v>
      </c>
      <c r="H46" s="194"/>
      <c r="I46" s="195"/>
      <c r="J46" s="195"/>
      <c r="K46" s="4"/>
      <c r="L46" s="4"/>
    </row>
    <row r="47" spans="1:12" ht="45" customHeight="1">
      <c r="A47" s="131" t="s">
        <v>181</v>
      </c>
      <c r="B47" s="125" t="s">
        <v>37</v>
      </c>
      <c r="C47" s="227" t="s">
        <v>182</v>
      </c>
      <c r="D47" s="127" t="s">
        <v>5</v>
      </c>
      <c r="E47" s="128">
        <v>1</v>
      </c>
      <c r="F47" s="1">
        <v>19643.03</v>
      </c>
      <c r="G47" s="197">
        <f t="shared" si="0"/>
        <v>19643.03</v>
      </c>
      <c r="H47" s="194"/>
      <c r="I47" s="195"/>
      <c r="J47" s="195"/>
      <c r="K47" s="4"/>
      <c r="L47" s="4"/>
    </row>
    <row r="48" spans="1:12" ht="45" customHeight="1">
      <c r="A48" s="131" t="s">
        <v>181</v>
      </c>
      <c r="B48" s="125" t="s">
        <v>98</v>
      </c>
      <c r="C48" s="227" t="s">
        <v>165</v>
      </c>
      <c r="D48" s="127" t="s">
        <v>136</v>
      </c>
      <c r="E48" s="128">
        <v>1</v>
      </c>
      <c r="F48" s="1">
        <v>915.31</v>
      </c>
      <c r="G48" s="197">
        <f t="shared" si="0"/>
        <v>915.31</v>
      </c>
      <c r="H48" s="194"/>
      <c r="I48" s="195"/>
      <c r="J48" s="195"/>
      <c r="K48" s="4"/>
      <c r="L48" s="4"/>
    </row>
    <row r="49" spans="1:12" ht="45" customHeight="1">
      <c r="A49" s="131" t="s">
        <v>181</v>
      </c>
      <c r="B49" s="125" t="s">
        <v>99</v>
      </c>
      <c r="C49" s="227" t="s">
        <v>166</v>
      </c>
      <c r="D49" s="127" t="s">
        <v>5</v>
      </c>
      <c r="E49" s="128">
        <v>1</v>
      </c>
      <c r="F49" s="1">
        <v>1142.8900000000001</v>
      </c>
      <c r="G49" s="197">
        <f t="shared" si="0"/>
        <v>1142.8900000000001</v>
      </c>
      <c r="H49" s="194"/>
      <c r="I49" s="195"/>
      <c r="J49" s="195"/>
      <c r="K49" s="4"/>
      <c r="L49" s="4"/>
    </row>
    <row r="50" spans="1:12" ht="45" customHeight="1">
      <c r="A50" s="131" t="s">
        <v>181</v>
      </c>
      <c r="B50" s="125" t="s">
        <v>100</v>
      </c>
      <c r="C50" s="227" t="s">
        <v>167</v>
      </c>
      <c r="D50" s="127" t="s">
        <v>136</v>
      </c>
      <c r="E50" s="128">
        <v>1</v>
      </c>
      <c r="F50" s="1">
        <v>740.08</v>
      </c>
      <c r="G50" s="197">
        <f t="shared" si="0"/>
        <v>740.08</v>
      </c>
      <c r="H50" s="194"/>
      <c r="I50" s="195"/>
      <c r="J50" s="195"/>
      <c r="K50" s="4"/>
      <c r="L50" s="4"/>
    </row>
    <row r="51" spans="1:12" ht="45" customHeight="1">
      <c r="A51" s="131" t="s">
        <v>181</v>
      </c>
      <c r="B51" s="125" t="s">
        <v>101</v>
      </c>
      <c r="C51" s="227" t="s">
        <v>176</v>
      </c>
      <c r="D51" s="127" t="s">
        <v>136</v>
      </c>
      <c r="E51" s="128">
        <v>1</v>
      </c>
      <c r="F51" s="1">
        <v>86.99</v>
      </c>
      <c r="G51" s="197">
        <f t="shared" si="0"/>
        <v>86.99</v>
      </c>
      <c r="H51" s="194"/>
      <c r="I51" s="195"/>
      <c r="J51" s="195"/>
      <c r="K51" s="4"/>
      <c r="L51" s="4"/>
    </row>
    <row r="52" spans="1:12" ht="45" customHeight="1">
      <c r="A52" s="131" t="s">
        <v>181</v>
      </c>
      <c r="B52" s="125" t="s">
        <v>102</v>
      </c>
      <c r="C52" s="227" t="s">
        <v>177</v>
      </c>
      <c r="D52" s="127" t="s">
        <v>5</v>
      </c>
      <c r="E52" s="128">
        <v>2</v>
      </c>
      <c r="F52" s="1">
        <v>114.08</v>
      </c>
      <c r="G52" s="197">
        <f t="shared" si="0"/>
        <v>228.16</v>
      </c>
      <c r="H52" s="194"/>
      <c r="I52" s="195"/>
      <c r="J52" s="195"/>
      <c r="K52" s="4"/>
      <c r="L52" s="4"/>
    </row>
    <row r="53" spans="1:12" ht="45" customHeight="1">
      <c r="A53" s="131" t="s">
        <v>181</v>
      </c>
      <c r="B53" s="125" t="s">
        <v>103</v>
      </c>
      <c r="C53" s="227" t="s">
        <v>172</v>
      </c>
      <c r="D53" s="127" t="s">
        <v>136</v>
      </c>
      <c r="E53" s="128">
        <v>1</v>
      </c>
      <c r="F53" s="1">
        <v>714.31</v>
      </c>
      <c r="G53" s="197">
        <f t="shared" si="0"/>
        <v>714.31</v>
      </c>
      <c r="H53" s="194"/>
      <c r="I53" s="195"/>
      <c r="J53" s="195"/>
      <c r="K53" s="4"/>
      <c r="L53" s="4"/>
    </row>
    <row r="54" spans="1:12" ht="45" customHeight="1">
      <c r="A54" s="131" t="s">
        <v>181</v>
      </c>
      <c r="B54" s="125" t="s">
        <v>104</v>
      </c>
      <c r="C54" s="227" t="s">
        <v>185</v>
      </c>
      <c r="D54" s="127" t="s">
        <v>136</v>
      </c>
      <c r="E54" s="128">
        <v>1</v>
      </c>
      <c r="F54" s="1">
        <v>550.5</v>
      </c>
      <c r="G54" s="197">
        <f t="shared" si="0"/>
        <v>550.5</v>
      </c>
      <c r="H54" s="194"/>
      <c r="I54" s="195"/>
      <c r="J54" s="195"/>
      <c r="K54" s="4"/>
      <c r="L54" s="4"/>
    </row>
    <row r="55" spans="1:12" ht="45" customHeight="1">
      <c r="A55" s="131" t="s">
        <v>181</v>
      </c>
      <c r="B55" s="125" t="s">
        <v>105</v>
      </c>
      <c r="C55" s="227" t="s">
        <v>183</v>
      </c>
      <c r="D55" s="127" t="s">
        <v>5</v>
      </c>
      <c r="E55" s="128">
        <v>1</v>
      </c>
      <c r="F55" s="1">
        <v>564.99</v>
      </c>
      <c r="G55" s="197">
        <f t="shared" si="0"/>
        <v>564.99</v>
      </c>
      <c r="H55" s="194"/>
      <c r="I55" s="195"/>
      <c r="J55" s="195"/>
      <c r="K55" s="4"/>
      <c r="L55" s="4"/>
    </row>
    <row r="56" spans="1:12" ht="45" customHeight="1">
      <c r="A56" s="131" t="s">
        <v>181</v>
      </c>
      <c r="B56" s="125" t="s">
        <v>106</v>
      </c>
      <c r="C56" s="227" t="s">
        <v>184</v>
      </c>
      <c r="D56" s="127" t="s">
        <v>136</v>
      </c>
      <c r="E56" s="128">
        <v>1</v>
      </c>
      <c r="F56" s="1">
        <v>291.12</v>
      </c>
      <c r="G56" s="197">
        <f t="shared" si="0"/>
        <v>291.12</v>
      </c>
      <c r="H56" s="194"/>
      <c r="I56" s="195"/>
      <c r="J56" s="195"/>
      <c r="K56" s="4"/>
      <c r="L56" s="4"/>
    </row>
    <row r="57" spans="1:12" ht="45" customHeight="1">
      <c r="A57" s="131" t="s">
        <v>181</v>
      </c>
      <c r="B57" s="125" t="s">
        <v>107</v>
      </c>
      <c r="C57" s="227" t="s">
        <v>176</v>
      </c>
      <c r="D57" s="127" t="s">
        <v>136</v>
      </c>
      <c r="E57" s="128">
        <v>1</v>
      </c>
      <c r="F57" s="1">
        <v>96.85</v>
      </c>
      <c r="G57" s="197">
        <f t="shared" si="0"/>
        <v>96.85</v>
      </c>
      <c r="H57" s="194"/>
      <c r="I57" s="195"/>
      <c r="J57" s="195"/>
      <c r="K57" s="4"/>
      <c r="L57" s="4"/>
    </row>
    <row r="58" spans="1:12" ht="45" customHeight="1">
      <c r="A58" s="131" t="s">
        <v>181</v>
      </c>
      <c r="B58" s="125" t="s">
        <v>108</v>
      </c>
      <c r="C58" s="227" t="s">
        <v>186</v>
      </c>
      <c r="D58" s="127" t="s">
        <v>136</v>
      </c>
      <c r="E58" s="128">
        <v>1</v>
      </c>
      <c r="F58" s="1">
        <v>550.5</v>
      </c>
      <c r="G58" s="197">
        <f t="shared" si="0"/>
        <v>550.5</v>
      </c>
      <c r="H58" s="194"/>
      <c r="I58" s="195"/>
      <c r="J58" s="195"/>
      <c r="K58" s="4"/>
      <c r="L58" s="4"/>
    </row>
    <row r="59" spans="1:12" ht="45" customHeight="1">
      <c r="A59" s="131" t="s">
        <v>181</v>
      </c>
      <c r="B59" s="125" t="s">
        <v>109</v>
      </c>
      <c r="C59" s="227" t="s">
        <v>173</v>
      </c>
      <c r="D59" s="127" t="s">
        <v>136</v>
      </c>
      <c r="E59" s="128">
        <v>1</v>
      </c>
      <c r="F59" s="1">
        <v>42.54</v>
      </c>
      <c r="G59" s="197">
        <f t="shared" si="0"/>
        <v>42.54</v>
      </c>
      <c r="H59" s="194"/>
      <c r="I59" s="195"/>
      <c r="J59" s="195"/>
      <c r="K59" s="4"/>
      <c r="L59" s="4"/>
    </row>
    <row r="60" spans="1:12" ht="45" customHeight="1">
      <c r="A60" s="131" t="s">
        <v>181</v>
      </c>
      <c r="B60" s="125" t="s">
        <v>110</v>
      </c>
      <c r="C60" s="227" t="s">
        <v>187</v>
      </c>
      <c r="D60" s="127" t="s">
        <v>188</v>
      </c>
      <c r="E60" s="128">
        <v>1</v>
      </c>
      <c r="F60" s="1">
        <v>35.159999999999997</v>
      </c>
      <c r="G60" s="197">
        <f t="shared" si="0"/>
        <v>35.159999999999997</v>
      </c>
      <c r="H60" s="194"/>
      <c r="I60" s="195"/>
      <c r="J60" s="195"/>
      <c r="K60" s="4"/>
      <c r="L60" s="4"/>
    </row>
    <row r="61" spans="1:12" ht="45" customHeight="1">
      <c r="A61" s="131" t="s">
        <v>181</v>
      </c>
      <c r="B61" s="125" t="s">
        <v>111</v>
      </c>
      <c r="C61" s="227" t="s">
        <v>155</v>
      </c>
      <c r="D61" s="127" t="s">
        <v>5</v>
      </c>
      <c r="E61" s="128">
        <v>2</v>
      </c>
      <c r="F61" s="1">
        <v>272.76</v>
      </c>
      <c r="G61" s="197">
        <f t="shared" si="0"/>
        <v>545.52</v>
      </c>
      <c r="H61" s="194"/>
      <c r="I61" s="195"/>
      <c r="J61" s="195"/>
      <c r="K61" s="4"/>
      <c r="L61" s="4"/>
    </row>
    <row r="62" spans="1:12" ht="45" customHeight="1">
      <c r="A62" s="131" t="s">
        <v>181</v>
      </c>
      <c r="B62" s="125" t="s">
        <v>112</v>
      </c>
      <c r="C62" s="227" t="s">
        <v>174</v>
      </c>
      <c r="D62" s="127" t="s">
        <v>5</v>
      </c>
      <c r="E62" s="128">
        <v>1</v>
      </c>
      <c r="F62" s="1">
        <v>68.86</v>
      </c>
      <c r="G62" s="197">
        <f t="shared" si="0"/>
        <v>68.86</v>
      </c>
      <c r="H62" s="194"/>
      <c r="I62" s="195"/>
      <c r="J62" s="195"/>
      <c r="K62" s="4"/>
      <c r="L62" s="4"/>
    </row>
    <row r="63" spans="1:12" ht="45" customHeight="1">
      <c r="A63" s="145" t="s">
        <v>181</v>
      </c>
      <c r="B63" s="146" t="s">
        <v>113</v>
      </c>
      <c r="C63" s="230" t="s">
        <v>1401</v>
      </c>
      <c r="D63" s="231" t="s">
        <v>5</v>
      </c>
      <c r="E63" s="232">
        <v>1</v>
      </c>
      <c r="F63" s="60">
        <v>17995.09</v>
      </c>
      <c r="G63" s="208">
        <f t="shared" si="0"/>
        <v>17995.09</v>
      </c>
      <c r="H63" s="194"/>
      <c r="I63" s="195"/>
      <c r="J63" s="195"/>
      <c r="K63" s="4"/>
      <c r="L63" s="4"/>
    </row>
    <row r="64" spans="1:12" ht="45" customHeight="1">
      <c r="A64" s="131" t="s">
        <v>181</v>
      </c>
      <c r="B64" s="125" t="s">
        <v>114</v>
      </c>
      <c r="C64" s="227" t="s">
        <v>165</v>
      </c>
      <c r="D64" s="127" t="s">
        <v>136</v>
      </c>
      <c r="E64" s="128">
        <v>1</v>
      </c>
      <c r="F64" s="1">
        <v>915.31</v>
      </c>
      <c r="G64" s="197">
        <f t="shared" si="0"/>
        <v>915.31</v>
      </c>
      <c r="H64" s="194"/>
      <c r="I64" s="195"/>
      <c r="J64" s="195"/>
      <c r="K64" s="4"/>
      <c r="L64" s="4"/>
    </row>
    <row r="65" spans="1:12" ht="45" customHeight="1">
      <c r="A65" s="131" t="s">
        <v>181</v>
      </c>
      <c r="B65" s="125" t="s">
        <v>115</v>
      </c>
      <c r="C65" s="227" t="s">
        <v>166</v>
      </c>
      <c r="D65" s="127" t="s">
        <v>5</v>
      </c>
      <c r="E65" s="128">
        <v>1</v>
      </c>
      <c r="F65" s="1">
        <v>1142.8900000000001</v>
      </c>
      <c r="G65" s="197">
        <f t="shared" si="0"/>
        <v>1142.8900000000001</v>
      </c>
      <c r="H65" s="194"/>
      <c r="I65" s="195"/>
      <c r="J65" s="195"/>
      <c r="K65" s="4"/>
      <c r="L65" s="4"/>
    </row>
    <row r="66" spans="1:12" ht="45" customHeight="1">
      <c r="A66" s="131" t="s">
        <v>181</v>
      </c>
      <c r="B66" s="125" t="s">
        <v>116</v>
      </c>
      <c r="C66" s="227" t="s">
        <v>172</v>
      </c>
      <c r="D66" s="127" t="s">
        <v>136</v>
      </c>
      <c r="E66" s="128">
        <v>1</v>
      </c>
      <c r="F66" s="1">
        <v>714.31</v>
      </c>
      <c r="G66" s="197">
        <f t="shared" si="0"/>
        <v>714.31</v>
      </c>
      <c r="H66" s="194"/>
      <c r="I66" s="195"/>
      <c r="J66" s="195"/>
      <c r="K66" s="4"/>
      <c r="L66" s="4"/>
    </row>
    <row r="67" spans="1:12" ht="45" customHeight="1">
      <c r="A67" s="131" t="s">
        <v>181</v>
      </c>
      <c r="B67" s="125" t="s">
        <v>117</v>
      </c>
      <c r="C67" s="227" t="s">
        <v>185</v>
      </c>
      <c r="D67" s="127" t="s">
        <v>136</v>
      </c>
      <c r="E67" s="128">
        <v>1</v>
      </c>
      <c r="F67" s="1">
        <v>550.5</v>
      </c>
      <c r="G67" s="197">
        <f t="shared" si="0"/>
        <v>550.5</v>
      </c>
      <c r="H67" s="194"/>
      <c r="I67" s="195"/>
      <c r="J67" s="195"/>
      <c r="K67" s="4"/>
      <c r="L67" s="4"/>
    </row>
    <row r="68" spans="1:12" ht="45" customHeight="1">
      <c r="A68" s="131" t="s">
        <v>181</v>
      </c>
      <c r="B68" s="125" t="s">
        <v>118</v>
      </c>
      <c r="C68" s="227" t="s">
        <v>183</v>
      </c>
      <c r="D68" s="127" t="s">
        <v>5</v>
      </c>
      <c r="E68" s="128">
        <v>1</v>
      </c>
      <c r="F68" s="1">
        <v>564.99</v>
      </c>
      <c r="G68" s="197">
        <f t="shared" si="0"/>
        <v>564.99</v>
      </c>
      <c r="H68" s="194"/>
      <c r="I68" s="195"/>
      <c r="J68" s="195"/>
      <c r="K68" s="4"/>
      <c r="L68" s="4"/>
    </row>
    <row r="69" spans="1:12" ht="45" customHeight="1">
      <c r="A69" s="131" t="s">
        <v>181</v>
      </c>
      <c r="B69" s="125" t="s">
        <v>119</v>
      </c>
      <c r="C69" s="227" t="s">
        <v>186</v>
      </c>
      <c r="D69" s="127" t="s">
        <v>136</v>
      </c>
      <c r="E69" s="128">
        <v>1</v>
      </c>
      <c r="F69" s="1">
        <v>550.5</v>
      </c>
      <c r="G69" s="197">
        <f t="shared" si="0"/>
        <v>550.5</v>
      </c>
      <c r="H69" s="194"/>
      <c r="I69" s="195"/>
      <c r="J69" s="195"/>
      <c r="K69" s="4"/>
      <c r="L69" s="4"/>
    </row>
    <row r="70" spans="1:12" ht="45" customHeight="1">
      <c r="A70" s="131" t="s">
        <v>181</v>
      </c>
      <c r="B70" s="125" t="s">
        <v>120</v>
      </c>
      <c r="C70" s="227" t="s">
        <v>173</v>
      </c>
      <c r="D70" s="127" t="s">
        <v>136</v>
      </c>
      <c r="E70" s="128">
        <v>1</v>
      </c>
      <c r="F70" s="1">
        <v>42.54</v>
      </c>
      <c r="G70" s="197">
        <f t="shared" si="0"/>
        <v>42.54</v>
      </c>
      <c r="H70" s="194"/>
      <c r="I70" s="195"/>
      <c r="J70" s="195"/>
      <c r="K70" s="4"/>
      <c r="L70" s="4"/>
    </row>
    <row r="71" spans="1:12" ht="45" customHeight="1">
      <c r="A71" s="131" t="s">
        <v>181</v>
      </c>
      <c r="B71" s="125" t="s">
        <v>121</v>
      </c>
      <c r="C71" s="227" t="s">
        <v>187</v>
      </c>
      <c r="D71" s="127" t="s">
        <v>136</v>
      </c>
      <c r="E71" s="128">
        <v>1</v>
      </c>
      <c r="F71" s="1">
        <v>35.159999999999997</v>
      </c>
      <c r="G71" s="197">
        <f t="shared" si="0"/>
        <v>35.159999999999997</v>
      </c>
      <c r="H71" s="194"/>
      <c r="I71" s="195"/>
      <c r="J71" s="195"/>
      <c r="K71" s="4"/>
      <c r="L71" s="4"/>
    </row>
    <row r="72" spans="1:12" ht="45" customHeight="1">
      <c r="A72" s="131" t="s">
        <v>181</v>
      </c>
      <c r="B72" s="125" t="s">
        <v>122</v>
      </c>
      <c r="C72" s="227" t="s">
        <v>155</v>
      </c>
      <c r="D72" s="127" t="s">
        <v>5</v>
      </c>
      <c r="E72" s="128">
        <v>2</v>
      </c>
      <c r="F72" s="1">
        <v>272.76</v>
      </c>
      <c r="G72" s="197">
        <f t="shared" si="0"/>
        <v>545.52</v>
      </c>
      <c r="H72" s="194"/>
      <c r="I72" s="195"/>
      <c r="J72" s="195"/>
      <c r="K72" s="4"/>
      <c r="L72" s="4"/>
    </row>
    <row r="73" spans="1:12" ht="45" customHeight="1">
      <c r="A73" s="131" t="s">
        <v>181</v>
      </c>
      <c r="B73" s="125" t="s">
        <v>123</v>
      </c>
      <c r="C73" s="227" t="s">
        <v>174</v>
      </c>
      <c r="D73" s="127" t="s">
        <v>5</v>
      </c>
      <c r="E73" s="128">
        <v>1</v>
      </c>
      <c r="F73" s="1">
        <v>68.86</v>
      </c>
      <c r="G73" s="197">
        <f t="shared" si="0"/>
        <v>68.86</v>
      </c>
      <c r="H73" s="194"/>
      <c r="I73" s="195"/>
      <c r="J73" s="195"/>
      <c r="K73" s="4"/>
      <c r="L73" s="4"/>
    </row>
    <row r="74" spans="1:12" ht="45" customHeight="1">
      <c r="A74" s="145" t="s">
        <v>181</v>
      </c>
      <c r="B74" s="146" t="s">
        <v>124</v>
      </c>
      <c r="C74" s="230" t="s">
        <v>1402</v>
      </c>
      <c r="D74" s="231" t="s">
        <v>5</v>
      </c>
      <c r="E74" s="232">
        <v>1</v>
      </c>
      <c r="F74" s="60">
        <v>24027.06</v>
      </c>
      <c r="G74" s="208">
        <f t="shared" si="0"/>
        <v>24027.06</v>
      </c>
      <c r="H74" s="194"/>
      <c r="I74" s="195"/>
      <c r="J74" s="195"/>
      <c r="K74" s="4"/>
      <c r="L74" s="4"/>
    </row>
    <row r="75" spans="1:12" ht="45" customHeight="1">
      <c r="A75" s="131" t="s">
        <v>181</v>
      </c>
      <c r="B75" s="125" t="s">
        <v>125</v>
      </c>
      <c r="C75" s="227" t="s">
        <v>189</v>
      </c>
      <c r="D75" s="127" t="s">
        <v>136</v>
      </c>
      <c r="E75" s="128">
        <v>1</v>
      </c>
      <c r="F75" s="1">
        <v>1490.21</v>
      </c>
      <c r="G75" s="197">
        <f t="shared" si="0"/>
        <v>1490.21</v>
      </c>
      <c r="H75" s="194"/>
      <c r="I75" s="195"/>
      <c r="J75" s="195"/>
      <c r="K75" s="4"/>
      <c r="L75" s="4"/>
    </row>
    <row r="76" spans="1:12" ht="45" customHeight="1">
      <c r="A76" s="131" t="s">
        <v>181</v>
      </c>
      <c r="B76" s="125" t="s">
        <v>126</v>
      </c>
      <c r="C76" s="227" t="s">
        <v>190</v>
      </c>
      <c r="D76" s="127" t="s">
        <v>136</v>
      </c>
      <c r="E76" s="128">
        <v>1</v>
      </c>
      <c r="F76" s="1">
        <v>1930.35</v>
      </c>
      <c r="G76" s="197">
        <f t="shared" si="0"/>
        <v>1930.35</v>
      </c>
      <c r="H76" s="194"/>
      <c r="I76" s="195"/>
      <c r="J76" s="195"/>
      <c r="K76" s="4"/>
      <c r="L76" s="4"/>
    </row>
    <row r="77" spans="1:12" ht="45" customHeight="1">
      <c r="A77" s="131" t="s">
        <v>181</v>
      </c>
      <c r="B77" s="125" t="s">
        <v>127</v>
      </c>
      <c r="C77" s="227" t="s">
        <v>191</v>
      </c>
      <c r="D77" s="127" t="s">
        <v>5</v>
      </c>
      <c r="E77" s="128">
        <v>2</v>
      </c>
      <c r="F77" s="1">
        <v>3695.8</v>
      </c>
      <c r="G77" s="197">
        <f t="shared" si="0"/>
        <v>7391.6</v>
      </c>
      <c r="H77" s="194"/>
      <c r="I77" s="195"/>
      <c r="J77" s="195"/>
      <c r="K77" s="4"/>
      <c r="L77" s="4"/>
    </row>
    <row r="78" spans="1:12" ht="45" customHeight="1">
      <c r="A78" s="131" t="s">
        <v>181</v>
      </c>
      <c r="B78" s="125" t="s">
        <v>128</v>
      </c>
      <c r="C78" s="227" t="s">
        <v>192</v>
      </c>
      <c r="D78" s="127" t="s">
        <v>136</v>
      </c>
      <c r="E78" s="128">
        <v>1</v>
      </c>
      <c r="F78" s="1">
        <v>903.84</v>
      </c>
      <c r="G78" s="197">
        <f t="shared" si="0"/>
        <v>903.84</v>
      </c>
      <c r="H78" s="194"/>
      <c r="I78" s="195"/>
      <c r="J78" s="195"/>
      <c r="K78" s="4"/>
      <c r="L78" s="4"/>
    </row>
    <row r="79" spans="1:12" ht="45" customHeight="1">
      <c r="A79" s="131" t="s">
        <v>181</v>
      </c>
      <c r="B79" s="125" t="s">
        <v>129</v>
      </c>
      <c r="C79" s="227" t="s">
        <v>176</v>
      </c>
      <c r="D79" s="127" t="s">
        <v>136</v>
      </c>
      <c r="E79" s="128">
        <v>1</v>
      </c>
      <c r="F79" s="1">
        <v>86.99</v>
      </c>
      <c r="G79" s="197">
        <f t="shared" si="0"/>
        <v>86.99</v>
      </c>
      <c r="H79" s="194"/>
      <c r="I79" s="195"/>
      <c r="J79" s="195"/>
      <c r="K79" s="4"/>
      <c r="L79" s="4"/>
    </row>
    <row r="80" spans="1:12" ht="45" customHeight="1">
      <c r="A80" s="131" t="s">
        <v>181</v>
      </c>
      <c r="B80" s="125" t="s">
        <v>130</v>
      </c>
      <c r="C80" s="227" t="s">
        <v>177</v>
      </c>
      <c r="D80" s="127" t="s">
        <v>5</v>
      </c>
      <c r="E80" s="128">
        <v>1</v>
      </c>
      <c r="F80" s="1">
        <v>114.08</v>
      </c>
      <c r="G80" s="197">
        <f t="shared" si="0"/>
        <v>114.08</v>
      </c>
      <c r="H80" s="194"/>
      <c r="I80" s="195"/>
      <c r="J80" s="195"/>
      <c r="K80" s="4"/>
      <c r="L80" s="4"/>
    </row>
    <row r="81" spans="1:12" ht="45" customHeight="1">
      <c r="A81" s="131" t="s">
        <v>181</v>
      </c>
      <c r="B81" s="125" t="s">
        <v>131</v>
      </c>
      <c r="C81" s="227" t="s">
        <v>193</v>
      </c>
      <c r="D81" s="127" t="s">
        <v>136</v>
      </c>
      <c r="E81" s="128">
        <v>2</v>
      </c>
      <c r="F81" s="1">
        <v>884.72</v>
      </c>
      <c r="G81" s="197">
        <f t="shared" si="0"/>
        <v>1769.44</v>
      </c>
      <c r="H81" s="194"/>
      <c r="I81" s="195"/>
      <c r="J81" s="195"/>
      <c r="K81" s="4"/>
      <c r="L81" s="4"/>
    </row>
    <row r="82" spans="1:12" ht="45" customHeight="1">
      <c r="A82" s="131" t="s">
        <v>181</v>
      </c>
      <c r="B82" s="125" t="s">
        <v>132</v>
      </c>
      <c r="C82" s="227" t="s">
        <v>194</v>
      </c>
      <c r="D82" s="127" t="s">
        <v>136</v>
      </c>
      <c r="E82" s="128">
        <v>2</v>
      </c>
      <c r="F82" s="1">
        <v>79.89</v>
      </c>
      <c r="G82" s="197">
        <f t="shared" si="0"/>
        <v>159.78</v>
      </c>
      <c r="H82" s="194"/>
      <c r="I82" s="195"/>
      <c r="J82" s="195"/>
      <c r="K82" s="4"/>
      <c r="L82" s="4"/>
    </row>
    <row r="83" spans="1:12" ht="45" customHeight="1">
      <c r="A83" s="131" t="s">
        <v>181</v>
      </c>
      <c r="B83" s="125" t="s">
        <v>133</v>
      </c>
      <c r="C83" s="227" t="s">
        <v>155</v>
      </c>
      <c r="D83" s="127" t="s">
        <v>5</v>
      </c>
      <c r="E83" s="128">
        <v>2</v>
      </c>
      <c r="F83" s="1">
        <v>272.76</v>
      </c>
      <c r="G83" s="197">
        <f t="shared" si="0"/>
        <v>545.52</v>
      </c>
      <c r="H83" s="194"/>
      <c r="I83" s="195"/>
      <c r="J83" s="195"/>
      <c r="K83" s="4"/>
      <c r="L83" s="4"/>
    </row>
    <row r="84" spans="1:12" ht="45" customHeight="1">
      <c r="A84" s="131" t="s">
        <v>181</v>
      </c>
      <c r="B84" s="125" t="s">
        <v>134</v>
      </c>
      <c r="C84" s="227" t="s">
        <v>174</v>
      </c>
      <c r="D84" s="127" t="s">
        <v>5</v>
      </c>
      <c r="E84" s="128">
        <v>1</v>
      </c>
      <c r="F84" s="1">
        <v>68.86</v>
      </c>
      <c r="G84" s="197">
        <f t="shared" si="0"/>
        <v>68.86</v>
      </c>
      <c r="H84" s="194"/>
      <c r="I84" s="195"/>
      <c r="J84" s="195"/>
      <c r="K84" s="4"/>
      <c r="L84" s="4"/>
    </row>
    <row r="85" spans="1:12" ht="45" customHeight="1">
      <c r="A85" s="145" t="s">
        <v>181</v>
      </c>
      <c r="B85" s="146" t="s">
        <v>135</v>
      </c>
      <c r="C85" s="230" t="s">
        <v>1403</v>
      </c>
      <c r="D85" s="231" t="s">
        <v>5</v>
      </c>
      <c r="E85" s="232">
        <v>1</v>
      </c>
      <c r="F85" s="60">
        <v>23975.85</v>
      </c>
      <c r="G85" s="208">
        <f t="shared" si="0"/>
        <v>23975.85</v>
      </c>
      <c r="H85" s="194"/>
      <c r="I85" s="195"/>
      <c r="J85" s="195"/>
      <c r="K85" s="4"/>
      <c r="L85" s="4"/>
    </row>
    <row r="86" spans="1:12" ht="45" customHeight="1">
      <c r="A86" s="131" t="s">
        <v>181</v>
      </c>
      <c r="B86" s="125" t="s">
        <v>198</v>
      </c>
      <c r="C86" s="227" t="s">
        <v>189</v>
      </c>
      <c r="D86" s="127" t="s">
        <v>136</v>
      </c>
      <c r="E86" s="128">
        <v>1</v>
      </c>
      <c r="F86" s="1">
        <v>1490.21</v>
      </c>
      <c r="G86" s="197">
        <f t="shared" si="0"/>
        <v>1490.21</v>
      </c>
      <c r="H86" s="194"/>
      <c r="I86" s="195"/>
      <c r="J86" s="195"/>
      <c r="K86" s="4"/>
      <c r="L86" s="4"/>
    </row>
    <row r="87" spans="1:12" ht="45" customHeight="1">
      <c r="A87" s="131" t="s">
        <v>181</v>
      </c>
      <c r="B87" s="125" t="s">
        <v>199</v>
      </c>
      <c r="C87" s="227" t="s">
        <v>195</v>
      </c>
      <c r="D87" s="127" t="s">
        <v>136</v>
      </c>
      <c r="E87" s="128">
        <v>1</v>
      </c>
      <c r="F87" s="1">
        <v>1930.35</v>
      </c>
      <c r="G87" s="197">
        <f t="shared" si="0"/>
        <v>1930.35</v>
      </c>
      <c r="H87" s="194"/>
      <c r="I87" s="195"/>
      <c r="J87" s="195"/>
      <c r="K87" s="4"/>
      <c r="L87" s="4"/>
    </row>
    <row r="88" spans="1:12" ht="45" customHeight="1">
      <c r="A88" s="131" t="s">
        <v>181</v>
      </c>
      <c r="B88" s="125" t="s">
        <v>200</v>
      </c>
      <c r="C88" s="227" t="s">
        <v>192</v>
      </c>
      <c r="D88" s="127" t="s">
        <v>136</v>
      </c>
      <c r="E88" s="128">
        <v>1</v>
      </c>
      <c r="F88" s="1">
        <v>903.84</v>
      </c>
      <c r="G88" s="197">
        <f t="shared" si="0"/>
        <v>903.84</v>
      </c>
      <c r="H88" s="194"/>
      <c r="I88" s="195"/>
      <c r="J88" s="195"/>
      <c r="K88" s="4"/>
      <c r="L88" s="4"/>
    </row>
    <row r="89" spans="1:12" ht="45" customHeight="1">
      <c r="A89" s="131" t="s">
        <v>181</v>
      </c>
      <c r="B89" s="125" t="s">
        <v>201</v>
      </c>
      <c r="C89" s="227" t="s">
        <v>191</v>
      </c>
      <c r="D89" s="127" t="s">
        <v>5</v>
      </c>
      <c r="E89" s="128">
        <v>2</v>
      </c>
      <c r="F89" s="1">
        <v>3695.8</v>
      </c>
      <c r="G89" s="197">
        <f t="shared" si="0"/>
        <v>7391.6</v>
      </c>
      <c r="H89" s="194"/>
      <c r="I89" s="195"/>
      <c r="J89" s="195"/>
      <c r="K89" s="4"/>
      <c r="L89" s="4"/>
    </row>
    <row r="90" spans="1:12" ht="45" customHeight="1">
      <c r="A90" s="131" t="s">
        <v>181</v>
      </c>
      <c r="B90" s="125" t="s">
        <v>202</v>
      </c>
      <c r="C90" s="227" t="s">
        <v>168</v>
      </c>
      <c r="D90" s="127" t="s">
        <v>5</v>
      </c>
      <c r="E90" s="128">
        <v>1</v>
      </c>
      <c r="F90" s="1">
        <v>199.12</v>
      </c>
      <c r="G90" s="197">
        <f t="shared" si="0"/>
        <v>199.12</v>
      </c>
      <c r="H90" s="194"/>
      <c r="I90" s="195"/>
      <c r="J90" s="195"/>
      <c r="K90" s="4"/>
      <c r="L90" s="4"/>
    </row>
    <row r="91" spans="1:12" ht="45" customHeight="1">
      <c r="A91" s="131" t="s">
        <v>181</v>
      </c>
      <c r="B91" s="125" t="s">
        <v>203</v>
      </c>
      <c r="C91" s="227" t="s">
        <v>196</v>
      </c>
      <c r="D91" s="127" t="s">
        <v>5</v>
      </c>
      <c r="E91" s="128">
        <v>1</v>
      </c>
      <c r="F91" s="1">
        <v>679.57</v>
      </c>
      <c r="G91" s="197">
        <f t="shared" si="0"/>
        <v>679.57</v>
      </c>
      <c r="H91" s="194"/>
      <c r="I91" s="195"/>
      <c r="J91" s="195"/>
      <c r="K91" s="4"/>
      <c r="L91" s="4"/>
    </row>
    <row r="92" spans="1:12" ht="45" customHeight="1">
      <c r="A92" s="131" t="s">
        <v>181</v>
      </c>
      <c r="B92" s="125" t="s">
        <v>204</v>
      </c>
      <c r="C92" s="227" t="s">
        <v>193</v>
      </c>
      <c r="D92" s="127" t="s">
        <v>136</v>
      </c>
      <c r="E92" s="128">
        <v>2</v>
      </c>
      <c r="F92" s="1">
        <v>884.72</v>
      </c>
      <c r="G92" s="197">
        <f t="shared" si="0"/>
        <v>1769.44</v>
      </c>
      <c r="H92" s="194"/>
      <c r="I92" s="195"/>
      <c r="J92" s="195"/>
      <c r="K92" s="4"/>
      <c r="L92" s="4"/>
    </row>
    <row r="93" spans="1:12" ht="45" customHeight="1">
      <c r="A93" s="131" t="s">
        <v>181</v>
      </c>
      <c r="B93" s="125" t="s">
        <v>205</v>
      </c>
      <c r="C93" s="227" t="s">
        <v>194</v>
      </c>
      <c r="D93" s="127" t="s">
        <v>136</v>
      </c>
      <c r="E93" s="128">
        <v>2</v>
      </c>
      <c r="F93" s="1">
        <v>79.89</v>
      </c>
      <c r="G93" s="197">
        <f t="shared" si="0"/>
        <v>159.78</v>
      </c>
      <c r="H93" s="194"/>
      <c r="I93" s="195"/>
      <c r="J93" s="195"/>
      <c r="K93" s="4"/>
      <c r="L93" s="4"/>
    </row>
    <row r="94" spans="1:12" ht="45" customHeight="1">
      <c r="A94" s="131" t="s">
        <v>181</v>
      </c>
      <c r="B94" s="125" t="s">
        <v>206</v>
      </c>
      <c r="C94" s="227" t="s">
        <v>155</v>
      </c>
      <c r="D94" s="127" t="s">
        <v>5</v>
      </c>
      <c r="E94" s="128">
        <v>2</v>
      </c>
      <c r="F94" s="1">
        <v>272.76</v>
      </c>
      <c r="G94" s="197">
        <f t="shared" si="0"/>
        <v>545.52</v>
      </c>
      <c r="H94" s="198"/>
      <c r="I94" s="195"/>
      <c r="J94" s="195"/>
      <c r="K94" s="4"/>
      <c r="L94" s="4"/>
    </row>
    <row r="95" spans="1:12" ht="45" customHeight="1">
      <c r="A95" s="131" t="s">
        <v>181</v>
      </c>
      <c r="B95" s="125" t="s">
        <v>207</v>
      </c>
      <c r="C95" s="227" t="s">
        <v>174</v>
      </c>
      <c r="D95" s="142" t="s">
        <v>5</v>
      </c>
      <c r="E95" s="143">
        <v>1</v>
      </c>
      <c r="F95" s="41">
        <v>68.86</v>
      </c>
      <c r="G95" s="197">
        <f t="shared" si="0"/>
        <v>68.86</v>
      </c>
      <c r="H95" s="198"/>
      <c r="I95" s="195"/>
      <c r="J95" s="195"/>
      <c r="K95" s="4"/>
      <c r="L95" s="4"/>
    </row>
    <row r="96" spans="1:12" ht="45" customHeight="1">
      <c r="A96" s="145" t="s">
        <v>181</v>
      </c>
      <c r="B96" s="146" t="s">
        <v>208</v>
      </c>
      <c r="C96" s="230" t="s">
        <v>1404</v>
      </c>
      <c r="D96" s="147" t="s">
        <v>5</v>
      </c>
      <c r="E96" s="233">
        <v>1</v>
      </c>
      <c r="F96" s="61">
        <v>8177.87</v>
      </c>
      <c r="G96" s="208">
        <f t="shared" si="0"/>
        <v>8177.87</v>
      </c>
      <c r="H96" s="198"/>
      <c r="I96" s="195"/>
      <c r="J96" s="195"/>
      <c r="K96" s="4"/>
      <c r="L96" s="4"/>
    </row>
    <row r="97" spans="1:12" ht="45" customHeight="1">
      <c r="A97" s="131" t="s">
        <v>181</v>
      </c>
      <c r="B97" s="125" t="s">
        <v>209</v>
      </c>
      <c r="C97" s="227" t="s">
        <v>193</v>
      </c>
      <c r="D97" s="142" t="s">
        <v>136</v>
      </c>
      <c r="E97" s="143">
        <v>2</v>
      </c>
      <c r="F97" s="41">
        <v>884.72</v>
      </c>
      <c r="G97" s="197">
        <f t="shared" si="0"/>
        <v>1769.44</v>
      </c>
      <c r="H97" s="198"/>
      <c r="I97" s="195"/>
      <c r="J97" s="195"/>
      <c r="K97" s="4"/>
      <c r="L97" s="4"/>
    </row>
    <row r="98" spans="1:12" ht="45" customHeight="1">
      <c r="A98" s="131" t="s">
        <v>181</v>
      </c>
      <c r="B98" s="125" t="s">
        <v>210</v>
      </c>
      <c r="C98" s="227" t="s">
        <v>195</v>
      </c>
      <c r="D98" s="142" t="s">
        <v>136</v>
      </c>
      <c r="E98" s="143">
        <v>1</v>
      </c>
      <c r="F98" s="41">
        <v>1930.35</v>
      </c>
      <c r="G98" s="197">
        <f t="shared" si="0"/>
        <v>1930.35</v>
      </c>
      <c r="H98" s="198"/>
      <c r="I98" s="195"/>
      <c r="J98" s="195"/>
      <c r="K98" s="4"/>
      <c r="L98" s="4"/>
    </row>
    <row r="99" spans="1:12" ht="45" customHeight="1">
      <c r="A99" s="131" t="s">
        <v>181</v>
      </c>
      <c r="B99" s="125" t="s">
        <v>211</v>
      </c>
      <c r="C99" s="227" t="s">
        <v>197</v>
      </c>
      <c r="D99" s="142" t="s">
        <v>136</v>
      </c>
      <c r="E99" s="143">
        <v>1</v>
      </c>
      <c r="F99" s="41">
        <v>594.5</v>
      </c>
      <c r="G99" s="197">
        <f t="shared" si="0"/>
        <v>594.5</v>
      </c>
      <c r="H99" s="198"/>
      <c r="I99" s="195"/>
      <c r="J99" s="195"/>
      <c r="K99" s="4"/>
      <c r="L99" s="4"/>
    </row>
    <row r="100" spans="1:12" ht="45" customHeight="1">
      <c r="A100" s="131" t="s">
        <v>181</v>
      </c>
      <c r="B100" s="125" t="s">
        <v>212</v>
      </c>
      <c r="C100" s="227" t="s">
        <v>168</v>
      </c>
      <c r="D100" s="142" t="s">
        <v>5</v>
      </c>
      <c r="E100" s="143">
        <v>1</v>
      </c>
      <c r="F100" s="41">
        <v>199.12</v>
      </c>
      <c r="G100" s="197">
        <f t="shared" si="0"/>
        <v>199.12</v>
      </c>
      <c r="H100" s="198"/>
      <c r="I100" s="195"/>
      <c r="J100" s="195"/>
      <c r="K100" s="4"/>
      <c r="L100" s="4"/>
    </row>
    <row r="101" spans="1:12" ht="45" customHeight="1" thickBot="1">
      <c r="A101" s="131" t="s">
        <v>181</v>
      </c>
      <c r="B101" s="125" t="s">
        <v>213</v>
      </c>
      <c r="C101" s="227" t="s">
        <v>155</v>
      </c>
      <c r="D101" s="142" t="s">
        <v>136</v>
      </c>
      <c r="E101" s="143">
        <v>1</v>
      </c>
      <c r="F101" s="41">
        <v>272.76</v>
      </c>
      <c r="G101" s="197">
        <f t="shared" si="0"/>
        <v>272.76</v>
      </c>
      <c r="H101" s="198"/>
      <c r="I101" s="195"/>
      <c r="J101" s="195"/>
      <c r="K101" s="4"/>
      <c r="L101" s="4"/>
    </row>
    <row r="102" spans="1:12" ht="45" customHeight="1" thickBot="1">
      <c r="A102" s="132" t="s">
        <v>181</v>
      </c>
      <c r="B102" s="133" t="s">
        <v>213</v>
      </c>
      <c r="C102" s="228" t="s">
        <v>157</v>
      </c>
      <c r="D102" s="135" t="s">
        <v>5</v>
      </c>
      <c r="E102" s="136">
        <v>1</v>
      </c>
      <c r="F102" s="11">
        <v>68.86</v>
      </c>
      <c r="G102" s="206">
        <f t="shared" ref="G102" si="1">ROUND((E102*F102),2)</f>
        <v>68.86</v>
      </c>
      <c r="H102" s="202" t="s">
        <v>53</v>
      </c>
      <c r="I102" s="203">
        <f>ROUND(SUM(G41:G102),2)</f>
        <v>211247.37</v>
      </c>
      <c r="J102" s="195"/>
      <c r="K102" s="4"/>
      <c r="L102" s="4"/>
    </row>
    <row r="103" spans="1:12" ht="43.5" thickBot="1">
      <c r="A103" s="205"/>
      <c r="B103" s="205"/>
      <c r="C103" s="234"/>
      <c r="D103" s="195"/>
      <c r="E103" s="235"/>
      <c r="F103" s="42" t="s">
        <v>1387</v>
      </c>
      <c r="G103" s="236">
        <f>SUM(G5:G102)</f>
        <v>469745.69999999978</v>
      </c>
      <c r="H103" s="194"/>
      <c r="I103" s="195"/>
      <c r="J103" s="195"/>
      <c r="K103" s="4"/>
      <c r="L103" s="4"/>
    </row>
    <row r="104" spans="1:12">
      <c r="G104" s="195"/>
      <c r="H104" s="194"/>
      <c r="I104" s="195"/>
      <c r="J104" s="195"/>
      <c r="K104" s="4"/>
      <c r="L104" s="4"/>
    </row>
  </sheetData>
  <sheetProtection algorithmName="SHA-512" hashValue="BgxJMxtVCwpCuY11Jkg/COMw4MblZCw+4UomkpHX9vZzz9B90NNHaYoglG8zUcR/eL43hrXs9VSSSpbc+F1Dcw==" saltValue="XQJBlO0R9EXeup7aE6v18A=="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SANTRAUKA</vt:lpstr>
      <vt:lpstr>1. S dalis</vt:lpstr>
      <vt:lpstr>3. ER-1 dalis</vt:lpstr>
      <vt:lpstr>4. ER-2 dalis</vt:lpstr>
      <vt:lpstr>5. E-1 (apšvietimas) dalis</vt:lpstr>
      <vt:lpstr>7. VN dalis</vt:lpstr>
      <vt:lpstr>'1. S dalis'!_Hlk148616549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TRAKIMAS Vytautas</cp:lastModifiedBy>
  <dcterms:created xsi:type="dcterms:W3CDTF">2020-10-05T14:48:34Z</dcterms:created>
  <dcterms:modified xsi:type="dcterms:W3CDTF">2024-03-12T13:00:02Z</dcterms:modified>
</cp:coreProperties>
</file>