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Konkursai\2024\Administracines paskirties pastatas Mindaugo g. 12, Vilnius\Kartojamas 2\"/>
    </mc:Choice>
  </mc:AlternateContent>
  <bookViews>
    <workbookView xWindow="0" yWindow="0" windowWidth="19200" windowHeight="6930"/>
  </bookViews>
  <sheets>
    <sheet name="0.Suvestinis" sheetId="2" r:id="rId1"/>
    <sheet name="1. SA" sheetId="15" r:id="rId2"/>
    <sheet name="2. SK" sheetId="16" r:id="rId3"/>
    <sheet name="3. VN" sheetId="26" r:id="rId4"/>
    <sheet name="4. LVN" sheetId="25" r:id="rId5"/>
    <sheet name="5.ŠVOK" sheetId="19" r:id="rId6"/>
    <sheet name="6.E" sheetId="10" r:id="rId7"/>
    <sheet name="7.GSS" sheetId="12" r:id="rId8"/>
    <sheet name="8.AS" sheetId="1" r:id="rId9"/>
    <sheet name="9.ER" sheetId="11" r:id="rId10"/>
    <sheet name="10.LE" sheetId="22" r:id="rId11"/>
    <sheet name="11.Baldai" sheetId="17" r:id="rId12"/>
    <sheet name="12. SP" sheetId="14" r:id="rId13"/>
    <sheet name="13.PVA" sheetId="13" r:id="rId14"/>
    <sheet name="14.Tvarkyba" sheetId="23" r:id="rId15"/>
  </sheets>
  <externalReferences>
    <externalReference r:id="rId16"/>
  </externalReferences>
  <definedNames>
    <definedName name="_xlnm._FilterDatabase" localSheetId="1" hidden="1">'1. SA'!$A$11:$F$108</definedName>
    <definedName name="_xlnm._FilterDatabase" localSheetId="11" hidden="1">'11.Baldai'!$A$11:$F$22</definedName>
    <definedName name="_xlnm._FilterDatabase" localSheetId="12" hidden="1">'12. SP'!$A$11:$F$55</definedName>
    <definedName name="_xlnm._FilterDatabase" localSheetId="13" hidden="1">'13.PVA'!$A$11:$F$36</definedName>
    <definedName name="_xlnm._FilterDatabase" localSheetId="2" hidden="1">'2. SK'!$A$11:$F$29</definedName>
    <definedName name="_xlnm._FilterDatabase" localSheetId="5" hidden="1">'5.ŠVOK'!$A$11:$F$11</definedName>
    <definedName name="_xlnm._FilterDatabase" localSheetId="6" hidden="1">'6.E'!$A$11:$F$69</definedName>
    <definedName name="_xlnm._FilterDatabase" localSheetId="7" hidden="1">'7.GSS'!$A$11:$F$34</definedName>
    <definedName name="_xlnm._FilterDatabase" localSheetId="8" hidden="1">'8.AS'!$A$11:$F$56</definedName>
    <definedName name="_xlnm._FilterDatabase" localSheetId="9" hidden="1">'9.ER'!$A$11:$F$60</definedName>
    <definedName name="_Hlk69727045" localSheetId="1">'1. SA'!#REF!</definedName>
    <definedName name="_Hlk69727045" localSheetId="11">'11.Baldai'!#REF!</definedName>
    <definedName name="_Hlk69727045" localSheetId="12">'12. SP'!#REF!</definedName>
    <definedName name="_Hlk69727045" localSheetId="13">'13.PVA'!#REF!</definedName>
    <definedName name="_Hlk69727045" localSheetId="2">'2. SK'!#REF!</definedName>
    <definedName name="_Hlk69727045" localSheetId="6">'6.E'!#REF!</definedName>
    <definedName name="_Hlk69727045" localSheetId="7">'7.GSS'!#REF!</definedName>
    <definedName name="_Hlk69727045" localSheetId="8">'8.AS'!#REF!</definedName>
    <definedName name="_Hlk69727045" localSheetId="9">'9.ER'!#REF!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5" l="1"/>
  <c r="F105" i="15"/>
  <c r="F106" i="15"/>
  <c r="F107" i="15"/>
  <c r="F17" i="13"/>
  <c r="F76" i="11" l="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115" i="26" l="1"/>
  <c r="F116" i="26"/>
  <c r="F21" i="17"/>
  <c r="F31" i="13"/>
  <c r="F150" i="23"/>
  <c r="F60" i="26"/>
  <c r="F61" i="26"/>
  <c r="F62" i="26"/>
  <c r="F63" i="26"/>
  <c r="F64" i="26"/>
  <c r="F65" i="26"/>
  <c r="F66" i="26"/>
  <c r="F59" i="26"/>
  <c r="F56" i="14"/>
  <c r="F57" i="14"/>
  <c r="F58" i="14"/>
  <c r="F59" i="14"/>
  <c r="F60" i="14"/>
  <c r="F61" i="14"/>
  <c r="F62" i="14"/>
  <c r="F63" i="14"/>
  <c r="F64" i="14"/>
  <c r="F65" i="14"/>
  <c r="F50" i="14"/>
  <c r="F51" i="14"/>
  <c r="F52" i="14"/>
  <c r="F53" i="14"/>
  <c r="F39" i="14"/>
  <c r="F40" i="14"/>
  <c r="F41" i="14"/>
  <c r="F20" i="14"/>
  <c r="F21" i="14"/>
  <c r="F22" i="14"/>
  <c r="F23" i="14"/>
  <c r="F55" i="14"/>
  <c r="F98" i="15"/>
  <c r="F81" i="15"/>
  <c r="F82" i="15"/>
  <c r="F83" i="15"/>
  <c r="F84" i="15"/>
  <c r="F85" i="15"/>
  <c r="F86" i="15"/>
  <c r="F87" i="15"/>
  <c r="F88" i="15"/>
  <c r="F68" i="15"/>
  <c r="F69" i="15"/>
  <c r="F70" i="15"/>
  <c r="F71" i="15"/>
  <c r="F72" i="15"/>
  <c r="F73" i="15"/>
  <c r="F74" i="15"/>
  <c r="F75" i="15"/>
  <c r="F76" i="15"/>
  <c r="F77" i="15"/>
  <c r="F78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J24" i="15"/>
  <c r="K24" i="15"/>
  <c r="C53" i="14"/>
  <c r="F158" i="23"/>
  <c r="F159" i="23"/>
  <c r="F160" i="23"/>
  <c r="F161" i="23"/>
  <c r="F162" i="23"/>
  <c r="F163" i="23"/>
  <c r="F151" i="23"/>
  <c r="F152" i="23"/>
  <c r="F153" i="23"/>
  <c r="F154" i="23"/>
  <c r="F155" i="23"/>
  <c r="F110" i="19"/>
  <c r="F72" i="26"/>
  <c r="F30" i="12"/>
  <c r="F31" i="12"/>
  <c r="F28" i="16"/>
  <c r="F27" i="16"/>
  <c r="F26" i="16"/>
  <c r="F25" i="16"/>
  <c r="F24" i="16"/>
  <c r="F23" i="16"/>
  <c r="F20" i="16"/>
  <c r="F21" i="25"/>
  <c r="F18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13" i="25"/>
  <c r="F14" i="25"/>
  <c r="F15" i="25"/>
  <c r="F28" i="25"/>
  <c r="F27" i="25"/>
  <c r="F26" i="25"/>
  <c r="F25" i="25"/>
  <c r="F24" i="25"/>
  <c r="F23" i="25"/>
  <c r="F22" i="25"/>
  <c r="F20" i="25"/>
  <c r="F19" i="25"/>
  <c r="F17" i="25"/>
  <c r="F16" i="25"/>
  <c r="F105" i="26"/>
  <c r="F89" i="26"/>
  <c r="F68" i="26"/>
  <c r="F69" i="26"/>
  <c r="F44" i="26"/>
  <c r="F114" i="26"/>
  <c r="F113" i="26"/>
  <c r="F112" i="26"/>
  <c r="F111" i="26"/>
  <c r="F110" i="26"/>
  <c r="F109" i="26"/>
  <c r="F108" i="26"/>
  <c r="F107" i="26"/>
  <c r="F106" i="26"/>
  <c r="F103" i="26"/>
  <c r="F102" i="26"/>
  <c r="F101" i="26"/>
  <c r="F100" i="26"/>
  <c r="F99" i="26"/>
  <c r="F98" i="26"/>
  <c r="F97" i="26"/>
  <c r="F96" i="26"/>
  <c r="F95" i="26"/>
  <c r="F93" i="26"/>
  <c r="F92" i="26"/>
  <c r="F91" i="26"/>
  <c r="F90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4" i="26"/>
  <c r="F73" i="26"/>
  <c r="F70" i="26"/>
  <c r="F58" i="26"/>
  <c r="F57" i="26"/>
  <c r="F56" i="26"/>
  <c r="F55" i="26"/>
  <c r="F54" i="26"/>
  <c r="F53" i="26"/>
  <c r="F52" i="26"/>
  <c r="F51" i="26"/>
  <c r="F50" i="26"/>
  <c r="F48" i="26"/>
  <c r="F47" i="26"/>
  <c r="F46" i="26"/>
  <c r="F45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57" i="23"/>
  <c r="F149" i="23"/>
  <c r="F138" i="23"/>
  <c r="F139" i="23"/>
  <c r="F140" i="23"/>
  <c r="F141" i="23"/>
  <c r="F142" i="23"/>
  <c r="F143" i="23"/>
  <c r="F144" i="23"/>
  <c r="F145" i="23"/>
  <c r="F146" i="23"/>
  <c r="F147" i="23"/>
  <c r="F137" i="23"/>
  <c r="F126" i="23"/>
  <c r="F127" i="23"/>
  <c r="F128" i="23"/>
  <c r="F129" i="23"/>
  <c r="F130" i="23"/>
  <c r="F131" i="23"/>
  <c r="F132" i="23"/>
  <c r="F133" i="23"/>
  <c r="F134" i="23"/>
  <c r="F135" i="23"/>
  <c r="F125" i="23"/>
  <c r="F114" i="23"/>
  <c r="F115" i="23"/>
  <c r="F116" i="23"/>
  <c r="F117" i="23"/>
  <c r="F118" i="23"/>
  <c r="F119" i="23"/>
  <c r="F120" i="23"/>
  <c r="F121" i="23"/>
  <c r="F122" i="23"/>
  <c r="F123" i="23"/>
  <c r="F113" i="23"/>
  <c r="F102" i="23"/>
  <c r="F103" i="23"/>
  <c r="F104" i="23"/>
  <c r="F105" i="23"/>
  <c r="F106" i="23"/>
  <c r="F107" i="23"/>
  <c r="F108" i="23"/>
  <c r="F109" i="23"/>
  <c r="F110" i="23"/>
  <c r="F111" i="23"/>
  <c r="F91" i="23"/>
  <c r="F92" i="23"/>
  <c r="F89" i="23"/>
  <c r="F101" i="23"/>
  <c r="F99" i="23"/>
  <c r="F98" i="23"/>
  <c r="F97" i="23"/>
  <c r="F96" i="23"/>
  <c r="F95" i="23"/>
  <c r="F94" i="23"/>
  <c r="F93" i="23"/>
  <c r="F90" i="23"/>
  <c r="F87" i="23"/>
  <c r="F86" i="23"/>
  <c r="F85" i="23"/>
  <c r="F84" i="23"/>
  <c r="F83" i="23"/>
  <c r="F82" i="23"/>
  <c r="F81" i="23"/>
  <c r="F80" i="23"/>
  <c r="F79" i="23"/>
  <c r="F78" i="23"/>
  <c r="F77" i="23"/>
  <c r="F75" i="23"/>
  <c r="F74" i="23"/>
  <c r="F73" i="23"/>
  <c r="F72" i="23"/>
  <c r="F71" i="23"/>
  <c r="F70" i="23"/>
  <c r="F69" i="23"/>
  <c r="F68" i="23"/>
  <c r="F67" i="23"/>
  <c r="F66" i="23"/>
  <c r="F65" i="23"/>
  <c r="F63" i="23"/>
  <c r="F62" i="23"/>
  <c r="F61" i="23"/>
  <c r="F60" i="23"/>
  <c r="F59" i="23"/>
  <c r="F58" i="23"/>
  <c r="F57" i="23"/>
  <c r="F56" i="23"/>
  <c r="F55" i="23"/>
  <c r="F54" i="23"/>
  <c r="F53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5" i="23"/>
  <c r="F34" i="23"/>
  <c r="F33" i="23"/>
  <c r="F32" i="23"/>
  <c r="F31" i="23"/>
  <c r="F30" i="23"/>
  <c r="F29" i="23"/>
  <c r="F28" i="23"/>
  <c r="F27" i="23"/>
  <c r="F26" i="23"/>
  <c r="F25" i="23"/>
  <c r="F23" i="23"/>
  <c r="F22" i="23"/>
  <c r="F21" i="23"/>
  <c r="F20" i="23"/>
  <c r="F19" i="23"/>
  <c r="F18" i="23"/>
  <c r="F17" i="23"/>
  <c r="F16" i="23"/>
  <c r="F15" i="23"/>
  <c r="F14" i="23"/>
  <c r="F13" i="23"/>
  <c r="F19" i="13"/>
  <c r="F20" i="13"/>
  <c r="F21" i="13"/>
  <c r="F22" i="13"/>
  <c r="F23" i="13"/>
  <c r="F24" i="13"/>
  <c r="F25" i="13"/>
  <c r="F26" i="13"/>
  <c r="F27" i="13"/>
  <c r="F28" i="13"/>
  <c r="F14" i="13"/>
  <c r="F15" i="13"/>
  <c r="F16" i="13"/>
  <c r="B40" i="14"/>
  <c r="B13" i="14"/>
  <c r="C13" i="14"/>
  <c r="D13" i="14"/>
  <c r="F13" i="14" s="1"/>
  <c r="B14" i="14"/>
  <c r="C14" i="14"/>
  <c r="D14" i="14"/>
  <c r="F14" i="14" s="1"/>
  <c r="B15" i="14"/>
  <c r="C15" i="14"/>
  <c r="D15" i="14"/>
  <c r="F15" i="14" s="1"/>
  <c r="B16" i="14"/>
  <c r="C16" i="14"/>
  <c r="D16" i="14"/>
  <c r="F16" i="14" s="1"/>
  <c r="B17" i="14"/>
  <c r="C17" i="14"/>
  <c r="D17" i="14"/>
  <c r="F17" i="14" s="1"/>
  <c r="B18" i="14"/>
  <c r="C18" i="14"/>
  <c r="D18" i="14"/>
  <c r="F18" i="14" s="1"/>
  <c r="B19" i="14"/>
  <c r="C19" i="14"/>
  <c r="D19" i="14"/>
  <c r="F19" i="14" s="1"/>
  <c r="B24" i="14"/>
  <c r="C24" i="14"/>
  <c r="D24" i="14"/>
  <c r="F24" i="14" s="1"/>
  <c r="B26" i="14"/>
  <c r="C26" i="14"/>
  <c r="D26" i="14"/>
  <c r="F26" i="14" s="1"/>
  <c r="B27" i="14"/>
  <c r="C27" i="14"/>
  <c r="D27" i="14"/>
  <c r="F27" i="14" s="1"/>
  <c r="B28" i="14"/>
  <c r="C28" i="14"/>
  <c r="D28" i="14"/>
  <c r="F28" i="14" s="1"/>
  <c r="B29" i="14"/>
  <c r="C29" i="14"/>
  <c r="D29" i="14"/>
  <c r="F29" i="14" s="1"/>
  <c r="B30" i="14"/>
  <c r="C30" i="14"/>
  <c r="D30" i="14"/>
  <c r="F30" i="14" s="1"/>
  <c r="B31" i="14"/>
  <c r="C31" i="14"/>
  <c r="D31" i="14"/>
  <c r="F31" i="14" s="1"/>
  <c r="B32" i="14"/>
  <c r="C32" i="14"/>
  <c r="D32" i="14"/>
  <c r="F32" i="14" s="1"/>
  <c r="B34" i="14"/>
  <c r="C34" i="14"/>
  <c r="D34" i="14"/>
  <c r="F34" i="14" s="1"/>
  <c r="B35" i="14"/>
  <c r="C35" i="14"/>
  <c r="D35" i="14"/>
  <c r="F35" i="14" s="1"/>
  <c r="B36" i="14"/>
  <c r="C36" i="14"/>
  <c r="D36" i="14"/>
  <c r="F36" i="14" s="1"/>
  <c r="B37" i="14"/>
  <c r="C37" i="14"/>
  <c r="D37" i="14"/>
  <c r="F37" i="14" s="1"/>
  <c r="B38" i="14"/>
  <c r="C38" i="14"/>
  <c r="D38" i="14"/>
  <c r="F38" i="14" s="1"/>
  <c r="C40" i="14"/>
  <c r="B41" i="14"/>
  <c r="C41" i="14"/>
  <c r="B43" i="14"/>
  <c r="C43" i="14"/>
  <c r="D43" i="14"/>
  <c r="B45" i="14"/>
  <c r="C45" i="14"/>
  <c r="D45" i="14"/>
  <c r="B46" i="14"/>
  <c r="C46" i="14"/>
  <c r="D46" i="14"/>
  <c r="F46" i="14" s="1"/>
  <c r="B47" i="14"/>
  <c r="C47" i="14"/>
  <c r="D47" i="14"/>
  <c r="F47" i="14" s="1"/>
  <c r="B48" i="14"/>
  <c r="C48" i="14"/>
  <c r="D48" i="14"/>
  <c r="F48" i="14" s="1"/>
  <c r="B49" i="14"/>
  <c r="C49" i="14"/>
  <c r="D49" i="14"/>
  <c r="F49" i="14" s="1"/>
  <c r="J13" i="14"/>
  <c r="K13" i="14"/>
  <c r="J14" i="14"/>
  <c r="K14" i="14"/>
  <c r="J15" i="14"/>
  <c r="K15" i="14"/>
  <c r="F13" i="17"/>
  <c r="F14" i="17"/>
  <c r="F15" i="17"/>
  <c r="F16" i="17"/>
  <c r="F17" i="17"/>
  <c r="F18" i="17"/>
  <c r="F19" i="17"/>
  <c r="F20" i="17"/>
  <c r="F53" i="11"/>
  <c r="F44" i="11"/>
  <c r="F43" i="11"/>
  <c r="F33" i="11"/>
  <c r="F32" i="11"/>
  <c r="F16" i="11"/>
  <c r="F15" i="11"/>
  <c r="F14" i="11"/>
  <c r="F57" i="11"/>
  <c r="F58" i="11"/>
  <c r="F59" i="11"/>
  <c r="F60" i="11"/>
  <c r="F51" i="11"/>
  <c r="F52" i="11"/>
  <c r="F54" i="11"/>
  <c r="F55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4" i="11"/>
  <c r="F35" i="11"/>
  <c r="F36" i="11"/>
  <c r="F37" i="11"/>
  <c r="F38" i="11"/>
  <c r="F39" i="11"/>
  <c r="F40" i="11"/>
  <c r="F41" i="11"/>
  <c r="F42" i="11"/>
  <c r="F45" i="11"/>
  <c r="F46" i="11"/>
  <c r="F47" i="11"/>
  <c r="F48" i="11"/>
  <c r="F49" i="11"/>
  <c r="F39" i="22"/>
  <c r="F38" i="22"/>
  <c r="F34" i="1"/>
  <c r="F26" i="1"/>
  <c r="F22" i="1"/>
  <c r="F21" i="1"/>
  <c r="F19" i="1"/>
  <c r="F16" i="1"/>
  <c r="F50" i="1"/>
  <c r="F51" i="1"/>
  <c r="F52" i="1"/>
  <c r="F53" i="1"/>
  <c r="F54" i="1"/>
  <c r="F55" i="1"/>
  <c r="F14" i="1"/>
  <c r="F15" i="1"/>
  <c r="F17" i="1"/>
  <c r="F18" i="1"/>
  <c r="F20" i="1"/>
  <c r="F23" i="1"/>
  <c r="F24" i="1"/>
  <c r="F25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65" i="10"/>
  <c r="F42" i="22"/>
  <c r="F41" i="22"/>
  <c r="F40" i="22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6" i="10"/>
  <c r="F67" i="10"/>
  <c r="F68" i="10"/>
  <c r="F459" i="19"/>
  <c r="F458" i="19"/>
  <c r="F433" i="19"/>
  <c r="F432" i="19"/>
  <c r="F306" i="19"/>
  <c r="F288" i="19"/>
  <c r="F272" i="19"/>
  <c r="F255" i="19"/>
  <c r="F239" i="19"/>
  <c r="F223" i="19"/>
  <c r="F207" i="19"/>
  <c r="F191" i="19"/>
  <c r="F175" i="19"/>
  <c r="F158" i="19"/>
  <c r="F142" i="19"/>
  <c r="F140" i="19"/>
  <c r="F138" i="19"/>
  <c r="F126" i="19"/>
  <c r="F124" i="19"/>
  <c r="F122" i="19"/>
  <c r="F108" i="19"/>
  <c r="F106" i="19"/>
  <c r="F94" i="19"/>
  <c r="F92" i="19"/>
  <c r="F80" i="19"/>
  <c r="F78" i="19"/>
  <c r="F66" i="19"/>
  <c r="F64" i="19"/>
  <c r="F62" i="19"/>
  <c r="F50" i="19"/>
  <c r="F48" i="19"/>
  <c r="F46" i="19"/>
  <c r="F34" i="19"/>
  <c r="F32" i="19"/>
  <c r="F30" i="19"/>
  <c r="F18" i="19"/>
  <c r="F19" i="19"/>
  <c r="F16" i="19"/>
  <c r="F14" i="19"/>
  <c r="F480" i="19"/>
  <c r="F481" i="19"/>
  <c r="F482" i="19"/>
  <c r="F483" i="19"/>
  <c r="F484" i="19"/>
  <c r="F485" i="19"/>
  <c r="F486" i="19"/>
  <c r="F487" i="19"/>
  <c r="F488" i="19"/>
  <c r="F489" i="19"/>
  <c r="F434" i="19"/>
  <c r="F435" i="19"/>
  <c r="F436" i="19"/>
  <c r="F437" i="19"/>
  <c r="F438" i="19"/>
  <c r="F439" i="19"/>
  <c r="F440" i="19"/>
  <c r="F441" i="19"/>
  <c r="F442" i="19"/>
  <c r="F443" i="19"/>
  <c r="F444" i="19"/>
  <c r="F445" i="19"/>
  <c r="F446" i="19"/>
  <c r="F447" i="19"/>
  <c r="F448" i="19"/>
  <c r="F449" i="19"/>
  <c r="F450" i="19"/>
  <c r="F451" i="19"/>
  <c r="F452" i="19"/>
  <c r="F453" i="19"/>
  <c r="F454" i="19"/>
  <c r="F455" i="19"/>
  <c r="F380" i="19"/>
  <c r="F381" i="19"/>
  <c r="F382" i="19"/>
  <c r="F383" i="19"/>
  <c r="F384" i="19"/>
  <c r="F385" i="19"/>
  <c r="F386" i="19"/>
  <c r="F387" i="19"/>
  <c r="F388" i="19"/>
  <c r="F389" i="19"/>
  <c r="F390" i="19"/>
  <c r="F391" i="19"/>
  <c r="F392" i="19"/>
  <c r="F393" i="19"/>
  <c r="F361" i="19"/>
  <c r="F362" i="19"/>
  <c r="F363" i="19"/>
  <c r="F364" i="19"/>
  <c r="F365" i="19"/>
  <c r="F366" i="19"/>
  <c r="F367" i="19"/>
  <c r="F368" i="19"/>
  <c r="F369" i="19"/>
  <c r="F370" i="19"/>
  <c r="F371" i="19"/>
  <c r="F372" i="19"/>
  <c r="F373" i="19"/>
  <c r="F374" i="19"/>
  <c r="F375" i="19"/>
  <c r="F376" i="19"/>
  <c r="F377" i="19"/>
  <c r="F360" i="19"/>
  <c r="F307" i="19"/>
  <c r="F308" i="19"/>
  <c r="F309" i="19"/>
  <c r="F310" i="19"/>
  <c r="F311" i="19"/>
  <c r="F312" i="19"/>
  <c r="F313" i="19"/>
  <c r="F314" i="19"/>
  <c r="F315" i="19"/>
  <c r="F316" i="19"/>
  <c r="F317" i="19"/>
  <c r="F318" i="19"/>
  <c r="F319" i="19"/>
  <c r="F289" i="19"/>
  <c r="F290" i="19"/>
  <c r="F291" i="19"/>
  <c r="F292" i="19"/>
  <c r="F293" i="19"/>
  <c r="F294" i="19"/>
  <c r="F295" i="19"/>
  <c r="F296" i="19"/>
  <c r="F297" i="19"/>
  <c r="F298" i="19"/>
  <c r="F299" i="19"/>
  <c r="F300" i="19"/>
  <c r="F301" i="19"/>
  <c r="F302" i="19"/>
  <c r="F303" i="19"/>
  <c r="F273" i="19"/>
  <c r="F274" i="19"/>
  <c r="F275" i="19"/>
  <c r="F276" i="19"/>
  <c r="F277" i="19"/>
  <c r="F278" i="19"/>
  <c r="F279" i="19"/>
  <c r="F280" i="19"/>
  <c r="F281" i="19"/>
  <c r="F282" i="19"/>
  <c r="F283" i="19"/>
  <c r="F284" i="19"/>
  <c r="F285" i="19"/>
  <c r="F256" i="19"/>
  <c r="F257" i="19"/>
  <c r="F258" i="19"/>
  <c r="F259" i="19"/>
  <c r="F260" i="19"/>
  <c r="F261" i="19"/>
  <c r="F262" i="19"/>
  <c r="F263" i="19"/>
  <c r="F264" i="19"/>
  <c r="F265" i="19"/>
  <c r="F266" i="19"/>
  <c r="F267" i="19"/>
  <c r="F268" i="19"/>
  <c r="F269" i="19"/>
  <c r="F240" i="19"/>
  <c r="F241" i="19"/>
  <c r="F242" i="19"/>
  <c r="F243" i="19"/>
  <c r="F244" i="19"/>
  <c r="F245" i="19"/>
  <c r="F246" i="19"/>
  <c r="F247" i="19"/>
  <c r="F248" i="19"/>
  <c r="F249" i="19"/>
  <c r="F250" i="19"/>
  <c r="F251" i="19"/>
  <c r="F252" i="19"/>
  <c r="F238" i="19"/>
  <c r="F220" i="19"/>
  <c r="F192" i="19"/>
  <c r="F193" i="19"/>
  <c r="F194" i="19"/>
  <c r="F195" i="19"/>
  <c r="F196" i="19"/>
  <c r="F197" i="19"/>
  <c r="F198" i="19"/>
  <c r="F199" i="19"/>
  <c r="F200" i="19"/>
  <c r="F201" i="19"/>
  <c r="F202" i="19"/>
  <c r="F203" i="19"/>
  <c r="F204" i="19"/>
  <c r="F139" i="19"/>
  <c r="F141" i="19"/>
  <c r="F143" i="19"/>
  <c r="F144" i="19"/>
  <c r="F145" i="19"/>
  <c r="F146" i="19"/>
  <c r="F147" i="19"/>
  <c r="F148" i="19"/>
  <c r="F149" i="19"/>
  <c r="F150" i="19"/>
  <c r="F151" i="19"/>
  <c r="F72" i="19"/>
  <c r="F73" i="19"/>
  <c r="F74" i="19"/>
  <c r="F75" i="19"/>
  <c r="F77" i="19"/>
  <c r="F79" i="19"/>
  <c r="F13" i="19"/>
  <c r="F15" i="19"/>
  <c r="F17" i="19"/>
  <c r="F20" i="19"/>
  <c r="F21" i="19"/>
  <c r="F22" i="19"/>
  <c r="F23" i="19"/>
  <c r="F24" i="19"/>
  <c r="F25" i="19"/>
  <c r="F26" i="19"/>
  <c r="F27" i="19"/>
  <c r="F29" i="19"/>
  <c r="F31" i="19"/>
  <c r="F33" i="19"/>
  <c r="F35" i="19"/>
  <c r="F36" i="19"/>
  <c r="F37" i="19"/>
  <c r="F38" i="19"/>
  <c r="F39" i="19"/>
  <c r="F40" i="19"/>
  <c r="F41" i="19"/>
  <c r="F42" i="19"/>
  <c r="F43" i="19"/>
  <c r="F45" i="19"/>
  <c r="F47" i="19"/>
  <c r="F49" i="19"/>
  <c r="F51" i="19"/>
  <c r="F52" i="19"/>
  <c r="F53" i="19"/>
  <c r="F54" i="19"/>
  <c r="F55" i="19"/>
  <c r="F56" i="19"/>
  <c r="F57" i="19"/>
  <c r="F58" i="19"/>
  <c r="F59" i="19"/>
  <c r="F61" i="19"/>
  <c r="F63" i="19"/>
  <c r="F65" i="19"/>
  <c r="F67" i="19"/>
  <c r="F68" i="19"/>
  <c r="F69" i="19"/>
  <c r="F70" i="19"/>
  <c r="F71" i="19"/>
  <c r="F81" i="19"/>
  <c r="F82" i="19"/>
  <c r="F83" i="19"/>
  <c r="F84" i="19"/>
  <c r="F85" i="19"/>
  <c r="F86" i="19"/>
  <c r="F87" i="19"/>
  <c r="F88" i="19"/>
  <c r="F89" i="19"/>
  <c r="F91" i="19"/>
  <c r="F93" i="19"/>
  <c r="F95" i="19"/>
  <c r="F96" i="19"/>
  <c r="F97" i="19"/>
  <c r="F98" i="19"/>
  <c r="F99" i="19"/>
  <c r="F100" i="19"/>
  <c r="F101" i="19"/>
  <c r="F102" i="19"/>
  <c r="F103" i="19"/>
  <c r="F105" i="19"/>
  <c r="F107" i="19"/>
  <c r="F109" i="19"/>
  <c r="F111" i="19"/>
  <c r="F112" i="19"/>
  <c r="F113" i="19"/>
  <c r="F114" i="19"/>
  <c r="F115" i="19"/>
  <c r="F116" i="19"/>
  <c r="F117" i="19"/>
  <c r="F118" i="19"/>
  <c r="F502" i="19"/>
  <c r="F501" i="19"/>
  <c r="F500" i="19"/>
  <c r="F499" i="19"/>
  <c r="F498" i="19"/>
  <c r="F497" i="19"/>
  <c r="F496" i="19"/>
  <c r="F495" i="19"/>
  <c r="F494" i="19"/>
  <c r="F492" i="19"/>
  <c r="F491" i="19"/>
  <c r="F479" i="19"/>
  <c r="F477" i="19"/>
  <c r="F476" i="19"/>
  <c r="F475" i="19"/>
  <c r="F474" i="19"/>
  <c r="F473" i="19"/>
  <c r="F472" i="19"/>
  <c r="F471" i="19"/>
  <c r="F470" i="19"/>
  <c r="F469" i="19"/>
  <c r="F468" i="19"/>
  <c r="F467" i="19"/>
  <c r="F466" i="19"/>
  <c r="F465" i="19"/>
  <c r="F464" i="19"/>
  <c r="F463" i="19"/>
  <c r="F462" i="19"/>
  <c r="F461" i="19"/>
  <c r="F460" i="19"/>
  <c r="F457" i="19"/>
  <c r="F431" i="19"/>
  <c r="F429" i="19"/>
  <c r="F428" i="19"/>
  <c r="F427" i="19"/>
  <c r="F426" i="19"/>
  <c r="F425" i="19"/>
  <c r="F424" i="19"/>
  <c r="F423" i="19"/>
  <c r="F422" i="19"/>
  <c r="F421" i="19"/>
  <c r="F420" i="19"/>
  <c r="F419" i="19"/>
  <c r="F418" i="19"/>
  <c r="F417" i="19"/>
  <c r="F416" i="19"/>
  <c r="F415" i="19"/>
  <c r="F414" i="19"/>
  <c r="F412" i="19"/>
  <c r="F411" i="19"/>
  <c r="F410" i="19"/>
  <c r="F409" i="19"/>
  <c r="F408" i="19"/>
  <c r="F407" i="19"/>
  <c r="F406" i="19"/>
  <c r="F405" i="19"/>
  <c r="F404" i="19"/>
  <c r="F403" i="19"/>
  <c r="F402" i="19"/>
  <c r="F401" i="19"/>
  <c r="F400" i="19"/>
  <c r="F399" i="19"/>
  <c r="F398" i="19"/>
  <c r="F397" i="19"/>
  <c r="F396" i="19"/>
  <c r="F395" i="19"/>
  <c r="F379" i="19"/>
  <c r="F358" i="19"/>
  <c r="F357" i="19"/>
  <c r="F356" i="19"/>
  <c r="F355" i="19"/>
  <c r="F354" i="19"/>
  <c r="F353" i="19"/>
  <c r="F352" i="19"/>
  <c r="F351" i="19"/>
  <c r="F350" i="19"/>
  <c r="F349" i="19"/>
  <c r="F348" i="19"/>
  <c r="F347" i="19"/>
  <c r="F346" i="19"/>
  <c r="F345" i="19"/>
  <c r="F344" i="19"/>
  <c r="F343" i="19"/>
  <c r="F342" i="19"/>
  <c r="F341" i="19"/>
  <c r="F340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05" i="19"/>
  <c r="F287" i="19"/>
  <c r="F271" i="19"/>
  <c r="F254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2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6" i="19"/>
  <c r="F190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4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7" i="19"/>
  <c r="F155" i="19"/>
  <c r="F154" i="19"/>
  <c r="F153" i="19"/>
  <c r="F137" i="19"/>
  <c r="F135" i="19"/>
  <c r="F134" i="19"/>
  <c r="F133" i="19"/>
  <c r="F132" i="19"/>
  <c r="F131" i="19"/>
  <c r="F130" i="19"/>
  <c r="F129" i="19"/>
  <c r="F128" i="19"/>
  <c r="F127" i="19"/>
  <c r="F125" i="19"/>
  <c r="F123" i="19"/>
  <c r="F121" i="19"/>
  <c r="F119" i="19"/>
  <c r="F503" i="19" l="1"/>
  <c r="D15" i="2" s="1"/>
  <c r="F43" i="22"/>
  <c r="D20" i="2" s="1"/>
  <c r="F164" i="23"/>
  <c r="D24" i="2" s="1"/>
  <c r="F117" i="26"/>
  <c r="D13" i="2" s="1"/>
  <c r="F42" i="25"/>
  <c r="D14" i="2" s="1"/>
  <c r="F22" i="17"/>
  <c r="D21" i="2" s="1"/>
  <c r="J104" i="15"/>
  <c r="K104" i="15"/>
  <c r="F67" i="15"/>
  <c r="J67" i="15"/>
  <c r="K67" i="15"/>
  <c r="K31" i="15"/>
  <c r="K32" i="15"/>
  <c r="K33" i="15"/>
  <c r="K34" i="15"/>
  <c r="K35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90" i="15"/>
  <c r="K91" i="15"/>
  <c r="K92" i="15"/>
  <c r="K93" i="15"/>
  <c r="K94" i="15"/>
  <c r="K95" i="15"/>
  <c r="K96" i="15"/>
  <c r="K97" i="15"/>
  <c r="K98" i="15"/>
  <c r="K100" i="15"/>
  <c r="K101" i="15"/>
  <c r="K103" i="15"/>
  <c r="K105" i="15"/>
  <c r="K106" i="15"/>
  <c r="J32" i="15"/>
  <c r="J33" i="15"/>
  <c r="J34" i="15"/>
  <c r="J35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90" i="15"/>
  <c r="J91" i="15"/>
  <c r="J92" i="15"/>
  <c r="J93" i="15"/>
  <c r="J94" i="15"/>
  <c r="J95" i="15"/>
  <c r="J96" i="15"/>
  <c r="J97" i="15"/>
  <c r="J98" i="15"/>
  <c r="J100" i="15"/>
  <c r="J101" i="15"/>
  <c r="J103" i="15"/>
  <c r="J105" i="15"/>
  <c r="J106" i="15"/>
  <c r="F13" i="15"/>
  <c r="F37" i="15"/>
  <c r="F80" i="15"/>
  <c r="F90" i="15"/>
  <c r="F91" i="15"/>
  <c r="F92" i="15"/>
  <c r="F93" i="15"/>
  <c r="F94" i="15"/>
  <c r="F96" i="15"/>
  <c r="F97" i="15"/>
  <c r="F100" i="15"/>
  <c r="F101" i="15"/>
  <c r="F103" i="15"/>
  <c r="J13" i="16"/>
  <c r="J14" i="16"/>
  <c r="J15" i="16"/>
  <c r="J16" i="16"/>
  <c r="J17" i="16"/>
  <c r="J18" i="16"/>
  <c r="J19" i="16"/>
  <c r="J20" i="16"/>
  <c r="J21" i="16"/>
  <c r="K14" i="16"/>
  <c r="K15" i="16"/>
  <c r="K16" i="16"/>
  <c r="K17" i="16"/>
  <c r="K18" i="16"/>
  <c r="K19" i="16"/>
  <c r="K20" i="16"/>
  <c r="K21" i="16"/>
  <c r="K12" i="17"/>
  <c r="J12" i="17"/>
  <c r="F108" i="15" l="1"/>
  <c r="D11" i="2" s="1"/>
  <c r="K54" i="14"/>
  <c r="J16" i="14"/>
  <c r="J17" i="14"/>
  <c r="J18" i="14"/>
  <c r="J19" i="14"/>
  <c r="J24" i="14"/>
  <c r="J26" i="14"/>
  <c r="J27" i="14"/>
  <c r="J28" i="14"/>
  <c r="J29" i="14"/>
  <c r="J30" i="14"/>
  <c r="J31" i="14"/>
  <c r="J32" i="14"/>
  <c r="J34" i="14"/>
  <c r="J35" i="14"/>
  <c r="J36" i="14"/>
  <c r="J37" i="14"/>
  <c r="J38" i="14"/>
  <c r="J40" i="14"/>
  <c r="J41" i="14"/>
  <c r="J43" i="14"/>
  <c r="J45" i="14"/>
  <c r="J46" i="14"/>
  <c r="J47" i="14"/>
  <c r="J48" i="14"/>
  <c r="J49" i="14"/>
  <c r="J54" i="14"/>
  <c r="K16" i="14"/>
  <c r="K17" i="14"/>
  <c r="K18" i="14"/>
  <c r="K19" i="14"/>
  <c r="K24" i="14"/>
  <c r="K26" i="14"/>
  <c r="K27" i="14"/>
  <c r="K28" i="14"/>
  <c r="K29" i="14"/>
  <c r="K30" i="14"/>
  <c r="K31" i="14"/>
  <c r="K32" i="14"/>
  <c r="K34" i="14"/>
  <c r="K35" i="14"/>
  <c r="K36" i="14"/>
  <c r="K37" i="14"/>
  <c r="K38" i="14"/>
  <c r="K40" i="14"/>
  <c r="K41" i="14"/>
  <c r="K43" i="14"/>
  <c r="K45" i="14"/>
  <c r="K46" i="14"/>
  <c r="K47" i="14"/>
  <c r="K48" i="14"/>
  <c r="K49" i="14"/>
  <c r="F21" i="16"/>
  <c r="F19" i="16"/>
  <c r="F18" i="16"/>
  <c r="F17" i="16"/>
  <c r="F16" i="16"/>
  <c r="F15" i="16"/>
  <c r="F14" i="16"/>
  <c r="F13" i="16"/>
  <c r="K13" i="16" s="1"/>
  <c r="K12" i="16"/>
  <c r="J12" i="16"/>
  <c r="J31" i="15"/>
  <c r="J30" i="15"/>
  <c r="K30" i="15"/>
  <c r="K29" i="15"/>
  <c r="J28" i="15"/>
  <c r="K28" i="15"/>
  <c r="J27" i="15"/>
  <c r="K27" i="15"/>
  <c r="K26" i="15"/>
  <c r="K25" i="15"/>
  <c r="J23" i="15"/>
  <c r="K23" i="15"/>
  <c r="K22" i="15"/>
  <c r="K21" i="15"/>
  <c r="K20" i="15"/>
  <c r="K19" i="15"/>
  <c r="K18" i="15"/>
  <c r="K17" i="15"/>
  <c r="K16" i="15"/>
  <c r="K15" i="15"/>
  <c r="K14" i="15"/>
  <c r="K13" i="15"/>
  <c r="J12" i="15"/>
  <c r="F45" i="14"/>
  <c r="F43" i="14"/>
  <c r="K12" i="14"/>
  <c r="J12" i="14"/>
  <c r="B3" i="14"/>
  <c r="J33" i="13"/>
  <c r="J13" i="13"/>
  <c r="J28" i="13"/>
  <c r="J29" i="13"/>
  <c r="J31" i="13"/>
  <c r="K31" i="13"/>
  <c r="J32" i="13"/>
  <c r="J34" i="13"/>
  <c r="K34" i="13"/>
  <c r="F13" i="13"/>
  <c r="K28" i="13"/>
  <c r="F29" i="13"/>
  <c r="F32" i="13"/>
  <c r="F33" i="13"/>
  <c r="K33" i="13" s="1"/>
  <c r="J12" i="12"/>
  <c r="K12" i="12"/>
  <c r="J13" i="12"/>
  <c r="J14" i="12"/>
  <c r="J15" i="12"/>
  <c r="J16" i="12"/>
  <c r="K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K31" i="12"/>
  <c r="J32" i="12"/>
  <c r="J33" i="12"/>
  <c r="F13" i="12"/>
  <c r="K13" i="12" s="1"/>
  <c r="F14" i="12"/>
  <c r="K14" i="12" s="1"/>
  <c r="F15" i="12"/>
  <c r="K15" i="12" s="1"/>
  <c r="F16" i="12"/>
  <c r="F17" i="12"/>
  <c r="K17" i="12" s="1"/>
  <c r="F18" i="12"/>
  <c r="K18" i="12" s="1"/>
  <c r="F19" i="12"/>
  <c r="K19" i="12" s="1"/>
  <c r="F20" i="12"/>
  <c r="K20" i="12" s="1"/>
  <c r="F21" i="12"/>
  <c r="K21" i="12" s="1"/>
  <c r="F22" i="12"/>
  <c r="K22" i="12" s="1"/>
  <c r="F23" i="12"/>
  <c r="K23" i="12" s="1"/>
  <c r="F24" i="12"/>
  <c r="K24" i="12" s="1"/>
  <c r="F25" i="12"/>
  <c r="F26" i="12"/>
  <c r="K26" i="12" s="1"/>
  <c r="F27" i="12"/>
  <c r="K27" i="12" s="1"/>
  <c r="F28" i="12"/>
  <c r="K28" i="12" s="1"/>
  <c r="F29" i="12"/>
  <c r="K29" i="12" s="1"/>
  <c r="K30" i="12"/>
  <c r="F32" i="12"/>
  <c r="K32" i="12" s="1"/>
  <c r="F33" i="12"/>
  <c r="K33" i="12" s="1"/>
  <c r="J12" i="1"/>
  <c r="J13" i="1"/>
  <c r="J14" i="1"/>
  <c r="J15" i="1"/>
  <c r="J17" i="1"/>
  <c r="J18" i="1"/>
  <c r="J20" i="1"/>
  <c r="J23" i="1"/>
  <c r="J24" i="1"/>
  <c r="J25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K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K12" i="1"/>
  <c r="F13" i="1"/>
  <c r="F56" i="1" s="1"/>
  <c r="D18" i="2" s="1"/>
  <c r="K14" i="1"/>
  <c r="K15" i="1"/>
  <c r="K17" i="1"/>
  <c r="K18" i="1"/>
  <c r="K20" i="1"/>
  <c r="K23" i="1"/>
  <c r="K24" i="1"/>
  <c r="K25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J12" i="11"/>
  <c r="K12" i="11"/>
  <c r="J13" i="11"/>
  <c r="J17" i="11"/>
  <c r="K17" i="11"/>
  <c r="J18" i="11"/>
  <c r="K18" i="11"/>
  <c r="J19" i="11"/>
  <c r="K19" i="11"/>
  <c r="J20" i="11"/>
  <c r="K20" i="11"/>
  <c r="J21" i="11"/>
  <c r="K21" i="11"/>
  <c r="J22" i="11"/>
  <c r="K22" i="11"/>
  <c r="J23" i="11"/>
  <c r="K23" i="11"/>
  <c r="J24" i="11"/>
  <c r="J25" i="11"/>
  <c r="J26" i="11"/>
  <c r="K26" i="11"/>
  <c r="J27" i="11"/>
  <c r="K27" i="11"/>
  <c r="J28" i="11"/>
  <c r="K28" i="11"/>
  <c r="J29" i="11"/>
  <c r="K29" i="11"/>
  <c r="J30" i="11"/>
  <c r="K30" i="11"/>
  <c r="J31" i="11"/>
  <c r="K31" i="11"/>
  <c r="J34" i="11"/>
  <c r="K34" i="11"/>
  <c r="J35" i="11"/>
  <c r="J36" i="11"/>
  <c r="J37" i="11"/>
  <c r="K37" i="11"/>
  <c r="J38" i="11"/>
  <c r="K38" i="11"/>
  <c r="J39" i="11"/>
  <c r="K39" i="11"/>
  <c r="J40" i="11"/>
  <c r="K40" i="11"/>
  <c r="J41" i="11"/>
  <c r="K41" i="11"/>
  <c r="J42" i="11"/>
  <c r="K42" i="11"/>
  <c r="J45" i="11"/>
  <c r="K45" i="11"/>
  <c r="J46" i="11"/>
  <c r="J47" i="11"/>
  <c r="J48" i="11"/>
  <c r="K48" i="11"/>
  <c r="J49" i="11"/>
  <c r="K49" i="11"/>
  <c r="J50" i="11"/>
  <c r="K50" i="11"/>
  <c r="J51" i="11"/>
  <c r="K51" i="11"/>
  <c r="J52" i="11"/>
  <c r="K52" i="11"/>
  <c r="J54" i="11"/>
  <c r="K54" i="11"/>
  <c r="J55" i="11"/>
  <c r="J56" i="11"/>
  <c r="J57" i="11"/>
  <c r="K57" i="11"/>
  <c r="J58" i="11"/>
  <c r="K58" i="11"/>
  <c r="J59" i="11"/>
  <c r="K59" i="11"/>
  <c r="J60" i="11"/>
  <c r="K60" i="11"/>
  <c r="F13" i="11"/>
  <c r="K24" i="11"/>
  <c r="K25" i="11"/>
  <c r="K35" i="11"/>
  <c r="K36" i="11"/>
  <c r="K46" i="11"/>
  <c r="K47" i="11"/>
  <c r="K55" i="11"/>
  <c r="F56" i="11"/>
  <c r="J13" i="10"/>
  <c r="J14" i="10"/>
  <c r="K14" i="10"/>
  <c r="J15" i="10"/>
  <c r="K15" i="10"/>
  <c r="J16" i="10"/>
  <c r="K16" i="10"/>
  <c r="J17" i="10"/>
  <c r="K17" i="10"/>
  <c r="J18" i="10"/>
  <c r="K18" i="10"/>
  <c r="J19" i="10"/>
  <c r="K19" i="10"/>
  <c r="J20" i="10"/>
  <c r="J21" i="10"/>
  <c r="K21" i="10"/>
  <c r="J22" i="10"/>
  <c r="K22" i="10"/>
  <c r="J23" i="10"/>
  <c r="K23" i="10"/>
  <c r="J24" i="10"/>
  <c r="K24" i="10"/>
  <c r="J25" i="10"/>
  <c r="K25" i="10"/>
  <c r="J26" i="10"/>
  <c r="K26" i="10"/>
  <c r="J27" i="10"/>
  <c r="J28" i="10"/>
  <c r="K28" i="10"/>
  <c r="J29" i="10"/>
  <c r="K29" i="10"/>
  <c r="J30" i="10"/>
  <c r="K30" i="10"/>
  <c r="J31" i="10"/>
  <c r="K31" i="10"/>
  <c r="J32" i="10"/>
  <c r="K32" i="10"/>
  <c r="J33" i="10"/>
  <c r="J34" i="10"/>
  <c r="K34" i="10"/>
  <c r="J35" i="10"/>
  <c r="K35" i="10"/>
  <c r="J36" i="10"/>
  <c r="K36" i="10"/>
  <c r="J37" i="10"/>
  <c r="K37" i="10"/>
  <c r="J38" i="10"/>
  <c r="K38" i="10"/>
  <c r="J39" i="10"/>
  <c r="J40" i="10"/>
  <c r="K40" i="10"/>
  <c r="J41" i="10"/>
  <c r="K41" i="10"/>
  <c r="J42" i="10"/>
  <c r="K42" i="10"/>
  <c r="J43" i="10"/>
  <c r="K43" i="10"/>
  <c r="J44" i="10"/>
  <c r="K44" i="10"/>
  <c r="J45" i="10"/>
  <c r="K45" i="10"/>
  <c r="J46" i="10"/>
  <c r="J47" i="10"/>
  <c r="K47" i="10"/>
  <c r="J48" i="10"/>
  <c r="K48" i="10"/>
  <c r="J49" i="10"/>
  <c r="K49" i="10"/>
  <c r="J50" i="10"/>
  <c r="K50" i="10"/>
  <c r="J51" i="10"/>
  <c r="K51" i="10"/>
  <c r="J52" i="10"/>
  <c r="J53" i="10"/>
  <c r="K53" i="10"/>
  <c r="J54" i="10"/>
  <c r="K54" i="10"/>
  <c r="J55" i="10"/>
  <c r="K55" i="10"/>
  <c r="J56" i="10"/>
  <c r="K56" i="10"/>
  <c r="J57" i="10"/>
  <c r="K57" i="10"/>
  <c r="J58" i="10"/>
  <c r="J59" i="10"/>
  <c r="K59" i="10"/>
  <c r="J60" i="10"/>
  <c r="K60" i="10"/>
  <c r="J61" i="10"/>
  <c r="K61" i="10"/>
  <c r="J62" i="10"/>
  <c r="K62" i="10"/>
  <c r="J63" i="10"/>
  <c r="K63" i="10"/>
  <c r="J64" i="10"/>
  <c r="J65" i="10"/>
  <c r="K65" i="10"/>
  <c r="J66" i="10"/>
  <c r="K66" i="10"/>
  <c r="J67" i="10"/>
  <c r="K67" i="10"/>
  <c r="J68" i="10"/>
  <c r="K68" i="10"/>
  <c r="F13" i="10"/>
  <c r="K20" i="10"/>
  <c r="K27" i="10"/>
  <c r="K33" i="10"/>
  <c r="K39" i="10"/>
  <c r="K46" i="10"/>
  <c r="K52" i="10"/>
  <c r="K58" i="10"/>
  <c r="K64" i="10"/>
  <c r="K12" i="10"/>
  <c r="J12" i="10"/>
  <c r="J35" i="13"/>
  <c r="F35" i="13"/>
  <c r="K35" i="13" s="1"/>
  <c r="J12" i="13"/>
  <c r="K12" i="13"/>
  <c r="B3" i="13"/>
  <c r="F36" i="13" l="1"/>
  <c r="D23" i="2" s="1"/>
  <c r="K13" i="13"/>
  <c r="F29" i="16"/>
  <c r="D12" i="2" s="1"/>
  <c r="K13" i="11"/>
  <c r="F77" i="11"/>
  <c r="D19" i="2" s="1"/>
  <c r="K13" i="10"/>
  <c r="F69" i="10"/>
  <c r="D16" i="2" s="1"/>
  <c r="K25" i="12"/>
  <c r="F34" i="12"/>
  <c r="D17" i="2" s="1"/>
  <c r="K56" i="11"/>
  <c r="F66" i="14"/>
  <c r="D22" i="2" s="1"/>
  <c r="K29" i="13"/>
  <c r="K32" i="13"/>
  <c r="K13" i="1"/>
  <c r="J14" i="15"/>
  <c r="J22" i="15"/>
  <c r="J16" i="15"/>
  <c r="J18" i="15"/>
  <c r="J20" i="15"/>
  <c r="J25" i="15"/>
  <c r="J29" i="15"/>
  <c r="J13" i="15"/>
  <c r="J15" i="15"/>
  <c r="J17" i="15"/>
  <c r="J19" i="15"/>
  <c r="J21" i="15"/>
  <c r="J26" i="15"/>
  <c r="K12" i="15"/>
  <c r="D25" i="2" l="1"/>
  <c r="D26" i="2" s="1"/>
  <c r="D27" i="2" l="1"/>
</calcChain>
</file>

<file path=xl/sharedStrings.xml><?xml version="1.0" encoding="utf-8"?>
<sst xmlns="http://schemas.openxmlformats.org/spreadsheetml/2006/main" count="2542" uniqueCount="647">
  <si>
    <t>Rangovas:</t>
  </si>
  <si>
    <t>Objektas:</t>
  </si>
  <si>
    <t>Žiniaraščio Nr.:</t>
  </si>
  <si>
    <t>Žiniaraščio pavadinimas:</t>
  </si>
  <si>
    <t>Suvestinis žiniaraštis</t>
  </si>
  <si>
    <t>Eil. Nr.</t>
  </si>
  <si>
    <t>Žiniaraščio žymuo</t>
  </si>
  <si>
    <t>Žiniaraščio pavadinimas</t>
  </si>
  <si>
    <t>Suma, Eur be PVM</t>
  </si>
  <si>
    <t>ER</t>
  </si>
  <si>
    <t>AS</t>
  </si>
  <si>
    <t>SA</t>
  </si>
  <si>
    <t>Architektūrinė dalis</t>
  </si>
  <si>
    <t>SK</t>
  </si>
  <si>
    <t>IŠ VISO, Eur be PVM:</t>
  </si>
  <si>
    <t>PVM, 21%:</t>
  </si>
  <si>
    <t>IŠ VISO, Eur su PVM:</t>
  </si>
  <si>
    <t>E (Elektrotechninė)</t>
  </si>
  <si>
    <t>PAVADINIMAS IR TECHNINĖS</t>
  </si>
  <si>
    <t>MATO VNT.</t>
  </si>
  <si>
    <t>KIEKIS VNT.</t>
  </si>
  <si>
    <t>KAINA, EUR BE PVM</t>
  </si>
  <si>
    <t>Finansavimo šaltiniai</t>
  </si>
  <si>
    <t>CHARAKTERISTIKOS</t>
  </si>
  <si>
    <t>Vieneto</t>
  </si>
  <si>
    <t>Iš viso</t>
  </si>
  <si>
    <t>VIPA</t>
  </si>
  <si>
    <t>TB</t>
  </si>
  <si>
    <t>kompl.</t>
  </si>
  <si>
    <t>vnt.</t>
  </si>
  <si>
    <t>m</t>
  </si>
  <si>
    <t xml:space="preserve"> ER (Elektroninių ryšių)</t>
  </si>
  <si>
    <t>AS (Apsauginė signalizacija)</t>
  </si>
  <si>
    <t>GSS (Gaisro aptikimas ir signalizavimas)</t>
  </si>
  <si>
    <t>PVA (Procesu valdymas ir automatizacija)</t>
  </si>
  <si>
    <t>SP (Sklypo sutvarkymas)</t>
  </si>
  <si>
    <t>m2</t>
  </si>
  <si>
    <t>t</t>
  </si>
  <si>
    <t>m3</t>
  </si>
  <si>
    <t>SA (Architektūros dalis)</t>
  </si>
  <si>
    <r>
      <rPr>
        <b/>
        <sz val="9"/>
        <rFont val="Arial"/>
        <family val="2"/>
        <charset val="186"/>
      </rPr>
      <t>ĮVAIRŪS DARBAI</t>
    </r>
  </si>
  <si>
    <r>
      <rPr>
        <sz val="9"/>
        <rFont val="Arial"/>
        <family val="2"/>
        <charset val="186"/>
      </rPr>
      <t>kompl</t>
    </r>
  </si>
  <si>
    <t>SK (Statinio konstrukcijos)</t>
  </si>
  <si>
    <t>Pakabinamų lubų iš plokščių "Akmigran" išardymas</t>
  </si>
  <si>
    <t>Medinių durų angų užpildymo išardymas mūro sienose, nukapojant tinką</t>
  </si>
  <si>
    <t>Švarių skydinių ir lentinių pertvarų išardymas</t>
  </si>
  <si>
    <t>Gipso ir šlakbetonio plokščių pertvarų išardymas</t>
  </si>
  <si>
    <t>Praustuvų arba kriauklių nuėmimas</t>
  </si>
  <si>
    <t>Klozeto puodų arba pisuarų nuėmimas</t>
  </si>
  <si>
    <t>Klozeto bakelio nuėmimas</t>
  </si>
  <si>
    <t>Sienų aptaisymo glazūruotomis plytelėmis išardymas, be plytelių išsaugojimo</t>
  </si>
  <si>
    <t>Keraminių plytelių dangos išardymas (be grindjuosčių)</t>
  </si>
  <si>
    <t>Išlyginamųjų cementinių sluoksnių ardymas</t>
  </si>
  <si>
    <t>Seno linoleumo nuėmimas</t>
  </si>
  <si>
    <t>Lentinių grindų ardymas</t>
  </si>
  <si>
    <t>Statybinių šiukšlių išvežimas 10 km atstumu automobiliais-savivarčiais, pakraunant rankiniu būdu</t>
  </si>
  <si>
    <t>100m2</t>
  </si>
  <si>
    <t>vnt</t>
  </si>
  <si>
    <t>Vidaus paviršių viensluoksnis tinkavimas mechanizuotai, ruošiant skieidinius (sluoksnis 12 mm , vidinės sienos)  k8=1.05</t>
  </si>
  <si>
    <t>Tinkuotų arba betono sienų labai geras glaistymas ir šlifavimas 2 kartus</t>
  </si>
  <si>
    <t>Paruoštų dažymui sienų surenkamų konstrukcijų labai geras dažymas vandens emulsiniais dažais</t>
  </si>
  <si>
    <t>Sienų pagrindo išlyginimas "Atlas" glaistu 1 mm sluoksniu</t>
  </si>
  <si>
    <t>Sienų vidinių paviršių pagrindo gruntavimas sukibimą gerinančiais gruntais voleliu</t>
  </si>
  <si>
    <t>Vertikalių paviršių elastomerinė izoliacija, užtepant hidroizoliacinį mišinį "Procor 20"</t>
  </si>
  <si>
    <t>Sienų vidinių paviršių aptaisymas keraminėmis plytelėmis, kai siūlių plotis iki 5 mm , plytelės plotas daugiau 0,1 m2</t>
  </si>
  <si>
    <t>Dvisluoksnių gipskartonio pertvarų su metaliniu karkasu ir 100mm izoliacijos sluoksniu įrengimas</t>
  </si>
  <si>
    <t>Dvisluoksnių gipskartonio pertvarų su dvigubu metaliniu karkasu ir 200mm izoliacijos sluoksniu įrengimas</t>
  </si>
  <si>
    <t>Dvisluoksnių gipskartonio pertvarų su dvigubu metaliniu karkasu ir 170mm izoliacijos sluoksniu įrengimas</t>
  </si>
  <si>
    <t>Dvisluoksnių gipskartonio pertvarų su dvigubu metaliniu karkasu ir 160mm izoliacijos sluoksniu įrengimas</t>
  </si>
  <si>
    <t>Dvisluoksnių gipskartonio pertvarų su metaliniu karkasu ir 50mm izoliacijos sluoksniu įrengimas</t>
  </si>
  <si>
    <t>Sienų metalinių profiliuotų lakštų montavimas/ 3mm metalo lakštai</t>
  </si>
  <si>
    <t>Viensluoksnių gipskartonio pertvarų su metaliniu karkasu ir 50mm izoliacijos sluoksniu įrengimas/ angų užtaisymas</t>
  </si>
  <si>
    <t>Universalios izoliacinės mineralinės vatos plokštės ir dembliai</t>
  </si>
  <si>
    <t>Sienų atskirų vietų (angų) mūrijimas, iškraunant ir panešant medžiagas į darbo vietą  k8=1.06</t>
  </si>
  <si>
    <t>Karkasinės apkaltos iš vienos pusės medžio plaušo plokštėmis pertvaros/ HPL pertvaros</t>
  </si>
  <si>
    <t>Viensluoksnių gipskartonio pertvarų su metaliniu karkasu ir 50mm izoliacijos sluoksniu įrengimas/ inž. tinklų užtaisymas</t>
  </si>
  <si>
    <t>A/m plytelių grindų dangos įrengimas ant betoninio pagrindo, kai siūlės iki 8mm pločio , plytelės plotas daugiau 0,10m2</t>
  </si>
  <si>
    <t>Grindų pagrindų išlyginimas savaime išsilyginančiu skiediniu ( sluoksnio  storis  3.00 mm)</t>
  </si>
  <si>
    <t>Grindų teptinių (dviejų komponentų masės) hidroizoliacijų įrengimas po keraminių plytelių danga be pagrindo šlifavimo ir gruntavimo</t>
  </si>
  <si>
    <t>Grindjuosčių įrengimas plytelių grindų dangoms , naudojant grindjuostines keramines plyteles</t>
  </si>
  <si>
    <t>Linoleumo danga, klijuojant ir sulydant kelių spalvų dangą (papr. piešinio) bei užklijuojant ant sienos (vietoj grindj.)</t>
  </si>
  <si>
    <t>Plieno pakloto įrengimas</t>
  </si>
  <si>
    <t>Dviejų komponentų epoksidinės masės su smėlio užpildu grindų dangų įrengimas (ant paruošto pagrindo) , kai dangos sluoksnio storis 2mm</t>
  </si>
  <si>
    <t>Grindų išlyginamųjų sluoksnių įrengimas, naudojant plokštes ( orientuotų skiedrų plokštes (OSB))/ kalcio silikato pl.</t>
  </si>
  <si>
    <t>Paaukštintų-nuimamų (kompiuterinių) grindų ant reguliuojančių atramų su metaliniu karkasu įrengimas</t>
  </si>
  <si>
    <t>10m2</t>
  </si>
  <si>
    <t>Akustinių pakabinamų lubų įrengimas, kai metalo konstrukcja "Armstrong" firmos, o plokštės firmos "Colotex"  k8=1.03</t>
  </si>
  <si>
    <t>Anksčiau dažytų lubų labai geras dažymas emulsiniais dažais, nuvalant senus dažus ir glaistant</t>
  </si>
  <si>
    <t>Lubų aptaisymas gipskartonio plokštėmis, įrengiant metalinį karkasą, užtaisant ir glaistant siūles</t>
  </si>
  <si>
    <t>Lubų nutinkuotų "Vetonit" arba aptaisytų gipso kartono plokštėmis pirmas glaistymas "KR" glaistu</t>
  </si>
  <si>
    <t>Lubų nutinkuotų "Vetonit" arba aptaisytų gipso kartono plokštėmis sekantis glaistymas "KR" glaistu</t>
  </si>
  <si>
    <t>Paruoštų dažymui lubų ir surenkamų konstrukcijų gerasis dažymas vandens emulsiniais dažais</t>
  </si>
  <si>
    <t>Lubų karkasų užpildymas mineralinės vatos plokštėmis, kai izoliacijos storis 100 mm</t>
  </si>
  <si>
    <t>Metalinių apsauginių grotų montavimas kai pagrindas betonas</t>
  </si>
  <si>
    <t>Metalinių grotų montavimas, kai tvirtinimui pagrindas mūras</t>
  </si>
  <si>
    <t>Surenkamų - išardomų pertvarų iš aliuminio profilių montavimas</t>
  </si>
  <si>
    <t>Medinių durų blokų montavimas mūrinėse sienose, kai staktos tradicinės ( vidinių durų blokų plotas iki 2 m2)</t>
  </si>
  <si>
    <t>Medinių durų blokų montavimas mūrinėse sienose, kai staktos tradicinės ( vidinių durų blokų plotas daugiau 2 m2 iki 3 m2)</t>
  </si>
  <si>
    <t>Plieninių durų blokų montavimas mūrinėse sienose ( vidinių durų blokų plotas iki 2 m2)</t>
  </si>
  <si>
    <t>Šarvuotų durų blokų (lovinio profilio staktomis) įstatymas</t>
  </si>
  <si>
    <t>Medinių palangės lentų keitimas mūrinėse sienose/ laminuotos palangės</t>
  </si>
  <si>
    <t>Sienų paviršių aptaisymas keraminėmis plytelėmis/ a/m plytelės san. mazgų palangėse</t>
  </si>
  <si>
    <t>Aliuminio durys (m2 bloko)/ priešgaisrinės</t>
  </si>
  <si>
    <t>Skaldos pagrindai po pamatais</t>
  </si>
  <si>
    <t>Metalinių grotų montavimas, kai tvirtinimui pagrindas betonas</t>
  </si>
  <si>
    <t>100 m3</t>
  </si>
  <si>
    <t>Grindų šiltinamųjų (garso) izoliacijų įrengimas, naudojant izoliacines plokštes , kai universalios mineralinės vatos plokštės storis  200.00 mm</t>
  </si>
  <si>
    <t>Perdangų medinių sijų įrengimas iš tašų mūro sienose, kai sijų skerspjūvis iki 100cm2</t>
  </si>
  <si>
    <t>Vandentiekio, šildymo, dujotiekio vamzdynų iš plieninių vamzdžių tiesimas, tvirtinant prie konstrukcijų ( vamzdžio išorinis skersmuo daugiau 40 mm iki 70 mm)</t>
  </si>
  <si>
    <t>Movinės uždaromosios armatūros montavimas ( nominalusis vidinis skersmuo iki 15 mm)</t>
  </si>
  <si>
    <t>Vamzdynų iki 400 mm skersmens hidraulinis bandymas , kai vamzdžių skersmuo iki 65 mm  k9=1.15</t>
  </si>
  <si>
    <t>Skylių vamzdynams iškirtimas betoninėse sienose arba grindyse, kai konstrukcijos storis 220 mm  k8=1.17</t>
  </si>
  <si>
    <t>Skylių užtaisymas tinkuotose pertvarose arba sienose, užtaisant iš abiejų pusių, paklojus vamzdžius</t>
  </si>
  <si>
    <t>Vandentiekio, šildymo, dujotiekio vamzdynų iš plieninių vamzdžių tiesimas, tvirtinant prie konstrukcijų ( vamzdžio išorinis skersmuo daugiau 70 mm iki 100 mm)</t>
  </si>
  <si>
    <t>Juodi vand.- dujotiek. vamzdžiai DN50, išor. 60.3x3.0</t>
  </si>
  <si>
    <t>Juodi vand.- dujotiek. vamzdžiai išor. d 89.0x4.0</t>
  </si>
  <si>
    <t>Metalinių virš 50mm skersmens vamzdžių aliejinis dažymas du kartus</t>
  </si>
  <si>
    <t>Vamzdynų iki 400 mm skersmens hidraulinis bandymas , kai vamzdžių skersmuo 80 mm  k9=1.15</t>
  </si>
  <si>
    <t>Vamzdynų iki 400 mm skersmens praplovimas be dezinfekcijos , kai vamzdžių skersmuo iki 65 mm  k9=1.15</t>
  </si>
  <si>
    <t>Vamzdynų iki 400 mm skersmens praplovimas be dezinfekcijos , kai vamzdžių skersmuo 80 mm  k9=1.15</t>
  </si>
  <si>
    <t>Gaisrinių čiaupų spintelių įstatymas sienų nišose</t>
  </si>
  <si>
    <t>Siurblių agregatų montavimas ( siurbimo nominalusis vidinis skersmuo daugiau 50 mm iki 100 mm)/ vandens slėgio kėlimo stotelė  k8=1.03</t>
  </si>
  <si>
    <t>Vandentiekio ketinių sklendžių arba atbulinių vožtuvų D 80mm pastatymas  k9=1.15</t>
  </si>
  <si>
    <t>Vandentiekio, šildymo ir suspausto oro vamzdynų iš plastikinių vamzdžių tiesimas, tvirtinant prie konstrukcijų ( vamzdžio išorinis skersmuo daugiau 32 mm iki 63 mm)</t>
  </si>
  <si>
    <t>100m</t>
  </si>
  <si>
    <t>Vidaus elektrotechnikos dalis</t>
  </si>
  <si>
    <t>Lauko elektros tinklų dalis</t>
  </si>
  <si>
    <t>Baldai ir įrengimai</t>
  </si>
  <si>
    <t>Sklypo plano dalis</t>
  </si>
  <si>
    <t>Procesų valdymas ir automatizavimas</t>
  </si>
  <si>
    <t>VN</t>
  </si>
  <si>
    <t>Slėgio kėlimo stotelė</t>
  </si>
  <si>
    <t>Trapas-siurblys</t>
  </si>
  <si>
    <t>1. Vandentiekis (V1,T3,T4)</t>
  </si>
  <si>
    <t>3. Vandens apskaitos mazgas</t>
  </si>
  <si>
    <t>4. Kontrolinė apskaita</t>
  </si>
  <si>
    <t>5. Buitinė nuotekynė (F1)</t>
  </si>
  <si>
    <t>LVN</t>
  </si>
  <si>
    <t>ŠVOK</t>
  </si>
  <si>
    <t>Mindaugo g. 12, Vilnius</t>
  </si>
  <si>
    <t>2-4 zonų priešgaisrinės ir apsauginės signalizacijos centralės montavimas</t>
  </si>
  <si>
    <t>Priešgaisrinės ir apsauginės signalizacijos centralės 8 zonų išplėtimo modulio montavimas</t>
  </si>
  <si>
    <t>Priešgaisrinės ir apsauginės signalizacijos centralės išorinio valdymo pultelio montavimas</t>
  </si>
  <si>
    <t>4 išėjimų nepertraukiamo maitinimo šaltinio montavimas</t>
  </si>
  <si>
    <t>Rezervinio maitinimo šaltinio montavimas</t>
  </si>
  <si>
    <t>Optinio spindulinio dūmų jutiklio (siųstuvo-imtuvo) komplekto montavimas</t>
  </si>
  <si>
    <t>Gaisro pavojaus mygtuko montavimas, tvirtinant medsraigčiais</t>
  </si>
  <si>
    <t>Priešgaisrinės signalizacijos centralės 4 išėjimų modulio montavimas</t>
  </si>
  <si>
    <t>Aliarmo sirenos, blykstės arba skambučio montavimas patalpos viduje</t>
  </si>
  <si>
    <t>Aliarmo sirenos, blykstės montavimas išorėje</t>
  </si>
  <si>
    <t>Signalinio kabelio tarp sistemos elementų tiesimas plastikiniuose kanaluose</t>
  </si>
  <si>
    <t>Kabelių, laidų apsaugos gofruotų vamzdžių klojimas, tvirtinanat prie konstrukcijų , kai vamzdžių išorinis skersmuo iki 32 mm</t>
  </si>
  <si>
    <t>Plastikinių elektros instaliacijos kanalų montavimas, tvirtinanat prie mūro sienos ( MINI instaliaciniai kanalai)</t>
  </si>
  <si>
    <t>Tvirtinimo detalės</t>
  </si>
  <si>
    <t>Mikroprocesorinės priešgaisrinės adresinės sistemos derininimas, kai sistemoje iki 504 jutiklių  k4=2.5</t>
  </si>
  <si>
    <t>Skylių pramušimas mūrinėse pertvarose laidų pravedimui</t>
  </si>
  <si>
    <t>100vnt</t>
  </si>
  <si>
    <t>Vamzdžių kirtimosi su pastato konstrukcijomis vietų užtaisymas ugniai atspariomis mastikomis ( sienose)/ kabelių</t>
  </si>
  <si>
    <t>1.Gaisro aptikimo sistema</t>
  </si>
  <si>
    <t>GS</t>
  </si>
  <si>
    <t>E</t>
  </si>
  <si>
    <t>ŠVOK (Šildymas, vėdinimas, oro kondicionavimas)</t>
  </si>
  <si>
    <t>kg</t>
  </si>
  <si>
    <t>Kondicionierių išorinių agregatų montavimas nuo žemės, kai vidiniai agregatai prijungiami 2 jungtimis , išorinio agregato šaldymo galia daugiau 20 kW</t>
  </si>
  <si>
    <t>Kondicionierių vidinių kasetinių agregatų montavimas , kai išorinio agregato šaldymo galia daugiau 5 kW iki 10 kW</t>
  </si>
  <si>
    <t>Kondicionierių vidinių sieninių agregatų montavimas , kai agregato šaldymo galia daugiau 5 kW iki 7 kW</t>
  </si>
  <si>
    <t>Vandentiekio, šildymo vamzdynų iš varinių vamzdžių tiesimas, tvirtinant prie konstrukcijų ( vamzdžio išorinis skersmuo iki 22 mm)</t>
  </si>
  <si>
    <t>Vandentiekio, šildymo vamzdynų iš varinių vamzdžių tiesimas, tvirtinant prie konstrukcijų ( vamzdžio išorinis skersmuo daugiau 22 mm iki 54 mm)</t>
  </si>
  <si>
    <t>Vandentiekio, šildymo ir suspausto oro vamzdynų iš plastikinių vamzdžių tiesimas, tvirtinant prie konstrukcijų ( vamzdžio išorinis skersmuo daugiau 63 mm)</t>
  </si>
  <si>
    <t>Skylių vamzdynams iškirtimas betoninėse sienose arba grindyse, kai konstrukcijos storis 200 mm  k8=1.17</t>
  </si>
  <si>
    <t>Oro kondicionavimo sistemų užpildymas šaldymo skysčiais , kai sistemos šaldymo galia daugiau 20 kW</t>
  </si>
  <si>
    <t>Šaldymo skystis</t>
  </si>
  <si>
    <t>Ventiliacijos sistemos su oro kondicionavimu derinimas, kai sistemoje 31-50 oro tiekimo taškų</t>
  </si>
  <si>
    <t>Ventiliacijos sistemos su oro kondicionavimu derinimas, kai sistemoje 21-30 oro tiekimo taškų</t>
  </si>
  <si>
    <t>Ventiliacijos sistemos su oro kondicionavimu derinimas, kai sistemoje 51-75 oro tiekimo taškų</t>
  </si>
  <si>
    <t>Vėdinimo ir oro kondicionavimo įrenginių, kurių našumas iki 3000 m3/val. , montavimas , kai įrenginio našumas daugiau 500 m3/val. iki 1000 m3/val.</t>
  </si>
  <si>
    <t>Stačiakampių triukšmo slopintuvų su pertvaromis montavimas , kai slopintuvo jungties perimetras iki 1600 mm</t>
  </si>
  <si>
    <t>Difuzorių montavimas , kai jungties skersmuo iki 160 mm</t>
  </si>
  <si>
    <t>Difuzorių montavimas , kai jungties skersmuo daugiau 160 mm iki 315 mm</t>
  </si>
  <si>
    <t>Plieninių apvalių užlankinių ortakių tiesių dalių montavimas , kai ortakio skersmuo iki 160 mm</t>
  </si>
  <si>
    <t>Plieninių apvalių užlankinių ortakių tiesių dalių montavimas , kai ortakio skersmuo daugiau 160 mm iki 315 mm</t>
  </si>
  <si>
    <t>Plieninių stačiakampių užlankinių ortakių tiesių dalių montavimas , kai ortakio perimetras iki 600 mm</t>
  </si>
  <si>
    <t>Plieninių stačiakampių užlankinių ortakių tiesių dalių montavimas , kai ortakio perimetras daugiau 600 mm iki 1000 mm</t>
  </si>
  <si>
    <t>Vamzdyno iki 200mm skersmens vamzdžių izoliavimas mineralinės vatos dembliais, padengtais aliuminio folija , kai izoliacijos storis 100 mm (izoliacijos išorinio paviršiaus  plotas)</t>
  </si>
  <si>
    <t>Vėdinimo sistemų ištraukimo arba pritekėjimo štampuotų grotelių montavimas , kai grotelių plotas iki 0,25 m2</t>
  </si>
  <si>
    <t>Atbulinių vožtuvų, kurių D iki 315mm, montavimas</t>
  </si>
  <si>
    <t>Lanksčių gofruotų ortakių (prisijungimų) montavimas (ilgis 2 m , skersmuo iki 250 mm)</t>
  </si>
  <si>
    <t>Ventiliacijos sistemos derinimas, kai sistemoje iki 5 oro tiekimo taškų</t>
  </si>
  <si>
    <t>Vėdinimo ir oro kondicionavimo įrenginių, kurių našumas iki 3000 m3/val. , montavimas , kai įrenginio našumas daugiau 1000 m3/val. iki 2000 m3/val.</t>
  </si>
  <si>
    <t>Kanalinių stačiakampių triukšmo slopintuvų montavimas ortakiuose , kai ortakio perimetras daugiau 1000 mm iki 1600 mm</t>
  </si>
  <si>
    <t>Plieninių stačiakampių užlankinių ortakių tiesių dalių montavimas , kai ortakio perimetras daugiau 1000 mm iki 1600 mm</t>
  </si>
  <si>
    <t>Lanksčių gofruotų ortakių (prisijungimų) montavimas (ilgis 2 m , skersmuo daugiau kaip  250 mm)</t>
  </si>
  <si>
    <t>Ugnį sulaikančių vožtuvų, kurių perimetras iki 1800mm, montavimas</t>
  </si>
  <si>
    <t>Stačiakampių triukšmo slopintuvų su pertvaromis montavimas , kai slopintuvo jungties perimetras daugiau 4000 mm  iki 6000 mm</t>
  </si>
  <si>
    <t>Stačiakampių triukšmo slopintuvų su pertvaromis montavimas , kai slopintuvo jungties perimetras daugiau 3200 mm  iki 4000 mm</t>
  </si>
  <si>
    <t>Plieninių apvalių užlankinių ortakių tiesių dalių montavimas , kai ortakio skersmuo daugiau 315 mm iki 500 mm</t>
  </si>
  <si>
    <t>Plieninių apvalių užlankinių ortakių tiesių dalių montavimas , kai ortakio skersmuo daugiau 500 mm iki 630 mm</t>
  </si>
  <si>
    <t>Plieninių apvalių užlankinių ortakių tiesių dalių montavimas , kai ortakio skersmuo daugiau 800 mm iki 1000 mm</t>
  </si>
  <si>
    <t>Vamzdyno iki 200mm skersmens vamzdžių izoliavimas mineralinės vatos dembliais, padengtais aliuminio folija , kai izoliacijos storis 20 mm (izoliacijos išorinio paviršiaus  plotas)/ kaučiukine izoliacija</t>
  </si>
  <si>
    <t>Vožtuvų, sklendžių, užkaišų montavimas apvaliuose ortakiuose , kai jungties skersmuo iki 160 mm</t>
  </si>
  <si>
    <t>Vožtuvų, sklendžių, užkaišų montavimas apvaliuose ortakiuose , kai jungties skersmuo daugiau 160 mm iki 315 mm</t>
  </si>
  <si>
    <t>Ventiliacijos sistemos derinimas, kai sistemoje 76 - 100 oro tiekimo taškų</t>
  </si>
  <si>
    <t>Vėdinimo kanalų pravalymas</t>
  </si>
  <si>
    <t>Plieninių apvalių užlankinių ortakių tiesių dalių montavimas , kai ortakio skersmuo daugiau 630 mm iki 800 mm</t>
  </si>
  <si>
    <t>Ventiliacijos sistemos derinimas, kai sistemoje 31 - 50 oro tiekimo taškų</t>
  </si>
  <si>
    <t>Stačiakampių triukšmo slopintuvų su pertvaromis montavimas , kai slopintuvo jungties perimetras daugiau 1600 mm iki 2400 mm</t>
  </si>
  <si>
    <t>Stačiakampių triukšmo slopintuvų su pertvaromis montavimas , kai slopintuvo jungties perimetras daugiau 2400 mm iki 3200 mm</t>
  </si>
  <si>
    <t>Plieninių stačiakampių užlankinių ortakių tiesių dalių montavimas , kai ortakio perimetras daugiau 2400 mm iki 3200 mm</t>
  </si>
  <si>
    <t>Ugnį sulaikančių vožtuvų, kurių perimetras iki 4500mm, montavimas</t>
  </si>
  <si>
    <t>Plieninių stačiakampių užlankinių ortakių tiesių dalių montavimas , kai ortakio perimetras daugiau 1600 mm iki 2400 mm</t>
  </si>
  <si>
    <t>Tinklelių tvirtinimas</t>
  </si>
  <si>
    <t>Kanalinių ventiliatorių montavimas apvaliuose ortakiuose , kai ventiliatoriaus našumas iki 500 m3/val./ demontavimas  k1=0.6,  k2=0.6,  k3=0.0</t>
  </si>
  <si>
    <t>Plieninių apvalių užlankinių ortakių tiesių dalių montavimas , kai ortakio skersmuo iki 160 mm/ ardymas  k1=0.6,  k2=0.6,  k3=0.0</t>
  </si>
  <si>
    <t>Plieninių apvalių užlankinių ortakių tiesių dalių montavimas , kai ortakio skersmuo daugiau 160 mm iki 315 mm/ ardymas  k1=0.6,  k2=0.6,  k3=0.0</t>
  </si>
  <si>
    <t>Plieninių apvalių užlankinių ortakių tiesių dalių montavimas , kai ortakio skersmuo daugiau 315 mm iki 500 mm/ ardymas  k1=0.6,  k2=0.6,  k3=0.0</t>
  </si>
  <si>
    <t>Plieninių apvalių užlankinių ortakių tiesių dalių montavimas , kai ortakio skersmuo daugiau 500 mm iki 630 mm/ ardymas  k1=0.6,  k2=0.6,  k3=0.0</t>
  </si>
  <si>
    <t>Plieninių apvalių užlankinių ortakių tiesių dalių montavimas , kai ortakio skersmuo daugiau 800 mm iki 1000 mm/ ardymas  k1=0.6,  k2=0.6,  k3=0.0</t>
  </si>
  <si>
    <t>Plieninių stačiakampių užlankinių ortakių tiesių dalių montavimas , kai ortakio perimetras daugiau 2400 mm iki 3200 mm/ ardymas  k1=0.6,  k2=0.6,  k3=0.0</t>
  </si>
  <si>
    <t>Vamzdynų karštų paviršių izoliavimas kevalais sausai, kai vamzdžių D iki 426mm/ ardymas  k1=0.6,  k2=0.6,  k3=0.0</t>
  </si>
  <si>
    <t>Oro kondic. išorinis agregatas (komplektas 3 dalių)</t>
  </si>
  <si>
    <t>Oro kondic. vidinis kasetinis arba kanal. agregatas su panel</t>
  </si>
  <si>
    <t>Oro kondic. vidinis sieninis arba lubinis agregatas</t>
  </si>
  <si>
    <t>Oro kondicionieriaus išorinis blokas (2 dalių)</t>
  </si>
  <si>
    <t>Palubinis rekuperatorius</t>
  </si>
  <si>
    <t>Oro tiekimo-šalinimo įrenginys</t>
  </si>
  <si>
    <t>Šalčio mašina</t>
  </si>
  <si>
    <t>Kirtiklių - saugiklių blokų montavimas ant plokščių (panelių)</t>
  </si>
  <si>
    <t>Tripolių kirtiklių iki 400A montavimas 10/0,4 kV TP</t>
  </si>
  <si>
    <t>Skydų ir pultų montavimas, kai jų masė iki 100 kg</t>
  </si>
  <si>
    <t>Skydų ir pultų montavimas, kai jų masė iki 50 kg</t>
  </si>
  <si>
    <t>Šviestuvų su kaitinamosiomis lempomis montavimas, kabinant normalios aplinkos patalpose/ LED</t>
  </si>
  <si>
    <t>Vidaus apšvietimo šviesos diodų lempų šviestuvų montavimas pakabinamų lubų angose ( be žeminančių transformatorių)</t>
  </si>
  <si>
    <t>Interjerinių sieninių šviesos diodų arba halogeninių lempų šviestuvų montavimas ( šviestuvai vienos lempos)</t>
  </si>
  <si>
    <t>Šviestuvų su kaitinamosiomis lempomis montavimas, kabinant normalios aplinkos patalpose/ LED linijinis</t>
  </si>
  <si>
    <t>Interjerinių sieninių šviesos diodų arba halogeninių lempų šviestuvų montavimas ( šviestuvai dviejų lempų)/ LED juosta</t>
  </si>
  <si>
    <t>Prožektorių su 500 W galios lempomis montavimas, tvirtinant prie metalo konstrukcijų ant žemės</t>
  </si>
  <si>
    <t>Lauko šviestuvų, tvirtinamų prie sienos, montavimas iš autobokštelio</t>
  </si>
  <si>
    <t>Signalinių žibintų su užrašu "įėjimas", "išėjimas" ir pan. montavimas</t>
  </si>
  <si>
    <t>Rozečių montavimas, kai instaliacija paslėptoji</t>
  </si>
  <si>
    <t>Blokų iš 2 įmontuojamų gaminių (jungiklių ir rozečių) montavimas paruoštuose lizduose</t>
  </si>
  <si>
    <t>Blokų iš 3 įmontuojamų gaminių (jungiklių ir rozečių) montavimas paruoštuose lizduose</t>
  </si>
  <si>
    <t>Rozečių montavimas prie mūro pagrindo, kai instaliacija atviroji</t>
  </si>
  <si>
    <t>Potinkinių elektros instaliacinių dėžučių įstatymas į paruoštus lizdus , kai dėžutės apvalios  d iki 100 mm</t>
  </si>
  <si>
    <t>Jungiklio montavimas, kai instaliacija paslėptoji</t>
  </si>
  <si>
    <t>Kabelio tiesimas vamzdžiuose, blokuose, laidadėžėse, kai kabelio masė iki 1kg</t>
  </si>
  <si>
    <t>1kV nedegūs variniai kabeliai (N)HXH- J FE180/E30 3x1.5RE</t>
  </si>
  <si>
    <t>1kV galios variniai kabeliai NYY-J 3x1.5RE</t>
  </si>
  <si>
    <t>1kV nedegūs variniai kabeliai (N)HXH J FE180/E30 3x2.5RE</t>
  </si>
  <si>
    <t>1kV galios variniai kabeliai NYY-J 3x2.5RE</t>
  </si>
  <si>
    <t>1kV galios variniai kabeliai NYY-J 5x4RE</t>
  </si>
  <si>
    <t>1kV galios variniai kabeliai NYY-J 5x6RE</t>
  </si>
  <si>
    <t>1kV galios variniai kabeliai NYY-J 5x35RM</t>
  </si>
  <si>
    <t>1kV galios variniai kabeliai NYY-J 5x50SM</t>
  </si>
  <si>
    <t>Lankstūs variniai kabeliai su PVC izoliacija H05VV-F 2x1.0</t>
  </si>
  <si>
    <t>Kabelis 2x2x0,8 mm2</t>
  </si>
  <si>
    <t>Metalinių kopėčių kabeliams montavimas , kai kopėčių plotis iki 300 mm (kopėčių ilgis)</t>
  </si>
  <si>
    <t>Plastikinių elektros instaliacijos kanalų montavimas, tvirtinanat prie mūro sienos ( kanalų skerspjūvio plotas daugiau 25 cm2 iki 60 cm2)</t>
  </si>
  <si>
    <t>Plastikinių elektros instaliacijos kanalų montavimas, tvirtinanat prie betono sienos ( kanalų skerspjūvio plotas daugiau 25 cm2 iki 60 cm2)</t>
  </si>
  <si>
    <t>Kabelių, laidų apsaugos iš plastikinių vamzdžių klojimas, tvirtinant prie konstrukcijų , kai vamzdžių išorinis skersmuo iki 32 mm</t>
  </si>
  <si>
    <t>Kabelių, laidų apsaugos iš plastikinių vamzdžių klojimas, tvirtinant prie konstrukcijų , kai vamzdžių išorinis skersmuo daugiau 32 mm iki 63 mm</t>
  </si>
  <si>
    <t>Vagų iškirtimas paslėptai elektros instalicijai vagotuvu tinkuotose sienose</t>
  </si>
  <si>
    <t>Vagų užtaisymas (tinkavimas), nutiesus apšvietimo tinklo laidus sienų paviršiuose</t>
  </si>
  <si>
    <t>Laidų komplektavimas ir tiesimas konstrukcijomis ar panelėmis, kai laidų skerspjūvis iki 6 mm2 (100 m laido)</t>
  </si>
  <si>
    <t>Laidų komplektavimas ir tiesimas konstrukcijomis ar panelėmis, kai laidų skerspjūvis iki 70 mm2 (100 m laido)</t>
  </si>
  <si>
    <t>Paskirstomųjų šynlaidžių atšakų dėžučių montavimas  k8=1.03</t>
  </si>
  <si>
    <t>Kabelio izoliacijos varžos matavimas</t>
  </si>
  <si>
    <t>Štampuotų kabelinių lentynų, apkabų montavimas ant pastatytų stovų, tvirtinant varžtais</t>
  </si>
  <si>
    <t>Vamzdžių kirtimosi su pastato konstrukcijomis vietų užtaisymas ugniai atspariomis mastikomis ( perdangose)/ laidų</t>
  </si>
  <si>
    <t>Vamzdžių kirtimosi su pastato konstrukcijomis vietų užtaisymas ugniai atspariomis mastikomis ( sienose)/ laidų</t>
  </si>
  <si>
    <t>Šviestuvų, kabinamų ant kablių ar pakabų, demontavimas</t>
  </si>
  <si>
    <t>Jungiklių, perjungiklių, rozečių demontavimas</t>
  </si>
  <si>
    <t>Įžeminimo kontūro varžos matavimas</t>
  </si>
  <si>
    <t>Iki 0,4 kV įtampos elektros instaliacijos pereinamosios varžos matavimas (taškas)</t>
  </si>
  <si>
    <t>10 vnt</t>
  </si>
  <si>
    <t>Tranšėjų kasimas rankiniu būdu 1-2 kabeliams I-II grupės grunte iki 1m gylio  k9=1.15</t>
  </si>
  <si>
    <t>km</t>
  </si>
  <si>
    <t>Tranšėjų užpylimas rankiniu būdu 1-2 kabeliams I-II grupės grunte  k9=1.15</t>
  </si>
  <si>
    <t>Kabelių, laidų apsaugos gofruotų vamzdžių klojimas, tvirtinanat prie konstrukcijų , kai vamzdžių išorinis skersmuo daugiau 32 mm iki 63 mm</t>
  </si>
  <si>
    <t>Kabelių apsaugos plastikinių gofruotų vamzdžių klojimas tranšėjose , kai vamzdžio išorinis skersmuo daugiau 32 mm iki 63 mm</t>
  </si>
  <si>
    <t>Kabelių, laidų apsaugos gofruotų vamzdžių klojimas, tvirtinanat prie konstrukcijų , kai vamzdžių išorinis skersmuo daugiau 63 mm</t>
  </si>
  <si>
    <t>Kabelių apsaugos plastikinių gofruotų vamzdžių klojimas tranšėjose , kai vamzdžio išorinis skersmuo daugiau 75 mm</t>
  </si>
  <si>
    <t>Kabelių, laidų apsaugos gofruotų vamzdžių klojimas ant grindų pagrindo , kai vamzdžių išorinis skersmuo daugiau 63 mm</t>
  </si>
  <si>
    <t>1kV galios variniai kabeliai NYY-J 5x16RE</t>
  </si>
  <si>
    <t>1kV galios aliuminiai kabeliai AXMK 4x240SM</t>
  </si>
  <si>
    <t>Termosusitraukiančių galinių movų iki 1 kV įtampos 5 gyslų kabeliams su plastiko izoliacija montavimas , kai kabelio gyslų skerspjūvio plotas 35-50 mm2</t>
  </si>
  <si>
    <t>Izoliuotų antgalių prijungimas prie kabelių vienvielių gyslų, presuojant , kai kabelio gyslų skerspjūvio plotas iki 6 mm2</t>
  </si>
  <si>
    <t>Termosusitraukiančių galinių movų iki 1 kV įtampos 5 gyslų kabeliams su plastiko izoliacija montavimas , kai kabelio gyslų skerspjūvio plotas 70-120 mm2</t>
  </si>
  <si>
    <t>Izoliuotų antgalių prijungimas prie kabelių vienvielių gyslų, presuojant , kai kabelio gyslų skerspjūvio plotas daugiau 6 mm2 iki 16 mm2</t>
  </si>
  <si>
    <t>Izoliuotų antgalių prijungimas prie kabelių vienvielių gyslų, presuojant, kai kabelio gyslų skerspjūvio plotas  daugiau 120 mm2 iki 150 mm2</t>
  </si>
  <si>
    <t>Vieno kabelio įvadų įrengimas, hermetizuojant apvalios formos guminėmis sandarinimo įvorėmis , kai kabelių skersmuo iki 20 mm</t>
  </si>
  <si>
    <t>Pastatų žaibosaugos įžemiklių, surenkamų iš atskirų grandžių, įgilinimas ( įgilinimo gylis daugiau 5 m iki 10 m)</t>
  </si>
  <si>
    <t>Įžeminimo laidininkų klojimas tranšėjoje</t>
  </si>
  <si>
    <t>Galios automatinių jungiklių montavimas spintose (dėžese) , kai nominali srovė iki 100 A</t>
  </si>
  <si>
    <t>Galios automatinių jungiklių montavimas spintose (dėžese) , kai nominali srovė daugiau 250 A iki 400 A</t>
  </si>
  <si>
    <t>Pravažiuojamų kiemų 9 cm dvisluoksnė asfaltbetonio danga, 15 cm dolom. skaldos pagrindas ir 20 cm smėlio sluoksnis  k8=1.06, k9=1.15</t>
  </si>
  <si>
    <t>8 zonų priešgaisrinės ir apsauginės signalizacijos centralės montavimas</t>
  </si>
  <si>
    <t>Priešgaisrinės ir apsauginės signalizacijos centralės 16 zonų išplėtimo modulio montavimas</t>
  </si>
  <si>
    <t>Praėjimo kontrolerių (centralės) montavimas ir komutavimas</t>
  </si>
  <si>
    <t>Nuotolinių praėjimo skaitytuvų montavimas</t>
  </si>
  <si>
    <t>Rezervinio maitinimo šaltinio montavimas 1000VA</t>
  </si>
  <si>
    <t>Aliarmo sirenos, blykstės su rezerviniu maitinimu montavimas išorėje</t>
  </si>
  <si>
    <t>Priešgaisrinės ir apsauginės signalizacijos jutiklio montavimas, tvirtinant medsraigčiais</t>
  </si>
  <si>
    <t>Priešgaisrinės ir apsauginės signalizacijos jutiklio montavimas, tvirtinant medsraigčiais/ stiklo dūžio</t>
  </si>
  <si>
    <t>Magnetinio kontakto montavimas, tvirtinant medsraigčiais</t>
  </si>
  <si>
    <t>Uždedamų el. magnetinių spynų montavimas durų sąvarose</t>
  </si>
  <si>
    <t>Magnetinio kontakto (įleidžiamo) montavimas, tvirtinant medsraigčiais</t>
  </si>
  <si>
    <t>Durų atidarymo mygtukų montavimas</t>
  </si>
  <si>
    <t>Signalinio kabelio tarp sistemos elementų tiesimas mūro siena, tvirtinant apkabėlėmis</t>
  </si>
  <si>
    <t>Vagų pramušimas mūrinėse sienose,kai vagų skerspjūvio plotas iki 20 cm2, pramušant pneumatiniu plaktuku  k8=1.17</t>
  </si>
  <si>
    <t>8 zonų mikroprocesorinių apsauginių sistemų derininimas</t>
  </si>
  <si>
    <t>Praėjimo kontrolės sistemų derinimas</t>
  </si>
  <si>
    <t>Kompiuterinių komutatorių montavimas, tvirtinant komutacinėse spintose</t>
  </si>
  <si>
    <t>Kompiuterinio kištukinio lizdo montavimas</t>
  </si>
  <si>
    <t>Centralės valdymo pultelis</t>
  </si>
  <si>
    <t>Praėjimo kontroleris (centralė)</t>
  </si>
  <si>
    <t>Nuotolinis praėjimo skaitytuvas</t>
  </si>
  <si>
    <t>Atstuminė kortelė</t>
  </si>
  <si>
    <t>Įeigos kontrolės valdymo programinė įranga</t>
  </si>
  <si>
    <t>Durų spyna</t>
  </si>
  <si>
    <t>Skydas SS-1</t>
  </si>
  <si>
    <t>Skydas SS-2</t>
  </si>
  <si>
    <t>Komutacinių spintų surinkimas iš atskirų elementų ir montavimas, tvirtinant prie sienų</t>
  </si>
  <si>
    <t>Kompiuterinių komutacinių 12 lizdų panelių montavimas komutacinėse spintose</t>
  </si>
  <si>
    <t>Lentyna</t>
  </si>
  <si>
    <t>Komutacinė panelė 48 portų</t>
  </si>
  <si>
    <t>Maitinimo panelė</t>
  </si>
  <si>
    <t>Kabelių tvarkymo panelė</t>
  </si>
  <si>
    <t>Įžeminimo šyna</t>
  </si>
  <si>
    <t>Laidų komplektavimas ir tiesimas spintose, dėžėse, ant skydų (laidų ilgis)</t>
  </si>
  <si>
    <t>Temperatūros reguliatorius</t>
  </si>
  <si>
    <t>Ventiliatorių blokas</t>
  </si>
  <si>
    <t>Optinė panelė</t>
  </si>
  <si>
    <t>Nuotolinio nuskaitymo apskaitos sistemos impulsų adapterių montavimas</t>
  </si>
  <si>
    <t>Kompiuterinio kištukinio lizdo montavimas/ hdmi/usb</t>
  </si>
  <si>
    <t>Signalinio kabelio tarp sistemos elementų tiesimas įrengtuose latakuose, tvirtinant visu ilgiu</t>
  </si>
  <si>
    <t>Vidinės videokameros (belaidės) su siųstuvu ir maitinimo šaltiniu montavimas, tvirtinant prie sienos/ IP video pasikalbėjimo įrenginio</t>
  </si>
  <si>
    <t>Laidų komplektavimas ir tiesimas spintose, dėžėse, ant skydų (laidų ilgis)  k3=0.0</t>
  </si>
  <si>
    <t>HDMI kabelis 15m</t>
  </si>
  <si>
    <t>USB kabelis 10m</t>
  </si>
  <si>
    <t>Modulinių paskirstymo potinkinių skydelių surinkimas ir montavimas į paruoštas nišas, kai skydelyje (modulių 12 vnt)</t>
  </si>
  <si>
    <t>Informacinio projektoriaus su pasukamu stalu montavimas</t>
  </si>
  <si>
    <t>Pavojaus mygtuko (laidinio) montavimas</t>
  </si>
  <si>
    <t>10 zonų mikroprocesorinių apsauginių sistemų derininimas</t>
  </si>
  <si>
    <t>Komutacinė spinta 42U</t>
  </si>
  <si>
    <t>Komutacinė spinta 24U</t>
  </si>
  <si>
    <t>Komutacinė spinta 12U</t>
  </si>
  <si>
    <t>Optinio kabelio adapteris</t>
  </si>
  <si>
    <t>Modulis perėjimui iš SC į SFP jungtį</t>
  </si>
  <si>
    <t>IP video pasikalbėjimo įrenginys</t>
  </si>
  <si>
    <t>IP video pasikalbėjimo įrenginys su ekranu</t>
  </si>
  <si>
    <t>Pultai, protektor.,tablo, ekranas-tablo</t>
  </si>
  <si>
    <t>Baldai</t>
  </si>
  <si>
    <t>Roletai</t>
  </si>
  <si>
    <t>Akmens masės stalviršiai praustuvams san. mazguose</t>
  </si>
  <si>
    <t>Veidrodis</t>
  </si>
  <si>
    <t>Minkštasuolis vestibiulyje</t>
  </si>
  <si>
    <t>Kavos staliukas vestibiulyje</t>
  </si>
  <si>
    <t>Matinė langų plėvelė</t>
  </si>
  <si>
    <t>Vonios kambarių tualetinių reikmenys ( dušo užuolaida) ir jų montavimas</t>
  </si>
  <si>
    <t>Atlenkiami ranktūriai san. Mazge ir jų montavimas</t>
  </si>
  <si>
    <t>Kabliukai viršutiniams drabužiams dušuose ir san. mazguose (dvigubi)</t>
  </si>
  <si>
    <t>Įvairių rūšių ir tipų vandens maišytuvai ir jų montavimas</t>
  </si>
  <si>
    <t>Visų tipų dušų dugnai ir jų montavimas</t>
  </si>
  <si>
    <t>Tvarkyba</t>
  </si>
  <si>
    <t>1. Apsauginės signalizacijos ir įeigos kontrolės sistemų tinklai</t>
  </si>
  <si>
    <t>2. Vaizdo stebėjimo sistema</t>
  </si>
  <si>
    <t>1. Demontavimo darbai</t>
  </si>
  <si>
    <t>2. Vidaus apdailos darbai.Sienos</t>
  </si>
  <si>
    <t>3. Grindys</t>
  </si>
  <si>
    <t>4. Lubos</t>
  </si>
  <si>
    <t>5. Vidaus durys, pertvaros</t>
  </si>
  <si>
    <t>6. ŠVOK įrangos aikštelių apdaila</t>
  </si>
  <si>
    <t>7. Vidaus palangės</t>
  </si>
  <si>
    <t>8. Esamų vitrinų keitimas naujomis pagal GS reikalavimus</t>
  </si>
  <si>
    <t xml:space="preserve">Surenkamų - išardomų pertvarų iš aliuminio profilių montavimas/ demontavimas  </t>
  </si>
  <si>
    <t xml:space="preserve">Karkaso sienų užpildymas vienu izoliacinių plokščių sluoksniu  </t>
  </si>
  <si>
    <t xml:space="preserve">Pastatų išorinių paviršių dažymas emulsiniais dažais vienu sluoksniu voleliu </t>
  </si>
  <si>
    <t>Automatinių kelio užtvarų montavimas, kai įrengti pamatai ( užtveriamo kelio plotis iki 5m)/ vartų automatikos keitimas</t>
  </si>
  <si>
    <t>Anksčiau dažytų metalinių grotelių, aptvarų ir vamzdžių , kurių d&lt;50mm dažymas du kartus aliejiniais dažais</t>
  </si>
  <si>
    <t>Dvisluoksnės dangos viršutinio sluoksnio įrengimas iš viršutinio dangos sluoksnio asfaltbetonio (sluoksnis 4.0 cm storio , klotuvas iki 200 t/h)  k8=1.17, k9=1.15</t>
  </si>
  <si>
    <t>Šulinio landos paaukštinimas (  gelžbetonio žiedais)  k8=1.05, k9=1.15</t>
  </si>
  <si>
    <t>SP</t>
  </si>
  <si>
    <t>1. Įrenginiai ir medžiagos</t>
  </si>
  <si>
    <t>Kompiuterinis komutatorius 16 portų Rj-45</t>
  </si>
  <si>
    <t>Optinio kabelio adapteris su SC jungtimis</t>
  </si>
  <si>
    <t>2. Apskaita</t>
  </si>
  <si>
    <t>Nuotolinio nuskaitymo apskaitos sistemos valdiklių - centralių montavimas</t>
  </si>
  <si>
    <t>Valdiklis - centralė</t>
  </si>
  <si>
    <t>Objektinio radio siųstuvo montavimas</t>
  </si>
  <si>
    <t>Objektinis radio siųstuvas</t>
  </si>
  <si>
    <t>3. Valdymo automatizacijos skydai</t>
  </si>
  <si>
    <t>4. Patalpų šildymo-vėsinimo sistemos</t>
  </si>
  <si>
    <t>Patalpos temperatūros valdymo pultelis</t>
  </si>
  <si>
    <t>5. Montavimo medžiagos</t>
  </si>
  <si>
    <t>100 vnt.</t>
  </si>
  <si>
    <t>Virštinkinių elektros instaliacinių dėžučių montavimas, tvirtinanat prie mūro sienos , kai dėžutės apvalios  d iki 100 mm</t>
  </si>
  <si>
    <t>6. Kabeliai</t>
  </si>
  <si>
    <t>PVA</t>
  </si>
  <si>
    <t>Anksčiau dažytų sienų vandeniniais dažais nuvalymas, nuplaunant paviršių</t>
  </si>
  <si>
    <t>Tinkuotų vidaus sienų labai geras dažymas vandens emulsiniais dažais</t>
  </si>
  <si>
    <t>II kategorijos lipdybos valymas teptuku (arba kempine), vilgant skysčiu</t>
  </si>
  <si>
    <t>II sudėtingumo kategorijos lipdinių restauravimas, kai sunykę iki 10% ploto</t>
  </si>
  <si>
    <t>Aukštos kokybės klijinis lipdinių dažymas (2 kartus)</t>
  </si>
  <si>
    <t>Anksčiau dažytų lubų vandeniniais dažais nuvalymas, nuplaunant paviršių</t>
  </si>
  <si>
    <t>Lubų paviršių pagrindo gruntavimas sukibimą gerinančiais gruntais voleliu</t>
  </si>
  <si>
    <t>Tinkuotų arba betono lubų labai geras glaistymas ir šlifavimas 2 kartus</t>
  </si>
  <si>
    <t>Paruoštų dažymui lubų labai geras dažymas vandens emulsiniais dažais</t>
  </si>
  <si>
    <t>m2 išklot.</t>
  </si>
  <si>
    <t>1. Patalpa Nr. P2 vestibiulis cokoliniame a.</t>
  </si>
  <si>
    <t>2. patalpa nr. 1-1, 1a. Vestibiulis</t>
  </si>
  <si>
    <t>3. Laiptinė</t>
  </si>
  <si>
    <t>Įvairių paviršių valymas metaliniu šepečiu rankiniu būdu</t>
  </si>
  <si>
    <t>Anksčiau dažytų radiatorių, briaunotų vamzdžių dažymas du kartus aliejiniais dažais</t>
  </si>
  <si>
    <t>Metalinių k-jų smulkių paviršių (grotelinių k-jų, vamzdžių ir pan.) dažymas aliejiniais dažais (100 m2 nudažyto pav.)</t>
  </si>
  <si>
    <t>4. 2a. vestibiulis patalpa 2-1</t>
  </si>
  <si>
    <t>5. 3a ir 4a vestibiulis patalpoms 3-1, 4-1</t>
  </si>
  <si>
    <t>6. 1a 2a koridorius</t>
  </si>
  <si>
    <t>7. 3a ir 4a koridorius</t>
  </si>
  <si>
    <t>8. pirmo a. patalpa Nr. 1-37</t>
  </si>
  <si>
    <t>9. antra a. patalpa nr. 2-3</t>
  </si>
  <si>
    <t>10. antro a. patalpa Nr. 2-36</t>
  </si>
  <si>
    <t>11. antro a. patalpa Nr. 2-38</t>
  </si>
  <si>
    <t>12. durų ir langų remonto darbai</t>
  </si>
  <si>
    <t>13. Fragment. Fasadų tvarkymas, cokolio tvarkyba</t>
  </si>
  <si>
    <t>Fasadų lygių paviršių nuvalymas vandeniu, naudojant aukšto slėgio plovimo įrenginį, dirbant ant žemės (pastolių)  k9=1.15</t>
  </si>
  <si>
    <t>Tinko nudaužymas nuo sienų arba lubų (pavienių vietų iki 5m2)</t>
  </si>
  <si>
    <t>Sienų atskirų vietų iki 5 m2 ploto tinko remontas kalkių skiediniu  k8=1.15</t>
  </si>
  <si>
    <t>Anksčiau dažytų fasadų dažymas emulsiniais dažais (m2 sienos be angų)  k9=1.15</t>
  </si>
  <si>
    <t>Įvairių paviršių valymas rankiniu būdu</t>
  </si>
  <si>
    <t>Teracinių grindų poliravimas mechanizuotu būdu</t>
  </si>
  <si>
    <t xml:space="preserve">Guminių "Sinkauplit" plytelių danga,klijuojant KN-2 klijais,neįrengiant grindjuosčių/ įspėjamieji paviršiai </t>
  </si>
  <si>
    <t xml:space="preserve">Metalinių laiptų su aptvėrimais montavimas/ demontavimas  </t>
  </si>
  <si>
    <t>IŠ VISO, Eur be PVM</t>
  </si>
  <si>
    <t>1. OK-1 oro kondicionavimo sistema</t>
  </si>
  <si>
    <t>2. OK-2 oro kondicionavimo sistema</t>
  </si>
  <si>
    <t>3. OK-3 oro kondicionavimo sistema</t>
  </si>
  <si>
    <t>4. OK-4 oro kondicionavimo sistema</t>
  </si>
  <si>
    <t>5. OK-5 oro kondicionavimo sistema</t>
  </si>
  <si>
    <t>6. OK-6 oro kondicionavimo sistema</t>
  </si>
  <si>
    <t>7. OK-7 oro kondicionavimo sistema</t>
  </si>
  <si>
    <t>8. OK-8 oro kondicionavimo sistema</t>
  </si>
  <si>
    <t>9. OK-9 oro kondicionavimo sistema</t>
  </si>
  <si>
    <t>10. Esamų oro kondicionavimo sistemų demontavimas</t>
  </si>
  <si>
    <t>11. OT-1/OŠ-1 vėdinimo sistema (nauja)</t>
  </si>
  <si>
    <t>12. OT-2/OŠ-2 vėdinimo sistema (nauja)</t>
  </si>
  <si>
    <t>13. OT-3/OŠ-3 vėdinimo sistema (nauja)</t>
  </si>
  <si>
    <t>14. OT-4/OŠ-4 vėdinimo sistema (nauja)</t>
  </si>
  <si>
    <t>15. OT-5/OŠ-5 vėdinimo sistema (nauja)</t>
  </si>
  <si>
    <t>16. OT-6/OŠ-6 vėdinimo sistema (nauja)</t>
  </si>
  <si>
    <t>17. OT-7/OŠ-7 vėdinimo sistema (nauja)</t>
  </si>
  <si>
    <t>18. OT-8/OŠ-8 vėdinimo sistema (nauja)</t>
  </si>
  <si>
    <t>19. OT-9/OŠ-9 vėdinimo sistema (nauja)</t>
  </si>
  <si>
    <t>20. OT-10/OŠ-10 vėdinimo sistema (nauja)</t>
  </si>
  <si>
    <t>21. OTŠR-1 vėdinimo sistema (esama)</t>
  </si>
  <si>
    <t>22. OTŠR-2 vėdinimo sistema (esama)</t>
  </si>
  <si>
    <t>23. OTŠR-3 vėdinimo sistema (esama)</t>
  </si>
  <si>
    <t>24. OTŠR-4 vėdinimo sistema (esama)</t>
  </si>
  <si>
    <t>25. OTŠR-5 vėdinimo sistema (esama)</t>
  </si>
  <si>
    <t>26. OTŠR-6 vėdinimo sistema (esama)</t>
  </si>
  <si>
    <t>27. OTŠR-7 vėdinimo sistema (nauja)</t>
  </si>
  <si>
    <t>28. OTŠR-8 vėdinimo sistema (nauja)</t>
  </si>
  <si>
    <t>29. OT-1/OŠ-1...OT-10/OŠ-10 vėdinimo sistemų bendri oro šalinimo kanalai</t>
  </si>
  <si>
    <t>30. Pagrindinėms vėdinimo sistemoms nepriskirta įranga</t>
  </si>
  <si>
    <t>31. Demontavimo darbai</t>
  </si>
  <si>
    <t>1. Kompiuteriniai tinklai</t>
  </si>
  <si>
    <t>2. Iškvietimo sistema</t>
  </si>
  <si>
    <t>1, Lauko elektros tinklai</t>
  </si>
  <si>
    <t>2. Laiptų aikštelės su pandusu įrengimas</t>
  </si>
  <si>
    <t>3. Laiptų pakopų ir aikštelės remontas (įėjimas iš kiemo)</t>
  </si>
  <si>
    <t>4. Dangos konstrukcijos įrengimas, atstatymas</t>
  </si>
  <si>
    <t>5. Mažoji architektūra</t>
  </si>
  <si>
    <t>6. Baigiamieji darbai</t>
  </si>
  <si>
    <t>1. Baldai ir įrengimai</t>
  </si>
  <si>
    <t>1. Vidaus elektros tinklai</t>
  </si>
  <si>
    <t>Vandentiekio, šildymo ir suspausto oro vamzdynų iš plastikinių vamzdžių tiesimas, tvirtinant prie konstrukcijų ( vamzdžio išorinis skersmuo iki 32 mm)</t>
  </si>
  <si>
    <t>Daugiasluoksniai vamzdžiai ritėse16x2.0mm (Tigris Alupex)</t>
  </si>
  <si>
    <t>Daugiasluoksniai vamzdžiai ritėse 20x2.25mm (Tigris Alupex)</t>
  </si>
  <si>
    <t>Daugiasluoksniai vamzdžiai ritėse 25x2.5mm (Tigris Alupex)</t>
  </si>
  <si>
    <t>Vandentiekio, šildymo, dujotiekio vamzdynų iš plieninių vamzdžių tiesimas, tvirtinant prie konstrukcijų ( vamzdžio išorinis skersmuo iki 22 mm)</t>
  </si>
  <si>
    <t>Vandentiekio, šildymo, dujotiekio vamzdynų iš plieninių vamzdžių tiesimas, tvirtinant prie konstrukcijų ( vamzdžio išorinis skersmuo daugiau 22 mm iki 40 mm)</t>
  </si>
  <si>
    <t>Nerūd. plieno vamzdžiai išor. d 60.3mm, sien. st. 1.5mm, 304</t>
  </si>
  <si>
    <t>Nerūd. plieno vamzdžiai išor. d 40mm, sien. st. 1.5mm, 304PE</t>
  </si>
  <si>
    <t>Nerūd. plieno vamzdžiai išor. d 32mm, sien. st. 1.5mm, 304</t>
  </si>
  <si>
    <t>Nerūd. plieno vamzdžiai išor. d 25mm, sien. st. 2mm, 304PE</t>
  </si>
  <si>
    <t>Nerūd. plieno vamzdžiai išor. d 22x1.5mm</t>
  </si>
  <si>
    <t>Nerūd. plieno vamzdžiai išor. d 16mm, sien. st. 1.5mm, 304PE</t>
  </si>
  <si>
    <t>Vamzdyno vamzdžių izoliavimas folija padengtais kevalais , kai vamzdžio išorinis skersmuo iki 35 mm</t>
  </si>
  <si>
    <t>Vamzdyno vamzdžių izoliavimas folija padengtais kevalais , kai vamzdžio išorinis skersmuo 42-54 mm</t>
  </si>
  <si>
    <t>Vamzdyno vamzdžių izoliavimas lanksčiais vamzdžių  kevalais , kai vamzdžio išorinis skersmuo iki 35 mm</t>
  </si>
  <si>
    <t>Nuorinimo vožtuvų (vantuzų) montavimas ( moviniai vantuzai, skersmuo iki 25 mm)  k9=1.15</t>
  </si>
  <si>
    <t>Movinės uždaromosios armatūros montavimas ( nominalusis vidinis skersmuo 20 mm)</t>
  </si>
  <si>
    <t>Movinės uždaromosios armatūros montavimas ( nominalusis vidinis skersmuo 25 mm)</t>
  </si>
  <si>
    <t>Movinės uždaromosios armatūros montavimas ( nominalusis vidinis skersmuo 32 mm)</t>
  </si>
  <si>
    <t>Movinės uždaromosios armatūros montavimas ( nominalusis vidinis skersmuo 40 mm)</t>
  </si>
  <si>
    <t>Movinės uždaromosios armatūros montavimas ( nominalusis vidinis skersmuo 63 mm)</t>
  </si>
  <si>
    <t>Vamzdžių kirtimosi su pastato konstrukcijomis vietų užtaisymas ugniai atspariais žiedais ( betono perdangose)</t>
  </si>
  <si>
    <t>Vamzdynų iki 400 mm skersmens praplovimas su dezinfekcija , kai vamzdžių skersmuo iki 65 mm  k9=1.15</t>
  </si>
  <si>
    <t>Žemės darbai, klojant vamzdyną sausuose gruntuose atskiroje tranšėjoje, kai vamzdžio D iki 600mm, neišvežant grunto , kai tranšėjos gylis iki 1,5m  k9=1.15</t>
  </si>
  <si>
    <t>Vidaus vamzdynų iš plieninių vandentiekio - dujotiekio iki 63 mm skersmens vamzdžių ardymas</t>
  </si>
  <si>
    <t>Plastikinių vamzdžių ir fasoninių dalių klojimas tranšėjoje (be sandūrų sujungimo), kai vamzdžių skersmuo  iki 110 mm  k9=1.15</t>
  </si>
  <si>
    <t>PE 100 slėgio vandens vamzdžiai, PN 10, SDR 17, 110x6.6mm (vand.)</t>
  </si>
  <si>
    <t>Siurblių agregatų montavimas ( siurbimo nominalusis vidinis skersmuo iki 50 mm)/ slėgio kėlimo stotelė  k8=1.03</t>
  </si>
  <si>
    <t>Vamzd., kurių D virš 50mm, prijung.prie veik.vid.šild.ir vandent.sist.  k8=1.03</t>
  </si>
  <si>
    <t>Plastikinių slėginių įmovų, aklių, flanšų D40-63 mm montavimas</t>
  </si>
  <si>
    <t>Šalto vandens apskaitos mazgas be apvedimo linijos, kai įvado dn 100mm ir skaitiklio dn 80mm</t>
  </si>
  <si>
    <t>Šalto vandens apskaitos mazgas be apvedimo linijos, kai įvado dn 100mm ir skaitiklio dn 80mm/ esamo ardymas  k1=0.5,  k2=0.5,  k3=0.0</t>
  </si>
  <si>
    <t>Kolektoriaus spintos tvirtinimas paruoštoje nišoje</t>
  </si>
  <si>
    <t>Vandens skaitiklių su movinėmis jungtimis montavimas ( jungties skersmuo iki 25 mm)</t>
  </si>
  <si>
    <t>Vidaus nuotekų plastikinių skirstomųjų vamzdynų ir stovų vamzdžių montavimas , kai nominalusis vidinis skersmuo iki 160 mm (m vamzdyno)</t>
  </si>
  <si>
    <t>Vidaus nuotekų plastikinių skirstomųjų vamzdynų ir stovų vamzdžių montavimas , kai nominalusis vidinis skersmuo iki 110 mm (m vamzdyno)</t>
  </si>
  <si>
    <t>Vidaus nuotekų plastikinių skirstomųjų vamzdynų ir stovų vamzdžių montavimas , kai nominalusis vidinis skersmuo iki 50 mm (m vamzdyno)</t>
  </si>
  <si>
    <t>Ventiliacijos kaminėlio įrengimas ir sandarinimas  k9=1.15</t>
  </si>
  <si>
    <t>Vidaus nuotekų plastikinių vamzdynų jungiamųjų (fasoninių) dalių montavimas , kai nominalusis vidinis skersmuo iki 110 mm</t>
  </si>
  <si>
    <t>Trapo, kurio skersmuo 50mm, montavimas</t>
  </si>
  <si>
    <t>Vamzdžių kirtimosi su pastato konstrukcijomis vietų užtaisymas ugniai atspariais žiedais ( betono sienose ir pertvarose)</t>
  </si>
  <si>
    <t>Nuotekų vamzdynų hidraulinis bandymas ( buitinių nuotekų)</t>
  </si>
  <si>
    <t>Vamzdynų iki 400 mm skersmens praplovimas be dezinfekcijos , kai vamzdžių skersmuo 100 mm  k9=1.15</t>
  </si>
  <si>
    <t>Trapo, kurio skersmuo 100mm, montavimas/ trapas-siurblys</t>
  </si>
  <si>
    <t>Vamzdžių, kurių D 100mm, prijungimas prie veikiančių kanalizac.tinklų  k8=1.03</t>
  </si>
  <si>
    <t>Plastikinių slėginių įmovų, aklių, flanšų D75-110 mm montavimas</t>
  </si>
  <si>
    <t>Kondensato bakų be vandenmačio, kurių talpumas iki 0,3m3, montavimas  k8=1.03</t>
  </si>
  <si>
    <t>Trapo, kurio skersmuo 100mm, montavimas</t>
  </si>
  <si>
    <t>Plautuvių su vandens maišytuvais, tvirtinamų prie sienų, montavimas ( vieno skyriaus plautuvės)</t>
  </si>
  <si>
    <t>Vandentiekio ir kanalizacijos įrengimų išardymas</t>
  </si>
  <si>
    <t>100m3</t>
  </si>
  <si>
    <t>Praustuvų su vandens maišytuvais montavimas , tvirtinant prie sienų ir grindų (praustuvas su atrama)</t>
  </si>
  <si>
    <t>2. Priešgaisrinis vandentiekis (V2)</t>
  </si>
  <si>
    <t>6. Sąlyginai švarių nuotekų sistema (kondensato nuvedimas) (F2)</t>
  </si>
  <si>
    <t>7. Sanitariniai prietaisai</t>
  </si>
  <si>
    <t>8. Esamų tinklų demontavimas pastato viduje</t>
  </si>
  <si>
    <t>Turbininiai įvadiniai šalto vandens skaitikliai MWN, DN 50</t>
  </si>
  <si>
    <t>Klozetas su prijungtu nuplovimo bakeliu ir jų montavimas, tvirtinant prie grindų, kai kanalizacija plastikinių vamzdžių</t>
  </si>
  <si>
    <t>Praustuvai su vandens maišytuvais ir jų montavimas , tvirtinant prie sienų ir grindų (praustuvas su atrama)/ ŽN</t>
  </si>
  <si>
    <t>Klozetai su prijungtu nuplovimo bakeliu ir jų montavimas, tvirtinant prie grindų, kai kanalizacija plastikinių vamzdžių/ ŽN</t>
  </si>
  <si>
    <t>Pakabinamų sanitarinių prietaisai su moduline kabinimo įranga ir jų montavimas ( sieniniai pisuarai)</t>
  </si>
  <si>
    <t>Čiaupai ir jų montavimas ( nominalusis vidinis skersmuo iki 15 mm)</t>
  </si>
  <si>
    <t>Vamzdynų pirminis (apsauginis) užpylimas smėliu ekskavatoriumi, sutankinant  k9=1.15</t>
  </si>
  <si>
    <t>Vamzdynų iki 400 mm skersmens praplovimas su dezinfekcija , kai vamzdžių skersmuo 100 mm  k9=1.15</t>
  </si>
  <si>
    <t>Vejos mažų plotų atnaujinimas, papildant 10 cm augalinio grunto sluoksniu  k9=1.15</t>
  </si>
  <si>
    <t>Komunikacijų žymėjimo ženklo su metaliniu stulpeliu įrengimas</t>
  </si>
  <si>
    <t>Ketinė sklendė d100</t>
  </si>
  <si>
    <t>Ketinė sklendė d400</t>
  </si>
  <si>
    <t>1. Lauko vandentiekio darbai</t>
  </si>
  <si>
    <t>2. Savitakiniai lauko buitinių nuotekų tinklai</t>
  </si>
  <si>
    <t xml:space="preserve">Monolitiniai gelžbetonio pamatai  </t>
  </si>
  <si>
    <t xml:space="preserve">Lengvų konstrukcijų pastatų metalinių lenktų profilių rėminių karkasų montavimas </t>
  </si>
  <si>
    <t xml:space="preserve">Monolitinės gelžbetoninės sąramos </t>
  </si>
  <si>
    <t xml:space="preserve">Mechanizuotas grunto kasimas, pakraunant ir vežant gruntą 5 km atstumu bei darbas sąvartoje  </t>
  </si>
  <si>
    <t xml:space="preserve">Metalinių paviršių padengimas ugniai atspariais dažais (sijų, kolonų ir pan.)  </t>
  </si>
  <si>
    <t xml:space="preserve">Žemės darbai, klojant vamzdyną sausuose gruntuose atskiroje tranšėjoje, kai vamzdžio D iki 600mm, neišvežant grunto , kai tranšėjos gylis iki 1,5m </t>
  </si>
  <si>
    <t>Smėlio pagrindo po vamzdynais įrengimas</t>
  </si>
  <si>
    <t xml:space="preserve">Vamzdynų pirminis (apsauginis) užpylimas smėliu ekskavatoriumi, sutankinant </t>
  </si>
  <si>
    <t xml:space="preserve">Plastikinių vamzdžių ir fasoninių dalių klojimas tranšėjoje (be sandūrų sujungimo) , kai vamzdžių skersmuo iki 110 mm  </t>
  </si>
  <si>
    <t xml:space="preserve">Vandentiekio ketinių sklendžių arba atbulinių vožtuvų D 100mm pastatymas </t>
  </si>
  <si>
    <t xml:space="preserve">Vandentiekio ketinių sklendžių arba atbulinių vožtuvų D 400mm pastatymas </t>
  </si>
  <si>
    <t xml:space="preserve">350mm ir 400mm skersmens kaliojo ketaus flanšinių trišakių montavimas  </t>
  </si>
  <si>
    <t xml:space="preserve">350mm ir 400mm skersmens kaliojo ketaus įmovinių alkūnių, perėjimų, movų montavimas  </t>
  </si>
  <si>
    <t xml:space="preserve">Iki 100mm skersmens kaliojo ketaus įmovinių alkūnių, perėjimų, movų montavimas  </t>
  </si>
  <si>
    <t xml:space="preserve">Vamzd., kurių D virš 50mm, prijung.prie veik.vid.šild.ir vandent.sist. </t>
  </si>
  <si>
    <t xml:space="preserve">Plastikinių vamzdžių vamzdynų iki 630 mm skersmens hidraulinis bandymas ( vamzdžių skersmuo 110 mm)  </t>
  </si>
  <si>
    <t xml:space="preserve">Surenkamų gelžbetoninių šulinių montavimas šlapiuose gruntuose , kai šuliniai stačiakampiai (šulinio surenkamos gelžbetoninės konstrukcijos)  </t>
  </si>
  <si>
    <t xml:space="preserve">Žemės darbai, klojant vamzdyną sausuose gruntuose atskiroje tranšėjoje, kai vamzdžio D iki 600mm, neišvežant grunto , kai tranšėjos gylis daugiau 2,5m iki 3,0m  </t>
  </si>
  <si>
    <t xml:space="preserve">110 mm skersmens plastmasinių įmovinių vamzdžių montavimas, kai 100 m vamzdyne -17 sandūrų  </t>
  </si>
  <si>
    <t xml:space="preserve">Smėlio pagrindo po vamzdynais įrengimas </t>
  </si>
  <si>
    <t xml:space="preserve">Plastikinių lauko nuotakyno šulinių montavimas , kai šulinių skersmuo daugiau 400 mm iki 500 mm  </t>
  </si>
  <si>
    <t xml:space="preserve">Apvalių surenkamų gelžbetoninių nuotakyno šulinių įrengimas šlapiuose gruntuose , kai šulinių skersmuo 1,5 m (surenkamos g/b konstrukcijos)  </t>
  </si>
  <si>
    <t xml:space="preserve">Vandentiekio ketinių sklendžių arba atbulinių vožtuvų D 100mm pastatymas  </t>
  </si>
  <si>
    <t xml:space="preserve">Perkritimo d=110, h =1,5m įrengimas  </t>
  </si>
  <si>
    <t xml:space="preserve">Vamzdyno vidaus apžiūra, darant vaizdo įrašą </t>
  </si>
  <si>
    <t xml:space="preserve">Betoninių trinkelių grindinio įrengimas kur numatomas transporto eismas </t>
  </si>
  <si>
    <t xml:space="preserve">Vėdinimo ir oro kondicionavimo agregato arba agregato blokų iki 0,05 t masės montavimas rankiniu būdu/ demontavimas  </t>
  </si>
  <si>
    <t xml:space="preserve">Vandentiekio, šildymo vamzdynų iš varinių vamzdžių tiesimas, tvirtinant prie konstrukcijų ( vamzdžio išorinis skersmuo iki 22 mm)/ ardymas </t>
  </si>
  <si>
    <t xml:space="preserve">Skylių vamzdynams iškirtimas betoninėse sienose arba grindyse, kai konstrukcijos storis 200 mm  </t>
  </si>
  <si>
    <t>LE</t>
  </si>
  <si>
    <t>KPD</t>
  </si>
  <si>
    <t>B</t>
  </si>
  <si>
    <t>Konstrukcijų dalis</t>
  </si>
  <si>
    <t>Lauko vandentiekio ir nuotekų tinklai</t>
  </si>
  <si>
    <t>Vandentiekio ir nuotekų dalis</t>
  </si>
  <si>
    <t>Šildymo ir vėdinimo dalis</t>
  </si>
  <si>
    <t>Gaisrinės signalizacijos dalis</t>
  </si>
  <si>
    <t>Apsauginės signalizacijos dalis</t>
  </si>
  <si>
    <t>Elektroninių ryšių dalis</t>
  </si>
  <si>
    <t>1. Konstrukcijos</t>
  </si>
  <si>
    <t>Stogo dangos sandarinimas hermetinėmis priemonėmis 50 m.</t>
  </si>
  <si>
    <t>2. Darbai pagal defektinį aktą</t>
  </si>
  <si>
    <t xml:space="preserve">Sniego gaudyklės montavimas </t>
  </si>
  <si>
    <t xml:space="preserve">Korozijos pažeistos stogo dangos remontas (šveičiant, gruntuojant, nudažant) </t>
  </si>
  <si>
    <t xml:space="preserve">Stogo dangos varžtų su tarpinėmis keitimas </t>
  </si>
  <si>
    <t xml:space="preserve">Stogo vėdinimo langelių keitimas naujais 0,02 m3. </t>
  </si>
  <si>
    <t xml:space="preserve">Fasado su balkono kolonomis remontas remontiniu mišiniu, dažymas </t>
  </si>
  <si>
    <t xml:space="preserve">Optinio spindulinio dūmų jutiklio (siųstuvo-imtuvo) komplekto montavimas/ demontavimas  </t>
  </si>
  <si>
    <t xml:space="preserve">Signalinio kabelio tarp sistemos elementų tiesimas plastikiniuose kanaluose/ ardymas  </t>
  </si>
  <si>
    <t xml:space="preserve">2-4 zonų priešgaisrinės ir apsauginės signalizacijos centralės montavimas/ demontavimas </t>
  </si>
  <si>
    <t>VN (vidaus vandentiekio dalis)</t>
  </si>
  <si>
    <t>LVN (lauko vandentiekio dalis)</t>
  </si>
  <si>
    <t>LE (lauko elektros tinklai)</t>
  </si>
  <si>
    <t xml:space="preserve">Sienų karkaso apkalimo ardymas  </t>
  </si>
  <si>
    <t xml:space="preserve">Mūrinių pertvarų išardymas pneumo plaktuku, be plytų atrinkimo </t>
  </si>
  <si>
    <t xml:space="preserve">Tinko nudaužymas nuo mūrinių sienų ir lubų </t>
  </si>
  <si>
    <t xml:space="preserve">Vidaus paviršių aptaisymas veidrodžiais ( sienų)/ ardymas </t>
  </si>
  <si>
    <t xml:space="preserve">Sienų vidinių paviršių aptaisymas plokštėmis, tvirtinant prie įrengto metalinio karkaso , kai plokštės medžio drožlių (skiedrų)/ ardymas  </t>
  </si>
  <si>
    <t xml:space="preserve">Pastatų išorinių paviršių dažymas emulsiniais dažais antru arba kartotiniu sluoksniu voleliu  </t>
  </si>
  <si>
    <t>Durys iš klijuotosios medienos</t>
  </si>
  <si>
    <t>Fasadų rustuotų arba grublėtų paviršių nuvalymas vandeniu, naudojant aukšto slėgio plovimo įrenginį, dirbant ant žemės  k9=1.15</t>
  </si>
  <si>
    <t>1. Paruošiamieji darbai</t>
  </si>
  <si>
    <t>Statybinių šiukšlių išvežimas 10 km atstumu automobiliais-savivarčiais, pakraunant ekskavatoriais 0,25 m3 talpos kaušais</t>
  </si>
  <si>
    <t>Asfaltbetonio dangos 100 mm sluoksnio storio išardymas pneumoplaktuko pagalba  k8=1.09, k9=1.15</t>
  </si>
  <si>
    <t>Skaldos pagrindo, didesnio kaip 5 m2 ploto vienoje vietoje, ardymas pneumoplaktukais  k8=1.09, k9=1.15</t>
  </si>
  <si>
    <t>Smėlio pasluoksnio ardymas  k9=1.15</t>
  </si>
  <si>
    <t>Sodinimo vietų medžiams ir krūmams paruoš. mechanizuotu būdu neliestame II gr.grunte, kai žemės gumulas 0,3x0,3m  k9=1.15</t>
  </si>
  <si>
    <t>10 vnt.</t>
  </si>
  <si>
    <t>Medžių ir krūmų su žemės gumulu 0,3x0,3m sodinimas  k9=1.15</t>
  </si>
  <si>
    <t>Daugiamečių gėlių 1600 vnt. sodinimas II gr. grunto 100m2  k9=1.15</t>
  </si>
  <si>
    <t>Dirvos paruošimas gėlynams rank. būdu II gr. grunte, užpilant iki 20cm storio sluoksnį augalinio dirvožemio  k9=1.15</t>
  </si>
  <si>
    <t>Augalinis gruntas</t>
  </si>
  <si>
    <t>Geotekstilės paklojimas  k9=1.15</t>
  </si>
  <si>
    <t>Šlaitų tvirtinimas erdviniu geotinklu su žolių apsėjimu  k9=1.15</t>
  </si>
  <si>
    <t>Pagrindų išlyginamųjų ir paruošiamųjų sluoksnių iš smėlio įrengimas  k9=1.15</t>
  </si>
  <si>
    <t>Dirvos paruošimas gazonams rank. būdu II gr.grunte, užpilant iki 15cm storio sluoksnį augalinio dirvožemio  k9=1.15</t>
  </si>
  <si>
    <t>Paprastų,parterinių ir mauritaniškų gazonų užsėjimas rankiniu būdu  k9=1.15</t>
  </si>
  <si>
    <t>viso eur be PVM</t>
  </si>
  <si>
    <t>7. Želdiniai</t>
  </si>
  <si>
    <t>Gaisrinių čiaupų spintelė</t>
  </si>
  <si>
    <t>Priešgaisrinė vandens slėgio kėlimo stotelė</t>
  </si>
  <si>
    <t>Keltuvai neįgaliesiems  su montavimo darbais</t>
  </si>
  <si>
    <t>Statybinio laužo išvežimas</t>
  </si>
  <si>
    <t>3. Evakuacinio įgarsinimo sistema. Pagrindinė garso sistema</t>
  </si>
  <si>
    <t>Garsiakalbio arba garso kolonėlės montavimas patalpoje</t>
  </si>
  <si>
    <t>Garso reguliatorių montavimas</t>
  </si>
  <si>
    <t>Stiprintuvo arba stabilizuojančio įrenginio montavimas</t>
  </si>
  <si>
    <t>Priešgaisrinės ir apsauginės signalizacijos centralės išorinio valdymo pultelio montavimas/ valdymo mikrofono</t>
  </si>
  <si>
    <t>8 zonų priešgaisrinės ir apsauginės signalizacijos centralės montavimas/ garso procesoriaus</t>
  </si>
  <si>
    <t>Priešgaisrinės ir apsauginės signalizacijos centralės išorinio valdymo pultelio montavimas/ mikrofono</t>
  </si>
  <si>
    <t>Skaitmeninio įrašymo vaizdo magnetofonų montavimas ir derinimas</t>
  </si>
  <si>
    <t>Televizijos jungiamųjų, paskirstomųjų dėžučių  arba filtrų  montavimas</t>
  </si>
  <si>
    <t>Kabelio matavimai</t>
  </si>
  <si>
    <t>Keraminių plytelių dangos atskirų vietų remontas, keičiant plyteles , kai remontuojamas plotas iki 0,5 m2, plytelių plotas daugiau 0,05 m2</t>
  </si>
  <si>
    <t>Skydas ir skydo  montavimas</t>
  </si>
  <si>
    <t>Kompiuteris su programine įranga, instaliavimas ir derinimas</t>
  </si>
  <si>
    <t>Į pagrindinius lauko laiptus integruotas keltuvas</t>
  </si>
  <si>
    <t>Medinių ar faneruotų durų restauravimas</t>
  </si>
  <si>
    <t>Įstiklintų durų restauravimas</t>
  </si>
  <si>
    <t xml:space="preserve">Įstiklintų, poliruotų durų, tambūrų restauravimas iš abiejų pusių </t>
  </si>
  <si>
    <t xml:space="preserve">Bendrojo naudojimo patalpų durų keitimas  (vidaus medinės durys) </t>
  </si>
  <si>
    <t xml:space="preserve">Metal. k-jų smulkių paviršių (grotelių ir pan.) l. geras dažymas emaliais, glaistant, šlifuoj. ir grunt. </t>
  </si>
  <si>
    <t>UAB EKSTRA STATYBA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</si>
</sst>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??0.0?????;\-??0.0?????;?"/>
  </numFmts>
  <fonts count="1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i/>
      <sz val="9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sz val="8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u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Arial Baltic"/>
      <charset val="186"/>
    </font>
    <font>
      <sz val="11"/>
      <name val="Calibri"/>
      <family val="2"/>
      <charset val="186"/>
      <scheme val="minor"/>
    </font>
    <font>
      <sz val="9.75"/>
      <name val="Times New Roman"/>
      <family val="1"/>
      <charset val="186"/>
    </font>
    <font>
      <sz val="10"/>
      <name val="TimesLT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2" borderId="7" xfId="0" applyFont="1" applyFill="1" applyBorder="1" applyProtection="1">
      <protection locked="0"/>
    </xf>
    <xf numFmtId="0" fontId="3" fillId="0" borderId="37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2" borderId="7" xfId="0" applyNumberFormat="1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2" fillId="0" borderId="3" xfId="0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2" borderId="7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3" xfId="0" applyFont="1" applyFill="1" applyBorder="1"/>
    <xf numFmtId="0" fontId="12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164" fontId="2" fillId="0" borderId="3" xfId="0" applyNumberFormat="1" applyFont="1" applyBorder="1" applyAlignment="1">
      <alignment vertical="top"/>
    </xf>
    <xf numFmtId="4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9" fillId="3" borderId="10" xfId="0" applyNumberFormat="1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center"/>
    </xf>
    <xf numFmtId="0" fontId="3" fillId="0" borderId="31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3" fillId="0" borderId="30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2" fillId="3" borderId="0" xfId="0" applyFont="1" applyFill="1" applyAlignment="1">
      <alignment horizontal="right" vertical="center"/>
    </xf>
    <xf numFmtId="0" fontId="3" fillId="3" borderId="35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4" fontId="8" fillId="3" borderId="18" xfId="0" applyNumberFormat="1" applyFont="1" applyFill="1" applyBorder="1" applyAlignment="1" applyProtection="1">
      <alignment horizontal="center" vertical="center"/>
      <protection locked="0"/>
    </xf>
    <xf numFmtId="4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3" borderId="44" xfId="0" applyFont="1" applyFill="1" applyBorder="1" applyAlignment="1">
      <alignment vertical="top" wrapText="1"/>
    </xf>
    <xf numFmtId="0" fontId="3" fillId="3" borderId="44" xfId="0" applyFont="1" applyFill="1" applyBorder="1" applyAlignment="1">
      <alignment vertical="center" wrapText="1"/>
    </xf>
    <xf numFmtId="4" fontId="9" fillId="0" borderId="44" xfId="0" applyNumberFormat="1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0" fillId="3" borderId="0" xfId="0" applyFill="1"/>
    <xf numFmtId="0" fontId="11" fillId="3" borderId="4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3" fillId="3" borderId="0" xfId="0" applyFont="1" applyFill="1"/>
    <xf numFmtId="164" fontId="2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" fontId="2" fillId="3" borderId="2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top"/>
    </xf>
    <xf numFmtId="4" fontId="3" fillId="0" borderId="15" xfId="0" applyNumberFormat="1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/>
    </xf>
    <xf numFmtId="0" fontId="11" fillId="0" borderId="42" xfId="0" applyFont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2" fillId="3" borderId="7" xfId="0" applyFont="1" applyFill="1" applyBorder="1" applyProtection="1">
      <protection locked="0"/>
    </xf>
    <xf numFmtId="4" fontId="3" fillId="0" borderId="20" xfId="0" applyNumberFormat="1" applyFont="1" applyBorder="1" applyAlignment="1">
      <alignment vertical="top"/>
    </xf>
    <xf numFmtId="4" fontId="2" fillId="0" borderId="49" xfId="0" applyNumberFormat="1" applyFont="1" applyBorder="1" applyAlignment="1">
      <alignment vertical="top"/>
    </xf>
    <xf numFmtId="0" fontId="3" fillId="3" borderId="3" xfId="0" applyFont="1" applyFill="1" applyBorder="1" applyAlignment="1">
      <alignment horizontal="left" vertical="top" wrapText="1"/>
    </xf>
    <xf numFmtId="0" fontId="7" fillId="0" borderId="0" xfId="0" applyFont="1"/>
    <xf numFmtId="0" fontId="11" fillId="0" borderId="3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center" vertical="center" wrapText="1"/>
    </xf>
    <xf numFmtId="4" fontId="9" fillId="0" borderId="31" xfId="0" applyNumberFormat="1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1" fillId="3" borderId="12" xfId="0" applyFont="1" applyFill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/>
    </xf>
    <xf numFmtId="4" fontId="2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11" fillId="0" borderId="3" xfId="0" applyFont="1" applyBorder="1"/>
    <xf numFmtId="2" fontId="14" fillId="0" borderId="50" xfId="0" applyNumberFormat="1" applyFont="1" applyBorder="1" applyAlignment="1" applyProtection="1">
      <alignment horizontal="right" vertical="top"/>
      <protection locked="0"/>
    </xf>
    <xf numFmtId="2" fontId="14" fillId="0" borderId="51" xfId="0" applyNumberFormat="1" applyFont="1" applyBorder="1" applyAlignment="1" applyProtection="1">
      <alignment horizontal="right" vertical="top"/>
      <protection locked="0"/>
    </xf>
    <xf numFmtId="2" fontId="14" fillId="0" borderId="52" xfId="0" applyNumberFormat="1" applyFont="1" applyBorder="1" applyAlignment="1" applyProtection="1">
      <alignment horizontal="right" vertical="top"/>
      <protection locked="0"/>
    </xf>
    <xf numFmtId="2" fontId="14" fillId="0" borderId="53" xfId="0" applyNumberFormat="1" applyFont="1" applyBorder="1" applyAlignment="1" applyProtection="1">
      <alignment horizontal="right" vertical="top"/>
      <protection locked="0"/>
    </xf>
    <xf numFmtId="4" fontId="8" fillId="3" borderId="54" xfId="0" applyNumberFormat="1" applyFont="1" applyFill="1" applyBorder="1" applyAlignment="1" applyProtection="1">
      <alignment horizontal="center" vertical="center"/>
      <protection locked="0"/>
    </xf>
    <xf numFmtId="4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14" fillId="4" borderId="50" xfId="0" applyNumberFormat="1" applyFont="1" applyFill="1" applyBorder="1" applyAlignment="1" applyProtection="1">
      <alignment horizontal="right" vertical="top"/>
      <protection locked="0"/>
    </xf>
    <xf numFmtId="2" fontId="14" fillId="4" borderId="51" xfId="0" applyNumberFormat="1" applyFont="1" applyFill="1" applyBorder="1" applyAlignment="1" applyProtection="1">
      <alignment horizontal="right" vertical="top"/>
      <protection locked="0"/>
    </xf>
    <xf numFmtId="2" fontId="14" fillId="4" borderId="52" xfId="0" applyNumberFormat="1" applyFont="1" applyFill="1" applyBorder="1" applyAlignment="1" applyProtection="1">
      <alignment horizontal="right" vertical="top"/>
      <protection locked="0"/>
    </xf>
    <xf numFmtId="2" fontId="14" fillId="0" borderId="50" xfId="1" applyNumberFormat="1" applyFont="1" applyBorder="1" applyAlignment="1" applyProtection="1">
      <alignment horizontal="right" vertical="top"/>
      <protection locked="0"/>
    </xf>
    <xf numFmtId="2" fontId="14" fillId="0" borderId="52" xfId="1" applyNumberFormat="1" applyFont="1" applyBorder="1" applyAlignment="1" applyProtection="1">
      <alignment horizontal="right" vertical="top"/>
      <protection locked="0"/>
    </xf>
    <xf numFmtId="2" fontId="14" fillId="0" borderId="51" xfId="1" applyNumberFormat="1" applyFont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right" vertical="top"/>
    </xf>
    <xf numFmtId="0" fontId="2" fillId="0" borderId="4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2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right" vertical="top"/>
    </xf>
    <xf numFmtId="0" fontId="3" fillId="0" borderId="29" xfId="0" applyFont="1" applyBorder="1" applyAlignment="1">
      <alignment horizontal="right" vertical="top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top" wrapText="1"/>
    </xf>
    <xf numFmtId="0" fontId="3" fillId="3" borderId="46" xfId="0" applyFont="1" applyFill="1" applyBorder="1" applyAlignment="1">
      <alignment horizontal="right" vertical="top" wrapText="1"/>
    </xf>
    <xf numFmtId="0" fontId="3" fillId="3" borderId="18" xfId="0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right" vertical="top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25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34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top"/>
    </xf>
    <xf numFmtId="0" fontId="3" fillId="3" borderId="14" xfId="0" applyFont="1" applyFill="1" applyBorder="1" applyAlignment="1">
      <alignment horizontal="right" vertical="top"/>
    </xf>
    <xf numFmtId="0" fontId="3" fillId="3" borderId="8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urtob-my.sharepoint.com/personal/vaidas_lataitis_turtas_lt/Documents/Darbalaukis/M12/3%20PIRKIMAS/Pretenzija/s&#261;m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ntavimo darbai"/>
      <sheetName val="Konstrukcijos"/>
      <sheetName val="Vandentiekis (V1,T3,T4)"/>
      <sheetName val="Lauko vandentiekio tinklai"/>
      <sheetName val="oro kondicionavimo sistema"/>
      <sheetName val="Vidaus elektros tinklai"/>
      <sheetName val="Gaisro aptikimo sistema"/>
      <sheetName val="Apsauginės signalizacijos"/>
      <sheetName val="Kompiuteriniai tinklai"/>
      <sheetName val="Lauko elektros tinklai"/>
      <sheetName val="Baldai ir įrengimai"/>
      <sheetName val="Paruošiamieji darbai"/>
      <sheetName val="BMS 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C13" t="str">
            <v>Trasos valymas (tankūs krūmai) rankiniu būdu</v>
          </cell>
          <cell r="D13" t="str">
            <v>100m2</v>
          </cell>
          <cell r="E13">
            <v>2.2999999999999998</v>
          </cell>
        </row>
        <row r="14">
          <cell r="C14" t="str">
            <v>Nupjautų krūmų ir smulkaus miško šaknų ir kelmų rovimas , kai krūmai tankūs  k9=1.15</v>
          </cell>
          <cell r="D14" t="str">
            <v>ha</v>
          </cell>
          <cell r="E14">
            <v>2.3E-2</v>
          </cell>
        </row>
        <row r="15">
          <cell r="C15" t="str">
            <v>Mechanizuotas grunto kasimas, pakraunant ir vežant gruntą 5 km atstumu bei darbas sąvartoje  k9=1.15</v>
          </cell>
          <cell r="D15" t="str">
            <v>100 m3</v>
          </cell>
          <cell r="E15">
            <v>0.33750000000000002</v>
          </cell>
        </row>
        <row r="16">
          <cell r="C16" t="str">
            <v>Transportuojant I-II grupės gruntą gerais keliais 10t a/savivarčiais, už kiekvieną papildomą kilometrą pridėti  k4=5.0</v>
          </cell>
          <cell r="D16" t="str">
            <v>100m3</v>
          </cell>
          <cell r="E16">
            <v>0.33750000000000002</v>
          </cell>
        </row>
        <row r="17">
          <cell r="C17" t="str">
            <v>Laiptų pakopų aptaisymas, klijuojant granito plokštes/ ardymas  k1=0.5,  k2=0.5,  k3=0.0</v>
          </cell>
          <cell r="D17" t="str">
            <v>m2</v>
          </cell>
          <cell r="E17">
            <v>3</v>
          </cell>
        </row>
        <row r="18">
          <cell r="C18" t="str">
            <v>Bordiūrų (gatvės bortų), sudėtų ant betono pagrindo, išardymas  k8=1.09, k9=1.15</v>
          </cell>
          <cell r="D18" t="str">
            <v>m</v>
          </cell>
          <cell r="E18">
            <v>4</v>
          </cell>
        </row>
        <row r="19">
          <cell r="C19" t="str">
            <v>Tašytų akmenų, betoninių trinkelių grindinio ardymas rankiniu būdu  k8=1.17, k9=1.15</v>
          </cell>
          <cell r="D19" t="str">
            <v>100m2</v>
          </cell>
          <cell r="E19">
            <v>0.03</v>
          </cell>
        </row>
        <row r="20">
          <cell r="C20" t="str">
            <v>Statybinių šiukšlių išvežimas 10 km atstumu automobiliais-savivarčiais, pakraunant ekskavatoriais 0,25 m3 talpos kaušais</v>
          </cell>
          <cell r="D20" t="str">
            <v>t</v>
          </cell>
          <cell r="E20">
            <v>3</v>
          </cell>
        </row>
        <row r="23">
          <cell r="C23" t="str">
            <v>Gelžbetoninių laiptų maršų su aikštele įrengimas  k8=1.04, k9=1.15</v>
          </cell>
          <cell r="D23" t="str">
            <v>m3</v>
          </cell>
          <cell r="E23">
            <v>3</v>
          </cell>
        </row>
        <row r="24">
          <cell r="C24" t="str">
            <v>Nuotekų surinkimo tinklų plastikinių ir plastikinių armuotų įmovinių vamzdžių klojimas , kai vamzdžių skersmuo 110 mm  k9=1.15</v>
          </cell>
          <cell r="D24" t="str">
            <v>m</v>
          </cell>
          <cell r="E24">
            <v>2</v>
          </cell>
        </row>
        <row r="25">
          <cell r="C25" t="str">
            <v>Batų valymo grotelių montavimas , kai grotelės su vonele ir jungtimi prie vamzdyno  k9=1.15</v>
          </cell>
          <cell r="D25" t="str">
            <v>vnt.</v>
          </cell>
          <cell r="E25">
            <v>1</v>
          </cell>
        </row>
        <row r="26">
          <cell r="C26" t="str">
            <v>Laiptų pakopų aptaisymas, klijuojant granito plokštes</v>
          </cell>
          <cell r="D26" t="str">
            <v>m2</v>
          </cell>
          <cell r="E26">
            <v>9</v>
          </cell>
        </row>
        <row r="27">
          <cell r="C27" t="str">
            <v>Kelio dangos ženklinimas termoplastu su stiklo rutuliukais rankiniu būdu , kai linijos, ženklo plotas iki 0,5 m2/ taktiliniai paviršiai  k3=0.0, k9=1.15</v>
          </cell>
          <cell r="D27" t="str">
            <v>m2</v>
          </cell>
          <cell r="E27">
            <v>6.4</v>
          </cell>
        </row>
        <row r="28">
          <cell r="C28" t="str">
            <v>Taktiliniai paviršiai (plieniniai)</v>
          </cell>
          <cell r="D28" t="str">
            <v>m2</v>
          </cell>
          <cell r="E28">
            <v>6.4</v>
          </cell>
        </row>
        <row r="29">
          <cell r="C29" t="str">
            <v>Metalinių laiptų turėklų įrengimas  k8=1.04</v>
          </cell>
          <cell r="D29" t="str">
            <v>100m</v>
          </cell>
          <cell r="E29">
            <v>0.08</v>
          </cell>
        </row>
        <row r="32">
          <cell r="C32" t="str">
            <v>Laiptų pakopų aptaisymas, klijuojant granito plokštes/ ardymas  k1=0.5,  k2=0.5,  k3=0.0</v>
          </cell>
          <cell r="D32" t="str">
            <v>m2</v>
          </cell>
          <cell r="E32">
            <v>50</v>
          </cell>
        </row>
        <row r="33">
          <cell r="C33" t="str">
            <v>20 mm storio cementinis išlyginamasis sluoksnis</v>
          </cell>
          <cell r="D33" t="str">
            <v>100m2</v>
          </cell>
          <cell r="E33">
            <v>0.5</v>
          </cell>
        </row>
        <row r="34">
          <cell r="C34" t="str">
            <v>Vienasluoksnis tinkas (ištisinis betoninių paviršių išlyginimas)  k8=1.09</v>
          </cell>
          <cell r="D34" t="str">
            <v>100m2</v>
          </cell>
          <cell r="E34">
            <v>0.5</v>
          </cell>
        </row>
        <row r="35">
          <cell r="C35" t="str">
            <v>Laiptų pakopų aptaisymas, klijuojant granito plokštes</v>
          </cell>
          <cell r="D35" t="str">
            <v>m2</v>
          </cell>
          <cell r="E35">
            <v>50</v>
          </cell>
        </row>
        <row r="36">
          <cell r="C36" t="str">
            <v>Metalinių laiptų turėklų įrengimas  k8=1.04</v>
          </cell>
          <cell r="D36" t="str">
            <v>100m</v>
          </cell>
          <cell r="E36">
            <v>0.23</v>
          </cell>
        </row>
        <row r="39">
          <cell r="C39" t="str">
            <v>Betono bordiūrų įrengimas ant betono pagrindo , kai bordiūrai 150x300mm  k9=1.15</v>
          </cell>
          <cell r="D39" t="str">
            <v>100m</v>
          </cell>
        </row>
        <row r="40">
          <cell r="C40" t="str">
            <v>Pravažiuojamų kiemų 9 cm dvisluoksnė asfaltbetonio danga, 15 cm dolom. skaldos pagrindas ir 20 cm smėlio sluoksnis  k8=1.06, k9=1.15</v>
          </cell>
          <cell r="D40" t="str">
            <v>100m2</v>
          </cell>
        </row>
        <row r="43">
          <cell r="C43" t="str">
            <v>Parkavimo ribotuvų montavimas iš elementų , kai ribotuvo elemento ilgis daugiau 1,0 m iki 1,5 m (elementas)  k9=1.15</v>
          </cell>
          <cell r="D43" t="str">
            <v>vnt.</v>
          </cell>
          <cell r="E43">
            <v>45</v>
          </cell>
        </row>
        <row r="46">
          <cell r="C46" t="str">
            <v>Kelio ženklų vienstiebių metalinių atramų (d=76mm) ant monolitinių betoninių pamatų pastatymas  k9=1.15</v>
          </cell>
          <cell r="D46" t="str">
            <v>vnt.</v>
          </cell>
          <cell r="E46">
            <v>2</v>
          </cell>
        </row>
        <row r="47">
          <cell r="C47" t="str">
            <v>Kelio ženklų skydų montavimas prie vienstiebių atramų rankiniu budu</v>
          </cell>
          <cell r="D47" t="str">
            <v>vnt.</v>
          </cell>
          <cell r="E47">
            <v>5</v>
          </cell>
        </row>
        <row r="48">
          <cell r="C48" t="str">
            <v>Kelio dangos ženklinimas dažais su stiklo rutuliukais ištisine linija kelių ženklinimo mašinomis , kai linijos plotis 0,12m  k9=1.15</v>
          </cell>
          <cell r="D48" t="str">
            <v>km</v>
          </cell>
          <cell r="E48">
            <v>0.33439999999999998</v>
          </cell>
        </row>
        <row r="49">
          <cell r="C49" t="str">
            <v>Kelio dangos ženklinimas dažais su stiklo rutuliukais rankiniu būdu, naudojant trafaretus , kai linijos, ženklo plotas iki 0,5 m2  k9=1.15</v>
          </cell>
          <cell r="D49" t="str">
            <v>m2</v>
          </cell>
          <cell r="E49">
            <v>53</v>
          </cell>
        </row>
        <row r="50">
          <cell r="C50" t="str">
            <v>Vejos mažų plotų atnaujinimas, papildant 10 cm augalinio grunto sluoksniu  k9=1.15</v>
          </cell>
          <cell r="D50" t="str">
            <v>100m2</v>
          </cell>
          <cell r="E50">
            <v>0.95</v>
          </cell>
        </row>
      </sheetData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7" zoomScaleNormal="100" workbookViewId="0">
      <selection activeCell="G22" sqref="G22"/>
    </sheetView>
  </sheetViews>
  <sheetFormatPr defaultRowHeight="14.5"/>
  <cols>
    <col min="1" max="1" width="5.453125" customWidth="1"/>
    <col min="2" max="2" width="9.7265625" customWidth="1"/>
    <col min="3" max="3" width="40.81640625" customWidth="1"/>
    <col min="4" max="4" width="22.54296875" customWidth="1"/>
  </cols>
  <sheetData>
    <row r="1" spans="1:7">
      <c r="A1" s="209" t="s">
        <v>0</v>
      </c>
      <c r="B1" s="209"/>
      <c r="C1" s="35" t="s">
        <v>646</v>
      </c>
      <c r="D1" s="1"/>
      <c r="E1" s="1"/>
      <c r="F1" s="1"/>
      <c r="G1" s="1"/>
    </row>
    <row r="2" spans="1:7">
      <c r="A2" s="2"/>
      <c r="B2" s="2"/>
      <c r="C2" s="1"/>
      <c r="D2" s="1"/>
      <c r="E2" s="1"/>
      <c r="F2" s="1"/>
      <c r="G2" s="1"/>
    </row>
    <row r="3" spans="1:7" ht="28.9" customHeight="1">
      <c r="A3" s="209" t="s">
        <v>1</v>
      </c>
      <c r="B3" s="209"/>
      <c r="C3" s="217" t="s">
        <v>139</v>
      </c>
      <c r="D3" s="217"/>
      <c r="E3" s="11"/>
      <c r="F3" s="11"/>
      <c r="G3" s="11"/>
    </row>
    <row r="4" spans="1:7">
      <c r="A4" s="3"/>
      <c r="B4" s="2"/>
      <c r="C4" s="1"/>
      <c r="D4" s="1"/>
      <c r="E4" s="1"/>
      <c r="F4" s="1"/>
      <c r="G4" s="1"/>
    </row>
    <row r="5" spans="1:7">
      <c r="A5" s="209" t="s">
        <v>2</v>
      </c>
      <c r="B5" s="210"/>
      <c r="C5" s="172">
        <v>0</v>
      </c>
      <c r="D5" s="1"/>
      <c r="E5" s="1"/>
      <c r="F5" s="1"/>
      <c r="G5" s="1"/>
    </row>
    <row r="6" spans="1:7" ht="29.5" customHeight="1">
      <c r="A6" s="211" t="s">
        <v>3</v>
      </c>
      <c r="B6" s="212"/>
      <c r="C6" s="4" t="s">
        <v>4</v>
      </c>
      <c r="D6" s="1"/>
      <c r="E6" s="1"/>
      <c r="F6" s="1"/>
      <c r="G6" s="1"/>
    </row>
    <row r="8" spans="1:7" ht="15" thickBot="1"/>
    <row r="9" spans="1:7" s="14" customFormat="1" ht="14.5" customHeight="1">
      <c r="A9" s="215" t="s">
        <v>5</v>
      </c>
      <c r="B9" s="213" t="s">
        <v>6</v>
      </c>
      <c r="C9" s="213" t="s">
        <v>7</v>
      </c>
      <c r="D9" s="205" t="s">
        <v>8</v>
      </c>
    </row>
    <row r="10" spans="1:7" s="14" customFormat="1" ht="15" thickBot="1">
      <c r="A10" s="216"/>
      <c r="B10" s="214"/>
      <c r="C10" s="214"/>
      <c r="D10" s="206"/>
    </row>
    <row r="11" spans="1:7">
      <c r="A11" s="8">
        <v>1</v>
      </c>
      <c r="B11" s="9" t="s">
        <v>11</v>
      </c>
      <c r="C11" s="28" t="s">
        <v>12</v>
      </c>
      <c r="D11" s="74">
        <f>'1. SA'!F108</f>
        <v>3029100.7300000014</v>
      </c>
    </row>
    <row r="12" spans="1:7">
      <c r="A12" s="8">
        <v>2</v>
      </c>
      <c r="B12" s="9" t="s">
        <v>13</v>
      </c>
      <c r="C12" s="28" t="s">
        <v>576</v>
      </c>
      <c r="D12" s="74">
        <f>'2. SK'!F29</f>
        <v>78819.48</v>
      </c>
    </row>
    <row r="13" spans="1:7">
      <c r="A13" s="7">
        <v>3</v>
      </c>
      <c r="B13" s="9" t="s">
        <v>130</v>
      </c>
      <c r="C13" s="28" t="s">
        <v>578</v>
      </c>
      <c r="D13" s="74">
        <f>'3. VN'!F117</f>
        <v>346175.03999999992</v>
      </c>
    </row>
    <row r="14" spans="1:7">
      <c r="A14" s="7">
        <v>4</v>
      </c>
      <c r="B14" s="9" t="s">
        <v>137</v>
      </c>
      <c r="C14" s="28" t="s">
        <v>577</v>
      </c>
      <c r="D14" s="74">
        <f>'4. LVN'!F42</f>
        <v>49038.130100000002</v>
      </c>
    </row>
    <row r="15" spans="1:7">
      <c r="A15" s="7">
        <v>5</v>
      </c>
      <c r="B15" s="9" t="s">
        <v>138</v>
      </c>
      <c r="C15" s="28" t="s">
        <v>579</v>
      </c>
      <c r="D15" s="74">
        <f>'5.ŠVOK'!F503</f>
        <v>1162682.55</v>
      </c>
    </row>
    <row r="16" spans="1:7">
      <c r="A16" s="75">
        <v>6</v>
      </c>
      <c r="B16" s="76" t="s">
        <v>160</v>
      </c>
      <c r="C16" s="77" t="s">
        <v>125</v>
      </c>
      <c r="D16" s="74">
        <f>'6.E'!F69</f>
        <v>959313.2</v>
      </c>
    </row>
    <row r="17" spans="1:4">
      <c r="A17" s="75">
        <v>7</v>
      </c>
      <c r="B17" s="76" t="s">
        <v>159</v>
      </c>
      <c r="C17" s="77" t="s">
        <v>580</v>
      </c>
      <c r="D17" s="74">
        <f>'7.GSS'!F34</f>
        <v>105840.91999999998</v>
      </c>
    </row>
    <row r="18" spans="1:4">
      <c r="A18" s="75">
        <v>8</v>
      </c>
      <c r="B18" s="76" t="s">
        <v>10</v>
      </c>
      <c r="C18" s="77" t="s">
        <v>581</v>
      </c>
      <c r="D18" s="74">
        <f>'8.AS'!F56</f>
        <v>207343.20999999996</v>
      </c>
    </row>
    <row r="19" spans="1:4">
      <c r="A19" s="75">
        <v>9</v>
      </c>
      <c r="B19" s="76" t="s">
        <v>9</v>
      </c>
      <c r="C19" s="77" t="s">
        <v>582</v>
      </c>
      <c r="D19" s="74">
        <f>'9.ER'!F77</f>
        <v>699693.28</v>
      </c>
    </row>
    <row r="20" spans="1:4">
      <c r="A20" s="75">
        <v>10</v>
      </c>
      <c r="B20" s="9" t="s">
        <v>573</v>
      </c>
      <c r="C20" s="28" t="s">
        <v>126</v>
      </c>
      <c r="D20" s="74">
        <f>'10.LE'!F43</f>
        <v>41031.979999999996</v>
      </c>
    </row>
    <row r="21" spans="1:4">
      <c r="A21" s="73">
        <v>11</v>
      </c>
      <c r="B21" s="9" t="s">
        <v>575</v>
      </c>
      <c r="C21" s="28" t="s">
        <v>127</v>
      </c>
      <c r="D21" s="74">
        <f>'11.Baldai'!F22</f>
        <v>67979.34</v>
      </c>
    </row>
    <row r="22" spans="1:4">
      <c r="A22" s="75">
        <v>12</v>
      </c>
      <c r="B22" s="9" t="s">
        <v>381</v>
      </c>
      <c r="C22" s="28" t="s">
        <v>128</v>
      </c>
      <c r="D22" s="74">
        <f>'12. SP'!F66</f>
        <v>139812.1</v>
      </c>
    </row>
    <row r="23" spans="1:4">
      <c r="A23" s="75">
        <v>13</v>
      </c>
      <c r="B23" s="9" t="s">
        <v>397</v>
      </c>
      <c r="C23" s="28" t="s">
        <v>129</v>
      </c>
      <c r="D23" s="74">
        <f>'13.PVA'!F36</f>
        <v>153549.99</v>
      </c>
    </row>
    <row r="24" spans="1:4">
      <c r="A24" s="73">
        <v>14</v>
      </c>
      <c r="B24" s="9" t="s">
        <v>574</v>
      </c>
      <c r="C24" s="28" t="s">
        <v>363</v>
      </c>
      <c r="D24" s="74">
        <f>'14.Tvarkyba'!F164</f>
        <v>657397.82000000007</v>
      </c>
    </row>
    <row r="25" spans="1:4" ht="15" thickBot="1">
      <c r="A25" s="207" t="s">
        <v>14</v>
      </c>
      <c r="B25" s="208"/>
      <c r="C25" s="208"/>
      <c r="D25" s="74">
        <f>SUM(D11:D24)</f>
        <v>7697777.7701000022</v>
      </c>
    </row>
    <row r="26" spans="1:4" ht="15" thickBot="1">
      <c r="A26" s="201" t="s">
        <v>15</v>
      </c>
      <c r="B26" s="202"/>
      <c r="C26" s="202"/>
      <c r="D26" s="176">
        <f>ROUND(D25*0.21,2)</f>
        <v>1616533.33</v>
      </c>
    </row>
    <row r="27" spans="1:4" ht="15" thickBot="1">
      <c r="A27" s="203" t="s">
        <v>16</v>
      </c>
      <c r="B27" s="204"/>
      <c r="C27" s="204"/>
      <c r="D27" s="175">
        <f>+D25+D26</f>
        <v>9314311.1001000032</v>
      </c>
    </row>
  </sheetData>
  <sheetProtection algorithmName="SHA-512" hashValue="+/4gOF5JGpaoHN4J6IzNiiHmhmFLn+Xw4bMTrAqcUyJbm3eXpjSCofm2cLk1mFw1p72C0L1vreRRqPgramE/oA==" saltValue="S+58Ma6KPEAFC3lDWan4cQ==" spinCount="100000" sheet="1" objects="1" scenarios="1"/>
  <mergeCells count="12">
    <mergeCell ref="A26:C26"/>
    <mergeCell ref="A27:C27"/>
    <mergeCell ref="D9:D10"/>
    <mergeCell ref="A25:C25"/>
    <mergeCell ref="A1:B1"/>
    <mergeCell ref="A3:B3"/>
    <mergeCell ref="A5:B5"/>
    <mergeCell ref="A6:B6"/>
    <mergeCell ref="C9:C10"/>
    <mergeCell ref="B9:B10"/>
    <mergeCell ref="A9:A10"/>
    <mergeCell ref="C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zoomScale="90" zoomScaleNormal="90" workbookViewId="0">
      <selection activeCell="B1" sqref="B1"/>
    </sheetView>
  </sheetViews>
  <sheetFormatPr defaultColWidth="8.81640625" defaultRowHeight="11.5"/>
  <cols>
    <col min="1" max="1" width="8.7265625" style="17" customWidth="1"/>
    <col min="2" max="2" width="64.54296875" style="1" customWidth="1"/>
    <col min="3" max="3" width="8.81640625" style="1"/>
    <col min="4" max="4" width="8.81640625" style="22"/>
    <col min="5" max="5" width="12.81640625" style="127" customWidth="1"/>
    <col min="6" max="6" width="12.7265625" style="24" customWidth="1"/>
    <col min="7" max="9" width="8.81640625" style="1"/>
    <col min="10" max="11" width="8.81640625" style="24" hidden="1" customWidth="1"/>
    <col min="12" max="16384" width="8.81640625" style="1"/>
  </cols>
  <sheetData>
    <row r="1" spans="1:11" ht="12">
      <c r="A1" s="97" t="s">
        <v>0</v>
      </c>
      <c r="B1" s="35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18"/>
    </row>
    <row r="5" spans="1:11" ht="12">
      <c r="A5" s="97" t="s">
        <v>2</v>
      </c>
      <c r="B5" s="172">
        <v>9</v>
      </c>
    </row>
    <row r="6" spans="1:11" ht="12">
      <c r="A6" s="97" t="s">
        <v>3</v>
      </c>
      <c r="B6" s="4" t="s">
        <v>31</v>
      </c>
    </row>
    <row r="8" spans="1:11" ht="12" thickBot="1"/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40" t="s">
        <v>22</v>
      </c>
      <c r="K9" s="241"/>
    </row>
    <row r="10" spans="1:11" ht="12" thickBot="1">
      <c r="A10" s="223"/>
      <c r="B10" s="21" t="s">
        <v>23</v>
      </c>
      <c r="C10" s="225"/>
      <c r="D10" s="225"/>
      <c r="E10" s="130" t="s">
        <v>24</v>
      </c>
      <c r="F10" s="40" t="s">
        <v>25</v>
      </c>
      <c r="J10" s="44" t="s">
        <v>26</v>
      </c>
      <c r="K10" s="44" t="s">
        <v>27</v>
      </c>
    </row>
    <row r="11" spans="1:11" ht="12" thickBot="1">
      <c r="A11" s="50">
        <v>1</v>
      </c>
      <c r="B11" s="51">
        <v>3</v>
      </c>
      <c r="C11" s="50">
        <v>4</v>
      </c>
      <c r="D11" s="52">
        <v>5</v>
      </c>
      <c r="E11" s="134">
        <v>6</v>
      </c>
      <c r="F11" s="53">
        <v>7</v>
      </c>
      <c r="J11" s="45">
        <v>8</v>
      </c>
      <c r="K11" s="45">
        <v>9</v>
      </c>
    </row>
    <row r="12" spans="1:11">
      <c r="A12" s="54"/>
      <c r="B12" s="242" t="s">
        <v>464</v>
      </c>
      <c r="C12" s="243"/>
      <c r="D12" s="243"/>
      <c r="E12" s="166"/>
      <c r="F12" s="55"/>
      <c r="J12" s="45" t="e">
        <f>IF(#REF!="VIPA",F12,"")</f>
        <v>#REF!</v>
      </c>
      <c r="K12" s="45" t="e">
        <f>IF(#REF!="TB",F12,"")</f>
        <v>#REF!</v>
      </c>
    </row>
    <row r="13" spans="1:11" ht="13">
      <c r="A13" s="56">
        <v>1</v>
      </c>
      <c r="B13" s="71" t="s">
        <v>321</v>
      </c>
      <c r="C13" s="66" t="s">
        <v>29</v>
      </c>
      <c r="D13" s="45">
        <v>23</v>
      </c>
      <c r="E13" s="189">
        <v>51.11</v>
      </c>
      <c r="F13" s="57">
        <f t="shared" ref="F13:F60" si="0">ROUND(D13*E13,2)</f>
        <v>1175.53</v>
      </c>
      <c r="J13" s="45" t="e">
        <f>IF(#REF!="VIPA",F13,"")</f>
        <v>#REF!</v>
      </c>
      <c r="K13" s="45" t="e">
        <f>IF(#REF!="TB",F13,"")</f>
        <v>#REF!</v>
      </c>
    </row>
    <row r="14" spans="1:11" ht="13">
      <c r="A14" s="56">
        <v>2</v>
      </c>
      <c r="B14" s="71" t="s">
        <v>343</v>
      </c>
      <c r="C14" s="66" t="s">
        <v>28</v>
      </c>
      <c r="D14" s="45">
        <v>4</v>
      </c>
      <c r="E14" s="190">
        <v>400</v>
      </c>
      <c r="F14" s="57">
        <f t="shared" si="0"/>
        <v>1600</v>
      </c>
      <c r="J14" s="45"/>
      <c r="K14" s="45"/>
    </row>
    <row r="15" spans="1:11" ht="13">
      <c r="A15" s="56">
        <v>3</v>
      </c>
      <c r="B15" s="71" t="s">
        <v>344</v>
      </c>
      <c r="C15" s="66" t="s">
        <v>28</v>
      </c>
      <c r="D15" s="45">
        <v>2</v>
      </c>
      <c r="E15" s="189">
        <v>300</v>
      </c>
      <c r="F15" s="57">
        <f t="shared" si="0"/>
        <v>600</v>
      </c>
      <c r="J15" s="45"/>
      <c r="K15" s="45"/>
    </row>
    <row r="16" spans="1:11" ht="13">
      <c r="A16" s="56">
        <v>4</v>
      </c>
      <c r="B16" s="71" t="s">
        <v>345</v>
      </c>
      <c r="C16" s="66" t="s">
        <v>28</v>
      </c>
      <c r="D16" s="45">
        <v>17</v>
      </c>
      <c r="E16" s="189">
        <v>130</v>
      </c>
      <c r="F16" s="57">
        <f t="shared" si="0"/>
        <v>2210</v>
      </c>
      <c r="J16" s="45"/>
      <c r="K16" s="45"/>
    </row>
    <row r="17" spans="1:11" ht="13">
      <c r="A17" s="56">
        <v>5</v>
      </c>
      <c r="B17" s="71" t="s">
        <v>322</v>
      </c>
      <c r="C17" s="45" t="s">
        <v>29</v>
      </c>
      <c r="D17" s="45">
        <v>52</v>
      </c>
      <c r="E17" s="189">
        <v>63.64</v>
      </c>
      <c r="F17" s="57">
        <f t="shared" si="0"/>
        <v>3309.28</v>
      </c>
      <c r="J17" s="45" t="e">
        <f>IF(#REF!="VIPA",F17,"")</f>
        <v>#REF!</v>
      </c>
      <c r="K17" s="45" t="e">
        <f>IF(#REF!="TB",F17,"")</f>
        <v>#REF!</v>
      </c>
    </row>
    <row r="18" spans="1:11" ht="13">
      <c r="A18" s="56">
        <v>6</v>
      </c>
      <c r="B18" s="71" t="s">
        <v>323</v>
      </c>
      <c r="C18" s="45" t="s">
        <v>57</v>
      </c>
      <c r="D18" s="45">
        <v>10</v>
      </c>
      <c r="E18" s="189">
        <v>41.49</v>
      </c>
      <c r="F18" s="57">
        <f t="shared" si="0"/>
        <v>414.9</v>
      </c>
      <c r="J18" s="45" t="e">
        <f>IF(#REF!="VIPA",F18,"")</f>
        <v>#REF!</v>
      </c>
      <c r="K18" s="45" t="e">
        <f>IF(#REF!="TB",F18,"")</f>
        <v>#REF!</v>
      </c>
    </row>
    <row r="19" spans="1:11" ht="13">
      <c r="A19" s="56">
        <v>7</v>
      </c>
      <c r="B19" s="71" t="s">
        <v>324</v>
      </c>
      <c r="C19" s="45" t="s">
        <v>28</v>
      </c>
      <c r="D19" s="45">
        <v>42</v>
      </c>
      <c r="E19" s="189">
        <v>16.600000000000001</v>
      </c>
      <c r="F19" s="57">
        <f t="shared" si="0"/>
        <v>697.2</v>
      </c>
      <c r="J19" s="45" t="e">
        <f>IF(#REF!="VIPA",F19,"")</f>
        <v>#REF!</v>
      </c>
      <c r="K19" s="45" t="e">
        <f>IF(#REF!="TB",F19,"")</f>
        <v>#REF!</v>
      </c>
    </row>
    <row r="20" spans="1:11" ht="13">
      <c r="A20" s="56">
        <v>8</v>
      </c>
      <c r="B20" s="71" t="s">
        <v>144</v>
      </c>
      <c r="C20" s="45" t="s">
        <v>29</v>
      </c>
      <c r="D20" s="45">
        <v>10</v>
      </c>
      <c r="E20" s="189">
        <v>494.95</v>
      </c>
      <c r="F20" s="57">
        <f t="shared" si="0"/>
        <v>4949.5</v>
      </c>
      <c r="J20" s="45" t="e">
        <f>IF(#REF!="VIPA",F20,"")</f>
        <v>#REF!</v>
      </c>
      <c r="K20" s="45" t="e">
        <f>IF(#REF!="TB",F20,"")</f>
        <v>#REF!</v>
      </c>
    </row>
    <row r="21" spans="1:11" ht="13">
      <c r="A21" s="56">
        <v>9</v>
      </c>
      <c r="B21" s="71" t="s">
        <v>322</v>
      </c>
      <c r="C21" s="45" t="s">
        <v>29</v>
      </c>
      <c r="D21" s="45">
        <v>62</v>
      </c>
      <c r="E21" s="189">
        <v>63.64</v>
      </c>
      <c r="F21" s="57">
        <f t="shared" si="0"/>
        <v>3945.68</v>
      </c>
      <c r="J21" s="45" t="e">
        <f>IF(#REF!="VIPA",F21,"")</f>
        <v>#REF!</v>
      </c>
      <c r="K21" s="45" t="e">
        <f>IF(#REF!="TB",F21,"")</f>
        <v>#REF!</v>
      </c>
    </row>
    <row r="22" spans="1:11" ht="13">
      <c r="A22" s="56">
        <v>10</v>
      </c>
      <c r="B22" s="71" t="s">
        <v>325</v>
      </c>
      <c r="C22" s="45" t="s">
        <v>57</v>
      </c>
      <c r="D22" s="45">
        <v>10</v>
      </c>
      <c r="E22" s="189">
        <v>35.270000000000003</v>
      </c>
      <c r="F22" s="57">
        <f t="shared" si="0"/>
        <v>352.7</v>
      </c>
      <c r="J22" s="45" t="e">
        <f>IF(#REF!="VIPA",F22,"")</f>
        <v>#REF!</v>
      </c>
      <c r="K22" s="45" t="e">
        <f>IF(#REF!="TB",F22,"")</f>
        <v>#REF!</v>
      </c>
    </row>
    <row r="23" spans="1:11" ht="13">
      <c r="A23" s="56">
        <v>11</v>
      </c>
      <c r="B23" s="71" t="s">
        <v>326</v>
      </c>
      <c r="C23" s="45" t="s">
        <v>57</v>
      </c>
      <c r="D23" s="45">
        <v>42</v>
      </c>
      <c r="E23" s="189">
        <v>16.600000000000001</v>
      </c>
      <c r="F23" s="57">
        <f t="shared" si="0"/>
        <v>697.2</v>
      </c>
      <c r="J23" s="45" t="e">
        <f>IF(#REF!="VIPA",F23,"")</f>
        <v>#REF!</v>
      </c>
      <c r="K23" s="45" t="e">
        <f>IF(#REF!="TB",F23,"")</f>
        <v>#REF!</v>
      </c>
    </row>
    <row r="24" spans="1:11" ht="13">
      <c r="A24" s="56">
        <v>12</v>
      </c>
      <c r="B24" s="71" t="s">
        <v>327</v>
      </c>
      <c r="C24" s="66" t="s">
        <v>57</v>
      </c>
      <c r="D24" s="45">
        <v>10</v>
      </c>
      <c r="E24" s="189">
        <v>20.75</v>
      </c>
      <c r="F24" s="57">
        <f t="shared" si="0"/>
        <v>207.5</v>
      </c>
      <c r="J24" s="45" t="e">
        <f>IF(#REF!="VIPA",F24,"")</f>
        <v>#REF!</v>
      </c>
      <c r="K24" s="45" t="e">
        <f>IF(#REF!="TB",F24,"")</f>
        <v>#REF!</v>
      </c>
    </row>
    <row r="25" spans="1:11" ht="13">
      <c r="A25" s="56">
        <v>13</v>
      </c>
      <c r="B25" s="71" t="s">
        <v>328</v>
      </c>
      <c r="C25" s="45" t="s">
        <v>124</v>
      </c>
      <c r="D25" s="45">
        <v>3.1E-2</v>
      </c>
      <c r="E25" s="189">
        <v>467.61</v>
      </c>
      <c r="F25" s="57">
        <f t="shared" si="0"/>
        <v>14.5</v>
      </c>
      <c r="J25" s="45" t="e">
        <f>IF(#REF!="VIPA",F25,"")</f>
        <v>#REF!</v>
      </c>
      <c r="K25" s="45" t="e">
        <f>IF(#REF!="TB",F25,"")</f>
        <v>#REF!</v>
      </c>
    </row>
    <row r="26" spans="1:11" ht="13">
      <c r="A26" s="56">
        <v>14</v>
      </c>
      <c r="B26" s="72" t="s">
        <v>322</v>
      </c>
      <c r="C26" s="45" t="s">
        <v>29</v>
      </c>
      <c r="D26" s="45">
        <v>30</v>
      </c>
      <c r="E26" s="189">
        <v>63.64</v>
      </c>
      <c r="F26" s="57">
        <f t="shared" si="0"/>
        <v>1909.2</v>
      </c>
      <c r="J26" s="45" t="e">
        <f>IF(#REF!="VIPA",F26,"")</f>
        <v>#REF!</v>
      </c>
      <c r="K26" s="45" t="e">
        <f>IF(#REF!="TB",F26,"")</f>
        <v>#REF!</v>
      </c>
    </row>
    <row r="27" spans="1:11" ht="13">
      <c r="A27" s="56">
        <v>15</v>
      </c>
      <c r="B27" s="72" t="s">
        <v>329</v>
      </c>
      <c r="C27" s="45" t="s">
        <v>57</v>
      </c>
      <c r="D27" s="45">
        <v>10</v>
      </c>
      <c r="E27" s="189">
        <v>16.600000000000001</v>
      </c>
      <c r="F27" s="57">
        <f t="shared" si="0"/>
        <v>166</v>
      </c>
      <c r="J27" s="45" t="e">
        <f>IF(#REF!="VIPA",F27,"")</f>
        <v>#REF!</v>
      </c>
      <c r="K27" s="45" t="e">
        <f>IF(#REF!="TB",F27,"")</f>
        <v>#REF!</v>
      </c>
    </row>
    <row r="28" spans="1:11" ht="13">
      <c r="A28" s="56">
        <v>16</v>
      </c>
      <c r="B28" s="71" t="s">
        <v>330</v>
      </c>
      <c r="C28" s="45" t="s">
        <v>57</v>
      </c>
      <c r="D28" s="45">
        <v>10</v>
      </c>
      <c r="E28" s="189">
        <v>53.94</v>
      </c>
      <c r="F28" s="57">
        <f t="shared" si="0"/>
        <v>539.4</v>
      </c>
      <c r="J28" s="45" t="e">
        <f>IF(#REF!="VIPA",F28,"")</f>
        <v>#REF!</v>
      </c>
      <c r="K28" s="45" t="e">
        <f>IF(#REF!="TB",F28,"")</f>
        <v>#REF!</v>
      </c>
    </row>
    <row r="29" spans="1:11" ht="13">
      <c r="A29" s="56">
        <v>17</v>
      </c>
      <c r="B29" s="71" t="s">
        <v>331</v>
      </c>
      <c r="C29" s="45" t="s">
        <v>28</v>
      </c>
      <c r="D29" s="45">
        <v>10</v>
      </c>
      <c r="E29" s="189">
        <v>24.9</v>
      </c>
      <c r="F29" s="57">
        <f t="shared" si="0"/>
        <v>249</v>
      </c>
      <c r="J29" s="45" t="e">
        <f>IF(#REF!="VIPA",F29,"")</f>
        <v>#REF!</v>
      </c>
      <c r="K29" s="45" t="e">
        <f>IF(#REF!="TB",F29,"")</f>
        <v>#REF!</v>
      </c>
    </row>
    <row r="30" spans="1:11" ht="13">
      <c r="A30" s="56">
        <v>18</v>
      </c>
      <c r="B30" s="72" t="s">
        <v>328</v>
      </c>
      <c r="C30" s="45" t="s">
        <v>124</v>
      </c>
      <c r="D30" s="45">
        <v>45</v>
      </c>
      <c r="E30" s="189">
        <v>367.61</v>
      </c>
      <c r="F30" s="57">
        <f t="shared" si="0"/>
        <v>16542.45</v>
      </c>
      <c r="J30" s="45" t="e">
        <f>IF(#REF!="VIPA",F30,"")</f>
        <v>#REF!</v>
      </c>
      <c r="K30" s="45" t="e">
        <f>IF(#REF!="TB",F30,"")</f>
        <v>#REF!</v>
      </c>
    </row>
    <row r="31" spans="1:11" ht="13">
      <c r="A31" s="56">
        <v>19</v>
      </c>
      <c r="B31" s="72" t="s">
        <v>332</v>
      </c>
      <c r="C31" s="45" t="s">
        <v>29</v>
      </c>
      <c r="D31" s="45">
        <v>168</v>
      </c>
      <c r="E31" s="189">
        <v>7.12</v>
      </c>
      <c r="F31" s="57">
        <f t="shared" si="0"/>
        <v>1196.1600000000001</v>
      </c>
      <c r="J31" s="45" t="e">
        <f>IF(#REF!="VIPA",F31,"")</f>
        <v>#REF!</v>
      </c>
      <c r="K31" s="45" t="e">
        <f>IF(#REF!="TB",F31,"")</f>
        <v>#REF!</v>
      </c>
    </row>
    <row r="32" spans="1:11" ht="13">
      <c r="A32" s="56">
        <v>20</v>
      </c>
      <c r="B32" s="72" t="s">
        <v>346</v>
      </c>
      <c r="C32" s="45" t="s">
        <v>29</v>
      </c>
      <c r="D32" s="45">
        <v>84</v>
      </c>
      <c r="E32" s="189">
        <v>64</v>
      </c>
      <c r="F32" s="57">
        <f t="shared" si="0"/>
        <v>5376</v>
      </c>
      <c r="J32" s="45"/>
      <c r="K32" s="45"/>
    </row>
    <row r="33" spans="1:11" ht="13">
      <c r="A33" s="56">
        <v>21</v>
      </c>
      <c r="B33" s="72" t="s">
        <v>347</v>
      </c>
      <c r="C33" s="45" t="s">
        <v>29</v>
      </c>
      <c r="D33" s="45">
        <v>84</v>
      </c>
      <c r="E33" s="189">
        <v>50</v>
      </c>
      <c r="F33" s="57">
        <f t="shared" si="0"/>
        <v>4200</v>
      </c>
      <c r="J33" s="45"/>
      <c r="K33" s="45"/>
    </row>
    <row r="34" spans="1:11" ht="13">
      <c r="A34" s="56">
        <v>22</v>
      </c>
      <c r="B34" s="72" t="s">
        <v>312</v>
      </c>
      <c r="C34" s="45" t="s">
        <v>29</v>
      </c>
      <c r="D34" s="45">
        <v>873</v>
      </c>
      <c r="E34" s="189">
        <v>48.96</v>
      </c>
      <c r="F34" s="57">
        <f t="shared" si="0"/>
        <v>42742.080000000002</v>
      </c>
      <c r="J34" s="45" t="e">
        <f>IF(#REF!="VIPA",F34,"")</f>
        <v>#REF!</v>
      </c>
      <c r="K34" s="45" t="e">
        <f>IF(#REF!="TB",F34,"")</f>
        <v>#REF!</v>
      </c>
    </row>
    <row r="35" spans="1:11" ht="13">
      <c r="A35" s="56">
        <v>23</v>
      </c>
      <c r="B35" s="72" t="s">
        <v>333</v>
      </c>
      <c r="C35" s="66" t="s">
        <v>29</v>
      </c>
      <c r="D35" s="45">
        <v>32</v>
      </c>
      <c r="E35" s="189">
        <v>150</v>
      </c>
      <c r="F35" s="57">
        <f t="shared" si="0"/>
        <v>4800</v>
      </c>
      <c r="J35" s="45" t="e">
        <f>IF(#REF!="VIPA",F35,"")</f>
        <v>#REF!</v>
      </c>
      <c r="K35" s="45" t="e">
        <f>IF(#REF!="TB",F35,"")</f>
        <v>#REF!</v>
      </c>
    </row>
    <row r="36" spans="1:11" ht="23">
      <c r="A36" s="56">
        <v>24</v>
      </c>
      <c r="B36" s="71" t="s">
        <v>334</v>
      </c>
      <c r="C36" s="66" t="s">
        <v>124</v>
      </c>
      <c r="D36" s="45">
        <v>875.5</v>
      </c>
      <c r="E36" s="189">
        <v>256.55</v>
      </c>
      <c r="F36" s="57">
        <f t="shared" si="0"/>
        <v>224609.53</v>
      </c>
      <c r="J36" s="45" t="e">
        <f>IF(#REF!="VIPA",F36,"")</f>
        <v>#REF!</v>
      </c>
      <c r="K36" s="45" t="e">
        <f>IF(#REF!="TB",F36,"")</f>
        <v>#REF!</v>
      </c>
    </row>
    <row r="37" spans="1:11" ht="23">
      <c r="A37" s="56">
        <v>25</v>
      </c>
      <c r="B37" s="71" t="s">
        <v>151</v>
      </c>
      <c r="C37" s="45" t="s">
        <v>124</v>
      </c>
      <c r="D37" s="45">
        <v>35</v>
      </c>
      <c r="E37" s="189">
        <v>631.71</v>
      </c>
      <c r="F37" s="57">
        <f t="shared" si="0"/>
        <v>22109.85</v>
      </c>
      <c r="J37" s="45" t="e">
        <f>IF(#REF!="VIPA",F37,"")</f>
        <v>#REF!</v>
      </c>
      <c r="K37" s="45" t="e">
        <f>IF(#REF!="TB",F37,"")</f>
        <v>#REF!</v>
      </c>
    </row>
    <row r="38" spans="1:11" ht="13">
      <c r="A38" s="56">
        <v>26</v>
      </c>
      <c r="B38" s="72" t="s">
        <v>311</v>
      </c>
      <c r="C38" s="45" t="s">
        <v>29</v>
      </c>
      <c r="D38" s="45">
        <v>42</v>
      </c>
      <c r="E38" s="189">
        <v>2259.12</v>
      </c>
      <c r="F38" s="57">
        <f t="shared" si="0"/>
        <v>94883.04</v>
      </c>
      <c r="J38" s="45" t="e">
        <f>IF(#REF!="VIPA",F38,"")</f>
        <v>#REF!</v>
      </c>
      <c r="K38" s="45" t="e">
        <f>IF(#REF!="TB",F38,"")</f>
        <v>#REF!</v>
      </c>
    </row>
    <row r="39" spans="1:11" ht="13">
      <c r="A39" s="56">
        <v>27</v>
      </c>
      <c r="B39" s="71" t="s">
        <v>255</v>
      </c>
      <c r="C39" s="45" t="s">
        <v>124</v>
      </c>
      <c r="D39" s="45">
        <v>23.6</v>
      </c>
      <c r="E39" s="189">
        <v>3302.14</v>
      </c>
      <c r="F39" s="57">
        <f t="shared" si="0"/>
        <v>77930.5</v>
      </c>
      <c r="J39" s="45" t="e">
        <f>IF(#REF!="VIPA",F39,"")</f>
        <v>#REF!</v>
      </c>
      <c r="K39" s="45" t="e">
        <f>IF(#REF!="TB",F39,"")</f>
        <v>#REF!</v>
      </c>
    </row>
    <row r="40" spans="1:11" ht="23">
      <c r="A40" s="56">
        <v>28</v>
      </c>
      <c r="B40" s="71" t="s">
        <v>152</v>
      </c>
      <c r="C40" s="45" t="s">
        <v>124</v>
      </c>
      <c r="D40" s="45">
        <v>3</v>
      </c>
      <c r="E40" s="189">
        <v>1061.3499999999999</v>
      </c>
      <c r="F40" s="57">
        <f t="shared" si="0"/>
        <v>3184.05</v>
      </c>
      <c r="J40" s="45" t="e">
        <f>IF(#REF!="VIPA",F40,"")</f>
        <v>#REF!</v>
      </c>
      <c r="K40" s="45" t="e">
        <f>IF(#REF!="TB",F40,"")</f>
        <v>#REF!</v>
      </c>
    </row>
    <row r="41" spans="1:11" ht="23">
      <c r="A41" s="56">
        <v>29</v>
      </c>
      <c r="B41" s="72" t="s">
        <v>256</v>
      </c>
      <c r="C41" s="45" t="s">
        <v>124</v>
      </c>
      <c r="D41" s="45">
        <v>67</v>
      </c>
      <c r="E41" s="189">
        <v>1543.09</v>
      </c>
      <c r="F41" s="57">
        <f t="shared" si="0"/>
        <v>103387.03</v>
      </c>
      <c r="J41" s="45" t="e">
        <f>IF(#REF!="VIPA",F41,"")</f>
        <v>#REF!</v>
      </c>
      <c r="K41" s="45" t="e">
        <f>IF(#REF!="TB",F41,"")</f>
        <v>#REF!</v>
      </c>
    </row>
    <row r="42" spans="1:11" ht="23">
      <c r="A42" s="56">
        <v>30</v>
      </c>
      <c r="B42" s="72" t="s">
        <v>335</v>
      </c>
      <c r="C42" s="45" t="s">
        <v>29</v>
      </c>
      <c r="D42" s="45">
        <v>12</v>
      </c>
      <c r="E42" s="189">
        <v>172</v>
      </c>
      <c r="F42" s="57">
        <f t="shared" si="0"/>
        <v>2064</v>
      </c>
      <c r="J42" s="45" t="e">
        <f>IF(#REF!="VIPA",F42,"")</f>
        <v>#REF!</v>
      </c>
      <c r="K42" s="45" t="e">
        <f>IF(#REF!="TB",F42,"")</f>
        <v>#REF!</v>
      </c>
    </row>
    <row r="43" spans="1:11" ht="13">
      <c r="A43" s="56">
        <v>31</v>
      </c>
      <c r="B43" s="72" t="s">
        <v>348</v>
      </c>
      <c r="C43" s="45" t="s">
        <v>28</v>
      </c>
      <c r="D43" s="45">
        <v>3</v>
      </c>
      <c r="E43" s="189">
        <v>400</v>
      </c>
      <c r="F43" s="57">
        <f t="shared" si="0"/>
        <v>1200</v>
      </c>
      <c r="J43" s="45"/>
      <c r="K43" s="45"/>
    </row>
    <row r="44" spans="1:11" ht="13">
      <c r="A44" s="56">
        <v>32</v>
      </c>
      <c r="B44" s="72" t="s">
        <v>349</v>
      </c>
      <c r="C44" s="45" t="s">
        <v>28</v>
      </c>
      <c r="D44" s="45">
        <v>9</v>
      </c>
      <c r="E44" s="189">
        <v>750</v>
      </c>
      <c r="F44" s="57">
        <f t="shared" si="0"/>
        <v>6750</v>
      </c>
      <c r="J44" s="45"/>
      <c r="K44" s="45"/>
    </row>
    <row r="45" spans="1:11" ht="13">
      <c r="A45" s="56">
        <v>33</v>
      </c>
      <c r="B45" s="72" t="s">
        <v>336</v>
      </c>
      <c r="C45" s="45" t="s">
        <v>124</v>
      </c>
      <c r="D45" s="45">
        <v>2.35</v>
      </c>
      <c r="E45" s="189">
        <v>253.87</v>
      </c>
      <c r="F45" s="57">
        <f t="shared" si="0"/>
        <v>596.59</v>
      </c>
      <c r="J45" s="45" t="e">
        <f>IF(#REF!="VIPA",F45,"")</f>
        <v>#REF!</v>
      </c>
      <c r="K45" s="45" t="e">
        <f>IF(#REF!="TB",F45,"")</f>
        <v>#REF!</v>
      </c>
    </row>
    <row r="46" spans="1:11" ht="13">
      <c r="A46" s="56">
        <v>34</v>
      </c>
      <c r="B46" s="72" t="s">
        <v>337</v>
      </c>
      <c r="C46" s="45" t="s">
        <v>28</v>
      </c>
      <c r="D46" s="45">
        <v>15</v>
      </c>
      <c r="E46" s="189">
        <v>68.47</v>
      </c>
      <c r="F46" s="57">
        <f t="shared" si="0"/>
        <v>1027.05</v>
      </c>
      <c r="J46" s="45" t="e">
        <f>IF(#REF!="VIPA",F46,"")</f>
        <v>#REF!</v>
      </c>
      <c r="K46" s="45" t="e">
        <f>IF(#REF!="TB",F46,"")</f>
        <v>#REF!</v>
      </c>
    </row>
    <row r="47" spans="1:11" ht="13">
      <c r="A47" s="56">
        <v>35</v>
      </c>
      <c r="B47" s="71" t="s">
        <v>338</v>
      </c>
      <c r="C47" s="66" t="s">
        <v>28</v>
      </c>
      <c r="D47" s="45">
        <v>1</v>
      </c>
      <c r="E47" s="189">
        <v>28.01</v>
      </c>
      <c r="F47" s="57">
        <f t="shared" si="0"/>
        <v>28.01</v>
      </c>
      <c r="J47" s="45" t="e">
        <f>IF(#REF!="VIPA",F47,"")</f>
        <v>#REF!</v>
      </c>
      <c r="K47" s="45" t="e">
        <f>IF(#REF!="TB",F47,"")</f>
        <v>#REF!</v>
      </c>
    </row>
    <row r="48" spans="1:11" ht="23">
      <c r="A48" s="56">
        <v>36</v>
      </c>
      <c r="B48" s="72" t="s">
        <v>308</v>
      </c>
      <c r="C48" s="45" t="s">
        <v>124</v>
      </c>
      <c r="D48" s="45">
        <v>4</v>
      </c>
      <c r="E48" s="191">
        <v>863.29</v>
      </c>
      <c r="F48" s="57">
        <f t="shared" si="0"/>
        <v>3453.16</v>
      </c>
      <c r="J48" s="45" t="e">
        <f>IF(#REF!="VIPA",F48,"")</f>
        <v>#REF!</v>
      </c>
      <c r="K48" s="45" t="e">
        <f>IF(#REF!="TB",F48,"")</f>
        <v>#REF!</v>
      </c>
    </row>
    <row r="49" spans="1:11" ht="13">
      <c r="A49" s="56">
        <v>37</v>
      </c>
      <c r="B49" s="72" t="s">
        <v>261</v>
      </c>
      <c r="C49" s="45" t="s">
        <v>124</v>
      </c>
      <c r="D49" s="45">
        <v>4</v>
      </c>
      <c r="E49" s="189">
        <v>823.51</v>
      </c>
      <c r="F49" s="57">
        <f t="shared" si="0"/>
        <v>3294.04</v>
      </c>
      <c r="J49" s="45" t="e">
        <f>IF(#REF!="VIPA",F49,"")</f>
        <v>#REF!</v>
      </c>
      <c r="K49" s="45" t="e">
        <f>IF(#REF!="TB",F49,"")</f>
        <v>#REF!</v>
      </c>
    </row>
    <row r="50" spans="1:11">
      <c r="A50" s="56"/>
      <c r="B50" s="179" t="s">
        <v>465</v>
      </c>
      <c r="C50" s="45"/>
      <c r="D50" s="45"/>
      <c r="E50" s="109"/>
      <c r="F50" s="69"/>
      <c r="J50" s="45" t="e">
        <f>IF(#REF!="VIPA",F50,"")</f>
        <v>#REF!</v>
      </c>
      <c r="K50" s="45" t="e">
        <f>IF(#REF!="TB",F50,"")</f>
        <v>#REF!</v>
      </c>
    </row>
    <row r="51" spans="1:11" ht="23">
      <c r="A51" s="56">
        <v>1</v>
      </c>
      <c r="B51" s="72" t="s">
        <v>339</v>
      </c>
      <c r="C51" s="45" t="s">
        <v>29</v>
      </c>
      <c r="D51" s="45">
        <v>1</v>
      </c>
      <c r="E51" s="189">
        <v>359.61</v>
      </c>
      <c r="F51" s="57">
        <f t="shared" si="0"/>
        <v>359.61</v>
      </c>
      <c r="J51" s="45" t="e">
        <f>IF(#REF!="VIPA",F51,"")</f>
        <v>#REF!</v>
      </c>
      <c r="K51" s="45" t="e">
        <f>IF(#REF!="TB",F51,"")</f>
        <v>#REF!</v>
      </c>
    </row>
    <row r="52" spans="1:11" ht="13">
      <c r="A52" s="56">
        <v>2</v>
      </c>
      <c r="B52" s="72" t="s">
        <v>340</v>
      </c>
      <c r="C52" s="45" t="s">
        <v>57</v>
      </c>
      <c r="D52" s="45">
        <v>1</v>
      </c>
      <c r="E52" s="190">
        <v>368.4</v>
      </c>
      <c r="F52" s="57">
        <f t="shared" si="0"/>
        <v>368.4</v>
      </c>
      <c r="J52" s="45" t="e">
        <f>IF(#REF!="VIPA",F52,"")</f>
        <v>#REF!</v>
      </c>
      <c r="K52" s="45" t="e">
        <f>IF(#REF!="TB",F52,"")</f>
        <v>#REF!</v>
      </c>
    </row>
    <row r="53" spans="1:11" ht="13">
      <c r="A53" s="56">
        <v>3</v>
      </c>
      <c r="B53" s="72" t="s">
        <v>350</v>
      </c>
      <c r="C53" s="45" t="s">
        <v>57</v>
      </c>
      <c r="D53" s="45">
        <v>1</v>
      </c>
      <c r="E53" s="189">
        <v>950</v>
      </c>
      <c r="F53" s="57">
        <f t="shared" si="0"/>
        <v>950</v>
      </c>
      <c r="J53" s="45"/>
      <c r="K53" s="45"/>
    </row>
    <row r="54" spans="1:11" ht="13">
      <c r="A54" s="56">
        <v>4</v>
      </c>
      <c r="B54" s="72" t="s">
        <v>341</v>
      </c>
      <c r="C54" s="45" t="s">
        <v>29</v>
      </c>
      <c r="D54" s="45">
        <v>10</v>
      </c>
      <c r="E54" s="189">
        <v>71.180000000000007</v>
      </c>
      <c r="F54" s="57">
        <f t="shared" si="0"/>
        <v>711.8</v>
      </c>
      <c r="J54" s="45" t="e">
        <f>IF(#REF!="VIPA",F54,"")</f>
        <v>#REF!</v>
      </c>
      <c r="K54" s="45" t="e">
        <f>IF(#REF!="TB",F54,"")</f>
        <v>#REF!</v>
      </c>
    </row>
    <row r="55" spans="1:11" ht="13">
      <c r="A55" s="56">
        <v>5</v>
      </c>
      <c r="B55" s="72" t="s">
        <v>148</v>
      </c>
      <c r="C55" s="66" t="s">
        <v>29</v>
      </c>
      <c r="D55" s="45">
        <v>10</v>
      </c>
      <c r="E55" s="189">
        <v>28.83</v>
      </c>
      <c r="F55" s="57">
        <f t="shared" si="0"/>
        <v>288.3</v>
      </c>
      <c r="J55" s="45" t="e">
        <f>IF(#REF!="VIPA",F55,"")</f>
        <v>#REF!</v>
      </c>
      <c r="K55" s="45" t="e">
        <f>IF(#REF!="TB",F55,"")</f>
        <v>#REF!</v>
      </c>
    </row>
    <row r="56" spans="1:11" ht="13">
      <c r="A56" s="56">
        <v>6</v>
      </c>
      <c r="B56" s="71" t="s">
        <v>143</v>
      </c>
      <c r="C56" s="66" t="s">
        <v>29</v>
      </c>
      <c r="D56" s="45">
        <v>10</v>
      </c>
      <c r="E56" s="189">
        <v>78.650000000000006</v>
      </c>
      <c r="F56" s="57">
        <f t="shared" si="0"/>
        <v>786.5</v>
      </c>
      <c r="J56" s="45" t="e">
        <f>IF(#REF!="VIPA",F56,"")</f>
        <v>#REF!</v>
      </c>
      <c r="K56" s="45" t="e">
        <f>IF(#REF!="TB",F56,"")</f>
        <v>#REF!</v>
      </c>
    </row>
    <row r="57" spans="1:11" ht="23">
      <c r="A57" s="56">
        <v>7</v>
      </c>
      <c r="B57" s="71" t="s">
        <v>262</v>
      </c>
      <c r="C57" s="45" t="s">
        <v>124</v>
      </c>
      <c r="D57" s="45">
        <v>4</v>
      </c>
      <c r="E57" s="189">
        <v>795.86</v>
      </c>
      <c r="F57" s="57">
        <f t="shared" si="0"/>
        <v>3183.44</v>
      </c>
      <c r="J57" s="45" t="e">
        <f>IF(#REF!="VIPA",F57,"")</f>
        <v>#REF!</v>
      </c>
      <c r="K57" s="45" t="e">
        <f>IF(#REF!="TB",F57,"")</f>
        <v>#REF!</v>
      </c>
    </row>
    <row r="58" spans="1:11" ht="23">
      <c r="A58" s="56">
        <v>8</v>
      </c>
      <c r="B58" s="72" t="s">
        <v>151</v>
      </c>
      <c r="C58" s="45" t="s">
        <v>124</v>
      </c>
      <c r="D58" s="45">
        <v>0.5</v>
      </c>
      <c r="E58" s="189">
        <v>631.71</v>
      </c>
      <c r="F58" s="57">
        <f t="shared" si="0"/>
        <v>315.86</v>
      </c>
      <c r="J58" s="45" t="e">
        <f>IF(#REF!="VIPA",F58,"")</f>
        <v>#REF!</v>
      </c>
      <c r="K58" s="45" t="e">
        <f>IF(#REF!="TB",F58,"")</f>
        <v>#REF!</v>
      </c>
    </row>
    <row r="59" spans="1:11" ht="23">
      <c r="A59" s="56">
        <v>9</v>
      </c>
      <c r="B59" s="72" t="s">
        <v>152</v>
      </c>
      <c r="C59" s="45" t="s">
        <v>124</v>
      </c>
      <c r="D59" s="45">
        <v>0.5</v>
      </c>
      <c r="E59" s="191">
        <v>1061.3499999999999</v>
      </c>
      <c r="F59" s="57">
        <f t="shared" si="0"/>
        <v>530.67999999999995</v>
      </c>
      <c r="J59" s="45" t="e">
        <f>IF(#REF!="VIPA",F59,"")</f>
        <v>#REF!</v>
      </c>
      <c r="K59" s="45" t="e">
        <f>IF(#REF!="TB",F59,"")</f>
        <v>#REF!</v>
      </c>
    </row>
    <row r="60" spans="1:11" ht="13">
      <c r="A60" s="56">
        <v>10</v>
      </c>
      <c r="B60" s="72" t="s">
        <v>342</v>
      </c>
      <c r="C60" s="45" t="s">
        <v>29</v>
      </c>
      <c r="D60" s="45">
        <v>1</v>
      </c>
      <c r="E60" s="189">
        <v>850.36</v>
      </c>
      <c r="F60" s="57">
        <f t="shared" si="0"/>
        <v>850.36</v>
      </c>
      <c r="J60" s="45" t="e">
        <f>IF(#REF!="VIPA",F60,"")</f>
        <v>#REF!</v>
      </c>
      <c r="K60" s="45" t="e">
        <f>IF(#REF!="TB",F60,"")</f>
        <v>#REF!</v>
      </c>
    </row>
    <row r="61" spans="1:11" ht="14.5" customHeight="1">
      <c r="A61" s="56"/>
      <c r="B61" s="188" t="s">
        <v>627</v>
      </c>
      <c r="C61" s="179"/>
      <c r="D61" s="179"/>
      <c r="E61" s="109"/>
      <c r="F61" s="179"/>
      <c r="J61" s="45"/>
      <c r="K61" s="45"/>
    </row>
    <row r="62" spans="1:11">
      <c r="A62" s="164">
        <v>1</v>
      </c>
      <c r="B62" s="185" t="s">
        <v>628</v>
      </c>
      <c r="C62" s="45" t="s">
        <v>29</v>
      </c>
      <c r="D62" s="45">
        <v>80</v>
      </c>
      <c r="E62" s="109">
        <v>116</v>
      </c>
      <c r="F62" s="186">
        <f t="shared" ref="F62:F76" si="1">ROUND(D62*E62,2)</f>
        <v>9280</v>
      </c>
    </row>
    <row r="63" spans="1:11">
      <c r="A63" s="164">
        <v>2</v>
      </c>
      <c r="B63" s="185" t="s">
        <v>629</v>
      </c>
      <c r="C63" s="45" t="s">
        <v>29</v>
      </c>
      <c r="D63" s="45">
        <v>14</v>
      </c>
      <c r="E63" s="109">
        <v>110</v>
      </c>
      <c r="F63" s="186">
        <f t="shared" si="1"/>
        <v>1540</v>
      </c>
    </row>
    <row r="64" spans="1:11">
      <c r="A64" s="164">
        <v>3</v>
      </c>
      <c r="B64" s="185" t="s">
        <v>140</v>
      </c>
      <c r="C64" s="45" t="s">
        <v>29</v>
      </c>
      <c r="D64" s="45">
        <v>1</v>
      </c>
      <c r="E64" s="109">
        <v>4020</v>
      </c>
      <c r="F64" s="186">
        <f t="shared" si="1"/>
        <v>4020</v>
      </c>
    </row>
    <row r="65" spans="1:6">
      <c r="A65" s="164">
        <v>4</v>
      </c>
      <c r="B65" s="185" t="s">
        <v>630</v>
      </c>
      <c r="C65" s="45" t="s">
        <v>29</v>
      </c>
      <c r="D65" s="45">
        <v>4</v>
      </c>
      <c r="E65" s="109">
        <v>3594</v>
      </c>
      <c r="F65" s="186">
        <f t="shared" si="1"/>
        <v>14376</v>
      </c>
    </row>
    <row r="66" spans="1:6" ht="23">
      <c r="A66" s="164">
        <v>5</v>
      </c>
      <c r="B66" s="185" t="s">
        <v>631</v>
      </c>
      <c r="C66" s="45" t="s">
        <v>29</v>
      </c>
      <c r="D66" s="45">
        <v>1</v>
      </c>
      <c r="E66" s="109">
        <v>341</v>
      </c>
      <c r="F66" s="186">
        <f t="shared" si="1"/>
        <v>341</v>
      </c>
    </row>
    <row r="67" spans="1:6">
      <c r="A67" s="164">
        <v>6</v>
      </c>
      <c r="B67" s="185" t="s">
        <v>388</v>
      </c>
      <c r="C67" s="45" t="s">
        <v>29</v>
      </c>
      <c r="D67" s="45">
        <v>1</v>
      </c>
      <c r="E67" s="109">
        <v>297</v>
      </c>
      <c r="F67" s="186">
        <f t="shared" si="1"/>
        <v>297</v>
      </c>
    </row>
    <row r="68" spans="1:6" ht="23">
      <c r="A68" s="164">
        <v>7</v>
      </c>
      <c r="B68" s="185" t="s">
        <v>632</v>
      </c>
      <c r="C68" s="45" t="s">
        <v>29</v>
      </c>
      <c r="D68" s="45">
        <v>1</v>
      </c>
      <c r="E68" s="109">
        <v>2400</v>
      </c>
      <c r="F68" s="186">
        <f t="shared" si="1"/>
        <v>2400</v>
      </c>
    </row>
    <row r="69" spans="1:6">
      <c r="A69" s="164">
        <v>8</v>
      </c>
      <c r="B69" s="185" t="s">
        <v>229</v>
      </c>
      <c r="C69" s="45" t="s">
        <v>29</v>
      </c>
      <c r="D69" s="45">
        <v>1</v>
      </c>
      <c r="E69" s="109">
        <v>500</v>
      </c>
      <c r="F69" s="186">
        <f t="shared" si="1"/>
        <v>500</v>
      </c>
    </row>
    <row r="70" spans="1:6" ht="23">
      <c r="A70" s="164">
        <v>9</v>
      </c>
      <c r="B70" s="185" t="s">
        <v>633</v>
      </c>
      <c r="C70" s="45" t="s">
        <v>29</v>
      </c>
      <c r="D70" s="45">
        <v>1</v>
      </c>
      <c r="E70" s="109">
        <v>250</v>
      </c>
      <c r="F70" s="186">
        <f t="shared" si="1"/>
        <v>250</v>
      </c>
    </row>
    <row r="71" spans="1:6">
      <c r="A71" s="164">
        <v>10</v>
      </c>
      <c r="B71" s="185" t="s">
        <v>634</v>
      </c>
      <c r="C71" s="45" t="s">
        <v>29</v>
      </c>
      <c r="D71" s="45">
        <v>1</v>
      </c>
      <c r="E71" s="109">
        <v>750</v>
      </c>
      <c r="F71" s="186">
        <f t="shared" si="1"/>
        <v>750</v>
      </c>
    </row>
    <row r="72" spans="1:6">
      <c r="A72" s="164">
        <v>11</v>
      </c>
      <c r="B72" s="185" t="s">
        <v>144</v>
      </c>
      <c r="C72" s="45" t="s">
        <v>29</v>
      </c>
      <c r="D72" s="45">
        <v>1</v>
      </c>
      <c r="E72" s="109">
        <v>3150</v>
      </c>
      <c r="F72" s="186">
        <f t="shared" si="1"/>
        <v>3150</v>
      </c>
    </row>
    <row r="73" spans="1:6" ht="23">
      <c r="A73" s="164">
        <v>12</v>
      </c>
      <c r="B73" s="185" t="s">
        <v>262</v>
      </c>
      <c r="C73" s="45" t="s">
        <v>124</v>
      </c>
      <c r="D73" s="45">
        <v>29.6</v>
      </c>
      <c r="E73" s="109">
        <v>352</v>
      </c>
      <c r="F73" s="186">
        <f t="shared" si="1"/>
        <v>10419.200000000001</v>
      </c>
    </row>
    <row r="74" spans="1:6">
      <c r="A74" s="164">
        <v>13</v>
      </c>
      <c r="B74" s="185" t="s">
        <v>150</v>
      </c>
      <c r="C74" s="45" t="s">
        <v>124</v>
      </c>
      <c r="D74" s="45">
        <v>0.5</v>
      </c>
      <c r="E74" s="109">
        <v>100</v>
      </c>
      <c r="F74" s="186">
        <f t="shared" si="1"/>
        <v>50</v>
      </c>
    </row>
    <row r="75" spans="1:6">
      <c r="A75" s="164">
        <v>14</v>
      </c>
      <c r="B75" s="185" t="s">
        <v>635</v>
      </c>
      <c r="C75" s="45" t="s">
        <v>29</v>
      </c>
      <c r="D75" s="45">
        <v>14</v>
      </c>
      <c r="E75" s="109">
        <v>76</v>
      </c>
      <c r="F75" s="186">
        <f t="shared" si="1"/>
        <v>1064</v>
      </c>
    </row>
    <row r="76" spans="1:6" ht="12" thickBot="1">
      <c r="A76" s="164">
        <v>15</v>
      </c>
      <c r="B76" s="185" t="s">
        <v>636</v>
      </c>
      <c r="C76" s="45" t="s">
        <v>29</v>
      </c>
      <c r="D76" s="45">
        <v>50</v>
      </c>
      <c r="E76" s="194">
        <v>10</v>
      </c>
      <c r="F76" s="186">
        <f t="shared" si="1"/>
        <v>500</v>
      </c>
    </row>
    <row r="77" spans="1:6" ht="12.65" customHeight="1" thickBot="1">
      <c r="A77" s="220" t="s">
        <v>14</v>
      </c>
      <c r="B77" s="221"/>
      <c r="C77" s="221"/>
      <c r="D77" s="221"/>
      <c r="E77" s="221"/>
      <c r="F77" s="58">
        <f>SUM(F13:F76)</f>
        <v>699693.28</v>
      </c>
    </row>
    <row r="78" spans="1:6">
      <c r="E78" s="24"/>
    </row>
    <row r="79" spans="1:6">
      <c r="E79" s="24"/>
    </row>
    <row r="80" spans="1:6">
      <c r="E80" s="24"/>
    </row>
    <row r="81" spans="5:5">
      <c r="E81" s="24"/>
    </row>
    <row r="82" spans="5:5">
      <c r="E82" s="24"/>
    </row>
    <row r="83" spans="5:5">
      <c r="E83" s="24"/>
    </row>
    <row r="84" spans="5:5">
      <c r="E84" s="24"/>
    </row>
    <row r="85" spans="5:5">
      <c r="E85" s="24"/>
    </row>
    <row r="86" spans="5:5">
      <c r="E86" s="24"/>
    </row>
    <row r="87" spans="5:5">
      <c r="E87" s="24"/>
    </row>
    <row r="88" spans="5:5">
      <c r="E88" s="24"/>
    </row>
    <row r="89" spans="5:5">
      <c r="E89" s="24"/>
    </row>
    <row r="90" spans="5:5">
      <c r="E90" s="24"/>
    </row>
    <row r="91" spans="5:5">
      <c r="E91" s="24"/>
    </row>
    <row r="92" spans="5:5">
      <c r="E92" s="24"/>
    </row>
    <row r="93" spans="5:5">
      <c r="E93" s="24"/>
    </row>
    <row r="94" spans="5:5">
      <c r="E94" s="24"/>
    </row>
    <row r="95" spans="5:5">
      <c r="E95" s="24"/>
    </row>
    <row r="96" spans="5:5">
      <c r="E96" s="24"/>
    </row>
    <row r="97" spans="5:5">
      <c r="E97" s="24"/>
    </row>
    <row r="98" spans="5:5">
      <c r="E98" s="24"/>
    </row>
    <row r="99" spans="5:5">
      <c r="E99" s="24"/>
    </row>
  </sheetData>
  <sheetProtection algorithmName="SHA-512" hashValue="TaM0UHTAkOxUyzaXA2n5Hf9ot2Bfkm2crOliDzR/Lexn9i4SEUS2MLX+V5Djs0x6mnIJBCrNhmpaZIrWA+5HZg==" saltValue="fXdFlgTlOZAI/b6wrUWWXg==" spinCount="100000" sheet="1" objects="1" scenarios="1"/>
  <autoFilter ref="A11:F60"/>
  <mergeCells count="8">
    <mergeCell ref="A77:E77"/>
    <mergeCell ref="B3:F3"/>
    <mergeCell ref="J9:K9"/>
    <mergeCell ref="A9:A10"/>
    <mergeCell ref="C9:C10"/>
    <mergeCell ref="D9:D10"/>
    <mergeCell ref="E9:F9"/>
    <mergeCell ref="B12:D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zoomScale="90" zoomScaleNormal="90" workbookViewId="0">
      <selection activeCell="B3" sqref="B3:F3"/>
    </sheetView>
  </sheetViews>
  <sheetFormatPr defaultRowHeight="14.5"/>
  <cols>
    <col min="2" max="2" width="72.81640625" customWidth="1"/>
    <col min="3" max="3" width="10.453125" customWidth="1"/>
    <col min="4" max="4" width="11.1796875" customWidth="1"/>
    <col min="5" max="5" width="12.81640625" style="152" customWidth="1"/>
    <col min="6" max="6" width="12.7265625" customWidth="1"/>
  </cols>
  <sheetData>
    <row r="1" spans="1:6">
      <c r="A1" s="97" t="s">
        <v>0</v>
      </c>
      <c r="B1" s="38" t="s">
        <v>646</v>
      </c>
      <c r="C1" s="24"/>
      <c r="D1" s="24"/>
      <c r="E1" s="127"/>
      <c r="F1" s="24"/>
    </row>
    <row r="2" spans="1:6">
      <c r="A2" s="2"/>
      <c r="B2" s="1"/>
      <c r="C2" s="24"/>
      <c r="D2" s="24"/>
      <c r="E2" s="127"/>
      <c r="F2" s="24"/>
    </row>
    <row r="3" spans="1:6">
      <c r="A3" s="97" t="s">
        <v>1</v>
      </c>
      <c r="B3" s="217" t="s">
        <v>139</v>
      </c>
      <c r="C3" s="217"/>
      <c r="D3" s="217"/>
      <c r="E3" s="217"/>
      <c r="F3" s="217"/>
    </row>
    <row r="4" spans="1:6">
      <c r="A4" s="3"/>
      <c r="B4" s="1"/>
      <c r="C4" s="24"/>
      <c r="D4" s="24"/>
      <c r="E4" s="127"/>
      <c r="F4" s="24"/>
    </row>
    <row r="5" spans="1:6">
      <c r="A5" s="97" t="s">
        <v>2</v>
      </c>
      <c r="B5" s="172">
        <v>10</v>
      </c>
      <c r="C5" s="24"/>
      <c r="D5" s="24"/>
      <c r="E5" s="127"/>
      <c r="F5" s="24"/>
    </row>
    <row r="6" spans="1:6">
      <c r="A6" s="97" t="s">
        <v>3</v>
      </c>
      <c r="B6" s="4" t="s">
        <v>596</v>
      </c>
      <c r="C6" s="24"/>
      <c r="D6" s="24"/>
      <c r="E6" s="127"/>
      <c r="F6" s="24"/>
    </row>
    <row r="7" spans="1:6">
      <c r="A7" s="2"/>
      <c r="B7" s="1"/>
      <c r="C7" s="24"/>
      <c r="D7" s="24"/>
      <c r="E7" s="127"/>
      <c r="F7" s="24"/>
    </row>
    <row r="8" spans="1:6" ht="15" thickBot="1">
      <c r="A8" s="2"/>
      <c r="B8" s="1"/>
      <c r="C8" s="24"/>
      <c r="D8" s="24"/>
      <c r="E8" s="127"/>
      <c r="F8" s="24"/>
    </row>
    <row r="9" spans="1:6" ht="17.5" customHeight="1">
      <c r="A9" s="222" t="s">
        <v>5</v>
      </c>
      <c r="B9" s="42" t="s">
        <v>18</v>
      </c>
      <c r="C9" s="237" t="s">
        <v>19</v>
      </c>
      <c r="D9" s="237" t="s">
        <v>20</v>
      </c>
      <c r="E9" s="237" t="s">
        <v>21</v>
      </c>
      <c r="F9" s="227"/>
    </row>
    <row r="10" spans="1:6" ht="16.5" customHeight="1">
      <c r="A10" s="236"/>
      <c r="B10" s="43" t="s">
        <v>23</v>
      </c>
      <c r="C10" s="238"/>
      <c r="D10" s="238"/>
      <c r="E10" s="157" t="s">
        <v>24</v>
      </c>
      <c r="F10" s="5" t="s">
        <v>25</v>
      </c>
    </row>
    <row r="11" spans="1:6" ht="15" customHeight="1" thickBot="1">
      <c r="A11" s="34">
        <v>1</v>
      </c>
      <c r="B11" s="6">
        <v>3</v>
      </c>
      <c r="C11" s="6">
        <v>4</v>
      </c>
      <c r="D11" s="6">
        <v>5</v>
      </c>
      <c r="E11" s="151">
        <v>6</v>
      </c>
      <c r="F11" s="15">
        <v>7</v>
      </c>
    </row>
    <row r="12" spans="1:6" ht="15" customHeight="1">
      <c r="A12" s="48"/>
      <c r="B12" s="120" t="s">
        <v>466</v>
      </c>
      <c r="C12" s="67"/>
      <c r="D12" s="67"/>
      <c r="E12" s="158"/>
      <c r="F12" s="37"/>
    </row>
    <row r="13" spans="1:6" ht="25" customHeight="1">
      <c r="A13" s="49">
        <v>1</v>
      </c>
      <c r="B13" s="28" t="s">
        <v>274</v>
      </c>
      <c r="C13" s="45" t="s">
        <v>275</v>
      </c>
      <c r="D13" s="45">
        <v>0.14799999999999999</v>
      </c>
      <c r="E13" s="189">
        <v>7886.18</v>
      </c>
      <c r="F13" s="57">
        <f t="shared" ref="F13:F42" si="0">ROUND(D13*E13,2)</f>
        <v>1167.1500000000001</v>
      </c>
    </row>
    <row r="14" spans="1:6">
      <c r="A14" s="49">
        <v>2</v>
      </c>
      <c r="B14" s="28" t="s">
        <v>276</v>
      </c>
      <c r="C14" s="45" t="s">
        <v>275</v>
      </c>
      <c r="D14" s="45">
        <v>0.14799999999999999</v>
      </c>
      <c r="E14" s="190">
        <v>3184.46</v>
      </c>
      <c r="F14" s="57">
        <f t="shared" si="0"/>
        <v>471.3</v>
      </c>
    </row>
    <row r="15" spans="1:6" ht="23">
      <c r="A15" s="49">
        <v>3</v>
      </c>
      <c r="B15" s="28" t="s">
        <v>277</v>
      </c>
      <c r="C15" s="45" t="s">
        <v>124</v>
      </c>
      <c r="D15" s="45">
        <v>0.66</v>
      </c>
      <c r="E15" s="189">
        <v>935.67</v>
      </c>
      <c r="F15" s="57">
        <f t="shared" si="0"/>
        <v>617.54</v>
      </c>
    </row>
    <row r="16" spans="1:6" ht="23">
      <c r="A16" s="49">
        <v>4</v>
      </c>
      <c r="B16" s="28" t="s">
        <v>278</v>
      </c>
      <c r="C16" s="45" t="s">
        <v>124</v>
      </c>
      <c r="D16" s="45">
        <v>0.24</v>
      </c>
      <c r="E16" s="189">
        <v>328.56</v>
      </c>
      <c r="F16" s="57">
        <f t="shared" si="0"/>
        <v>78.849999999999994</v>
      </c>
    </row>
    <row r="17" spans="1:6" ht="26.5" customHeight="1">
      <c r="A17" s="49">
        <v>5</v>
      </c>
      <c r="B17" s="28" t="s">
        <v>279</v>
      </c>
      <c r="C17" s="45" t="s">
        <v>124</v>
      </c>
      <c r="D17" s="45">
        <v>0.04</v>
      </c>
      <c r="E17" s="189">
        <v>1082.1199999999999</v>
      </c>
      <c r="F17" s="57">
        <f t="shared" si="0"/>
        <v>43.28</v>
      </c>
    </row>
    <row r="18" spans="1:6" ht="23">
      <c r="A18" s="49">
        <v>6</v>
      </c>
      <c r="B18" s="28" t="s">
        <v>280</v>
      </c>
      <c r="C18" s="45" t="s">
        <v>124</v>
      </c>
      <c r="D18" s="45">
        <v>1.49</v>
      </c>
      <c r="E18" s="189">
        <v>362.83</v>
      </c>
      <c r="F18" s="57">
        <f t="shared" si="0"/>
        <v>540.62</v>
      </c>
    </row>
    <row r="19" spans="1:6" ht="26.15" customHeight="1">
      <c r="A19" s="49">
        <v>7</v>
      </c>
      <c r="B19" s="28" t="s">
        <v>281</v>
      </c>
      <c r="C19" s="45" t="s">
        <v>124</v>
      </c>
      <c r="D19" s="45">
        <v>0.2</v>
      </c>
      <c r="E19" s="189">
        <v>644.94000000000005</v>
      </c>
      <c r="F19" s="57">
        <f t="shared" si="0"/>
        <v>128.99</v>
      </c>
    </row>
    <row r="20" spans="1:6" ht="27.65" customHeight="1">
      <c r="A20" s="49">
        <v>8</v>
      </c>
      <c r="B20" s="28" t="s">
        <v>244</v>
      </c>
      <c r="C20" s="45" t="s">
        <v>124</v>
      </c>
      <c r="D20" s="45">
        <v>4.78</v>
      </c>
      <c r="E20" s="189">
        <v>288.37</v>
      </c>
      <c r="F20" s="57">
        <f t="shared" si="0"/>
        <v>1378.41</v>
      </c>
    </row>
    <row r="21" spans="1:6" ht="17.149999999999999" customHeight="1">
      <c r="A21" s="49">
        <v>9</v>
      </c>
      <c r="B21" s="28" t="s">
        <v>250</v>
      </c>
      <c r="C21" s="45" t="s">
        <v>30</v>
      </c>
      <c r="D21" s="45">
        <v>156</v>
      </c>
      <c r="E21" s="189">
        <v>4.34</v>
      </c>
      <c r="F21" s="57">
        <f t="shared" si="0"/>
        <v>677.04</v>
      </c>
    </row>
    <row r="22" spans="1:6" ht="16" customHeight="1">
      <c r="A22" s="49">
        <v>10</v>
      </c>
      <c r="B22" s="28" t="s">
        <v>282</v>
      </c>
      <c r="C22" s="45" t="s">
        <v>30</v>
      </c>
      <c r="D22" s="45">
        <v>135</v>
      </c>
      <c r="E22" s="189">
        <v>10.35</v>
      </c>
      <c r="F22" s="57">
        <f t="shared" si="0"/>
        <v>1397.25</v>
      </c>
    </row>
    <row r="23" spans="1:6" ht="18" customHeight="1">
      <c r="A23" s="49">
        <v>11</v>
      </c>
      <c r="B23" s="28" t="s">
        <v>283</v>
      </c>
      <c r="C23" s="45" t="s">
        <v>30</v>
      </c>
      <c r="D23" s="45">
        <v>181</v>
      </c>
      <c r="E23" s="189">
        <v>20.05</v>
      </c>
      <c r="F23" s="57">
        <f t="shared" si="0"/>
        <v>3629.05</v>
      </c>
    </row>
    <row r="24" spans="1:6" ht="33" customHeight="1">
      <c r="A24" s="49">
        <v>12</v>
      </c>
      <c r="B24" s="28" t="s">
        <v>284</v>
      </c>
      <c r="C24" s="45" t="s">
        <v>29</v>
      </c>
      <c r="D24" s="45">
        <v>14</v>
      </c>
      <c r="E24" s="189">
        <v>33.93</v>
      </c>
      <c r="F24" s="57">
        <f t="shared" si="0"/>
        <v>475.02</v>
      </c>
    </row>
    <row r="25" spans="1:6" ht="32.15" customHeight="1">
      <c r="A25" s="49">
        <v>13</v>
      </c>
      <c r="B25" s="28" t="s">
        <v>285</v>
      </c>
      <c r="C25" s="45" t="s">
        <v>156</v>
      </c>
      <c r="D25" s="45">
        <v>0.7</v>
      </c>
      <c r="E25" s="189">
        <v>234.94</v>
      </c>
      <c r="F25" s="57">
        <f t="shared" si="0"/>
        <v>164.46</v>
      </c>
    </row>
    <row r="26" spans="1:6" ht="38.15" customHeight="1">
      <c r="A26" s="49">
        <v>14</v>
      </c>
      <c r="B26" s="28" t="s">
        <v>286</v>
      </c>
      <c r="C26" s="45" t="s">
        <v>29</v>
      </c>
      <c r="D26" s="45">
        <v>20</v>
      </c>
      <c r="E26" s="189">
        <v>45.14</v>
      </c>
      <c r="F26" s="57">
        <f t="shared" si="0"/>
        <v>902.8</v>
      </c>
    </row>
    <row r="27" spans="1:6" ht="27" customHeight="1">
      <c r="A27" s="49">
        <v>15</v>
      </c>
      <c r="B27" s="28" t="s">
        <v>287</v>
      </c>
      <c r="C27" s="45" t="s">
        <v>156</v>
      </c>
      <c r="D27" s="45">
        <v>1</v>
      </c>
      <c r="E27" s="189">
        <v>256.20999999999998</v>
      </c>
      <c r="F27" s="57">
        <f t="shared" si="0"/>
        <v>256.20999999999998</v>
      </c>
    </row>
    <row r="28" spans="1:6" ht="23">
      <c r="A28" s="49">
        <v>16</v>
      </c>
      <c r="B28" s="28" t="s">
        <v>288</v>
      </c>
      <c r="C28" s="45" t="s">
        <v>156</v>
      </c>
      <c r="D28" s="45">
        <v>0.16</v>
      </c>
      <c r="E28" s="189">
        <v>484.24</v>
      </c>
      <c r="F28" s="57">
        <f t="shared" si="0"/>
        <v>77.48</v>
      </c>
    </row>
    <row r="29" spans="1:6">
      <c r="A29" s="49">
        <v>17</v>
      </c>
      <c r="B29" s="28" t="s">
        <v>265</v>
      </c>
      <c r="C29" s="45" t="s">
        <v>29</v>
      </c>
      <c r="D29" s="45">
        <v>9</v>
      </c>
      <c r="E29" s="189">
        <v>17.68</v>
      </c>
      <c r="F29" s="57">
        <f t="shared" si="0"/>
        <v>159.12</v>
      </c>
    </row>
    <row r="30" spans="1:6" ht="23">
      <c r="A30" s="49">
        <v>18</v>
      </c>
      <c r="B30" s="28" t="s">
        <v>289</v>
      </c>
      <c r="C30" s="45" t="s">
        <v>29</v>
      </c>
      <c r="D30" s="45">
        <v>2</v>
      </c>
      <c r="E30" s="189">
        <v>19.64</v>
      </c>
      <c r="F30" s="57">
        <f t="shared" si="0"/>
        <v>39.28</v>
      </c>
    </row>
    <row r="31" spans="1:6" ht="21.65" customHeight="1">
      <c r="A31" s="49">
        <v>19</v>
      </c>
      <c r="B31" s="28" t="s">
        <v>271</v>
      </c>
      <c r="C31" s="45" t="s">
        <v>57</v>
      </c>
      <c r="D31" s="45">
        <v>2</v>
      </c>
      <c r="E31" s="189">
        <v>31.16</v>
      </c>
      <c r="F31" s="57">
        <f t="shared" si="0"/>
        <v>62.32</v>
      </c>
    </row>
    <row r="32" spans="1:6" ht="38.5" customHeight="1">
      <c r="A32" s="49">
        <v>20</v>
      </c>
      <c r="B32" s="28" t="s">
        <v>290</v>
      </c>
      <c r="C32" s="45" t="s">
        <v>30</v>
      </c>
      <c r="D32" s="45">
        <v>24</v>
      </c>
      <c r="E32" s="189">
        <v>23.57</v>
      </c>
      <c r="F32" s="57">
        <f t="shared" si="0"/>
        <v>565.67999999999995</v>
      </c>
    </row>
    <row r="33" spans="1:6" ht="27" customHeight="1">
      <c r="A33" s="49">
        <v>21</v>
      </c>
      <c r="B33" s="28" t="s">
        <v>274</v>
      </c>
      <c r="C33" s="45" t="s">
        <v>275</v>
      </c>
      <c r="D33" s="45">
        <v>0.02</v>
      </c>
      <c r="E33" s="189">
        <v>7886.18</v>
      </c>
      <c r="F33" s="57">
        <f t="shared" si="0"/>
        <v>157.72</v>
      </c>
    </row>
    <row r="34" spans="1:6" ht="22.5" customHeight="1">
      <c r="A34" s="49">
        <v>22</v>
      </c>
      <c r="B34" s="28" t="s">
        <v>276</v>
      </c>
      <c r="C34" s="45" t="s">
        <v>275</v>
      </c>
      <c r="D34" s="45">
        <v>0.02</v>
      </c>
      <c r="E34" s="189">
        <v>3184.46</v>
      </c>
      <c r="F34" s="57">
        <f t="shared" si="0"/>
        <v>63.69</v>
      </c>
    </row>
    <row r="35" spans="1:6">
      <c r="A35" s="49">
        <v>23</v>
      </c>
      <c r="B35" s="28" t="s">
        <v>291</v>
      </c>
      <c r="C35" s="45" t="s">
        <v>124</v>
      </c>
      <c r="D35" s="45">
        <v>0.2</v>
      </c>
      <c r="E35" s="189">
        <v>986.37</v>
      </c>
      <c r="F35" s="57">
        <f t="shared" si="0"/>
        <v>197.27</v>
      </c>
    </row>
    <row r="36" spans="1:6" ht="28" customHeight="1">
      <c r="A36" s="49">
        <v>24</v>
      </c>
      <c r="B36" s="28" t="s">
        <v>255</v>
      </c>
      <c r="C36" s="45" t="s">
        <v>124</v>
      </c>
      <c r="D36" s="45">
        <v>0.3</v>
      </c>
      <c r="E36" s="189">
        <v>2033.53</v>
      </c>
      <c r="F36" s="57">
        <f t="shared" si="0"/>
        <v>610.05999999999995</v>
      </c>
    </row>
    <row r="37" spans="1:6">
      <c r="A37" s="49">
        <v>25</v>
      </c>
      <c r="B37" s="28" t="s">
        <v>229</v>
      </c>
      <c r="C37" s="45" t="s">
        <v>57</v>
      </c>
      <c r="D37" s="45">
        <v>2</v>
      </c>
      <c r="E37" s="189">
        <v>649.25</v>
      </c>
      <c r="F37" s="57">
        <f t="shared" si="0"/>
        <v>1298.5</v>
      </c>
    </row>
    <row r="38" spans="1:6">
      <c r="A38" s="49">
        <v>26</v>
      </c>
      <c r="B38" s="28" t="s">
        <v>319</v>
      </c>
      <c r="C38" s="45" t="s">
        <v>28</v>
      </c>
      <c r="D38" s="45">
        <v>1</v>
      </c>
      <c r="E38" s="189">
        <v>9000</v>
      </c>
      <c r="F38" s="57">
        <f t="shared" si="0"/>
        <v>9000</v>
      </c>
    </row>
    <row r="39" spans="1:6">
      <c r="A39" s="49">
        <v>27</v>
      </c>
      <c r="B39" s="28" t="s">
        <v>320</v>
      </c>
      <c r="C39" s="45" t="s">
        <v>28</v>
      </c>
      <c r="D39" s="45">
        <v>1</v>
      </c>
      <c r="E39" s="189">
        <v>8000</v>
      </c>
      <c r="F39" s="57">
        <f t="shared" si="0"/>
        <v>8000</v>
      </c>
    </row>
    <row r="40" spans="1:6">
      <c r="A40" s="49">
        <v>28</v>
      </c>
      <c r="B40" s="28" t="s">
        <v>292</v>
      </c>
      <c r="C40" s="45" t="s">
        <v>29</v>
      </c>
      <c r="D40" s="45">
        <v>1</v>
      </c>
      <c r="E40" s="189">
        <v>58</v>
      </c>
      <c r="F40" s="57">
        <f t="shared" si="0"/>
        <v>58</v>
      </c>
    </row>
    <row r="41" spans="1:6" ht="32.15" customHeight="1">
      <c r="A41" s="49">
        <v>29</v>
      </c>
      <c r="B41" s="28" t="s">
        <v>293</v>
      </c>
      <c r="C41" s="45" t="s">
        <v>29</v>
      </c>
      <c r="D41" s="45">
        <v>1</v>
      </c>
      <c r="E41" s="189">
        <v>1500</v>
      </c>
      <c r="F41" s="57">
        <f t="shared" si="0"/>
        <v>1500</v>
      </c>
    </row>
    <row r="42" spans="1:6" ht="23.5" thickBot="1">
      <c r="A42" s="49">
        <v>30</v>
      </c>
      <c r="B42" s="28" t="s">
        <v>294</v>
      </c>
      <c r="C42" s="45" t="s">
        <v>56</v>
      </c>
      <c r="D42" s="45">
        <v>1.5</v>
      </c>
      <c r="E42" s="189">
        <v>4876.59</v>
      </c>
      <c r="F42" s="57">
        <f t="shared" si="0"/>
        <v>7314.89</v>
      </c>
    </row>
    <row r="43" spans="1:6" ht="15" thickBot="1">
      <c r="A43" s="203" t="s">
        <v>14</v>
      </c>
      <c r="B43" s="204"/>
      <c r="C43" s="204"/>
      <c r="D43" s="204"/>
      <c r="E43" s="235"/>
      <c r="F43" s="58">
        <f>SUM(F12:F42)</f>
        <v>41031.979999999996</v>
      </c>
    </row>
    <row r="44" spans="1:6">
      <c r="E44"/>
    </row>
    <row r="45" spans="1:6">
      <c r="E45"/>
    </row>
    <row r="46" spans="1:6">
      <c r="E46"/>
    </row>
    <row r="47" spans="1:6">
      <c r="E47"/>
    </row>
    <row r="48" spans="1:6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</sheetData>
  <sheetProtection algorithmName="SHA-512" hashValue="/mbjxOYuqNMk5KGkeTtsKumTVob+gQe43dMPygoDTovamQh7kPCT9XHGJPQbUH9hPjBnb+FcnT4KJu+xVbarTQ==" saltValue="wTE3Rid2fibboB7qB7tyzQ==" spinCount="100000" sheet="1" objects="1" scenarios="1"/>
  <mergeCells count="6">
    <mergeCell ref="A43:E43"/>
    <mergeCell ref="B3:F3"/>
    <mergeCell ref="A9:A10"/>
    <mergeCell ref="C9:C10"/>
    <mergeCell ref="D9:D10"/>
    <mergeCell ref="E9:F9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B1" sqref="B1"/>
    </sheetView>
  </sheetViews>
  <sheetFormatPr defaultColWidth="8.81640625" defaultRowHeight="11.5"/>
  <cols>
    <col min="1" max="1" width="8.7265625" style="17" customWidth="1"/>
    <col min="2" max="2" width="53.7265625" style="1" customWidth="1"/>
    <col min="3" max="3" width="8.81640625" style="1"/>
    <col min="4" max="4" width="8.81640625" style="22"/>
    <col min="5" max="5" width="12.81640625" style="100" customWidth="1"/>
    <col min="6" max="6" width="12.7265625" style="1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35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18"/>
    </row>
    <row r="5" spans="1:11" ht="12">
      <c r="A5" s="97" t="s">
        <v>2</v>
      </c>
      <c r="B5" s="172">
        <v>11</v>
      </c>
    </row>
    <row r="6" spans="1:11" ht="12">
      <c r="A6" s="97" t="s">
        <v>3</v>
      </c>
      <c r="B6" s="4" t="s">
        <v>351</v>
      </c>
    </row>
    <row r="8" spans="1:11" ht="12" thickBot="1"/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130" t="s">
        <v>24</v>
      </c>
      <c r="F10" s="40" t="s">
        <v>25</v>
      </c>
      <c r="J10" s="39" t="s">
        <v>26</v>
      </c>
      <c r="K10" s="39" t="s">
        <v>27</v>
      </c>
    </row>
    <row r="11" spans="1:11" ht="12" thickBot="1">
      <c r="A11" s="29">
        <v>1</v>
      </c>
      <c r="B11" s="30">
        <v>3</v>
      </c>
      <c r="C11" s="29">
        <v>4</v>
      </c>
      <c r="D11" s="31">
        <v>5</v>
      </c>
      <c r="E11" s="140">
        <v>6</v>
      </c>
      <c r="F11" s="32">
        <v>7</v>
      </c>
      <c r="J11" s="13">
        <v>8</v>
      </c>
      <c r="K11" s="13">
        <v>9</v>
      </c>
    </row>
    <row r="12" spans="1:11" s="10" customFormat="1" ht="12.5">
      <c r="A12" s="41"/>
      <c r="B12" s="244" t="s">
        <v>472</v>
      </c>
      <c r="C12" s="245"/>
      <c r="D12" s="245"/>
      <c r="E12" s="246"/>
      <c r="F12" s="33"/>
      <c r="J12" s="12" t="e">
        <f>IF(#REF!="VIPA",F12,"")</f>
        <v>#REF!</v>
      </c>
      <c r="K12" s="12" t="e">
        <f>IF(#REF!="TB",F12,"")</f>
        <v>#REF!</v>
      </c>
    </row>
    <row r="13" spans="1:11" s="10" customFormat="1" ht="13">
      <c r="A13" s="41">
        <v>1</v>
      </c>
      <c r="B13" s="123" t="s">
        <v>352</v>
      </c>
      <c r="C13" s="164" t="s">
        <v>36</v>
      </c>
      <c r="D13" s="164">
        <v>1353</v>
      </c>
      <c r="E13" s="195">
        <v>26</v>
      </c>
      <c r="F13" s="57">
        <f t="shared" ref="F13:F21" si="0">ROUND(D13*E13,2)</f>
        <v>35178</v>
      </c>
      <c r="J13" s="12"/>
      <c r="K13" s="12"/>
    </row>
    <row r="14" spans="1:11" s="10" customFormat="1" ht="13">
      <c r="A14" s="41">
        <v>2</v>
      </c>
      <c r="B14" s="123" t="s">
        <v>353</v>
      </c>
      <c r="C14" s="164" t="s">
        <v>29</v>
      </c>
      <c r="D14" s="164">
        <v>28</v>
      </c>
      <c r="E14" s="196">
        <v>736</v>
      </c>
      <c r="F14" s="57">
        <f t="shared" si="0"/>
        <v>20608</v>
      </c>
      <c r="J14" s="12"/>
      <c r="K14" s="12"/>
    </row>
    <row r="15" spans="1:11" s="10" customFormat="1" ht="13">
      <c r="A15" s="41">
        <v>3</v>
      </c>
      <c r="B15" s="123" t="s">
        <v>354</v>
      </c>
      <c r="C15" s="164" t="s">
        <v>29</v>
      </c>
      <c r="D15" s="164">
        <v>53</v>
      </c>
      <c r="E15" s="195">
        <v>100</v>
      </c>
      <c r="F15" s="57">
        <f t="shared" si="0"/>
        <v>5300</v>
      </c>
      <c r="J15" s="12"/>
      <c r="K15" s="12"/>
    </row>
    <row r="16" spans="1:11" s="10" customFormat="1" ht="13">
      <c r="A16" s="41">
        <v>4</v>
      </c>
      <c r="B16" s="123" t="s">
        <v>355</v>
      </c>
      <c r="C16" s="164" t="s">
        <v>29</v>
      </c>
      <c r="D16" s="164">
        <v>1</v>
      </c>
      <c r="E16" s="195">
        <v>1000</v>
      </c>
      <c r="F16" s="57">
        <f t="shared" si="0"/>
        <v>1000</v>
      </c>
      <c r="J16" s="12"/>
      <c r="K16" s="12"/>
    </row>
    <row r="17" spans="1:11" s="10" customFormat="1" ht="13">
      <c r="A17" s="41">
        <v>5</v>
      </c>
      <c r="B17" s="123" t="s">
        <v>356</v>
      </c>
      <c r="C17" s="164" t="s">
        <v>29</v>
      </c>
      <c r="D17" s="164">
        <v>1</v>
      </c>
      <c r="E17" s="195">
        <v>400</v>
      </c>
      <c r="F17" s="57">
        <f t="shared" si="0"/>
        <v>400</v>
      </c>
      <c r="J17" s="12"/>
      <c r="K17" s="12"/>
    </row>
    <row r="18" spans="1:11" s="10" customFormat="1" ht="13">
      <c r="A18" s="41">
        <v>6</v>
      </c>
      <c r="B18" s="123" t="s">
        <v>357</v>
      </c>
      <c r="C18" s="164" t="s">
        <v>36</v>
      </c>
      <c r="D18" s="164">
        <v>32</v>
      </c>
      <c r="E18" s="195">
        <v>20</v>
      </c>
      <c r="F18" s="57">
        <f t="shared" si="0"/>
        <v>640</v>
      </c>
      <c r="J18" s="12"/>
      <c r="K18" s="12"/>
    </row>
    <row r="19" spans="1:11" s="10" customFormat="1" ht="13">
      <c r="A19" s="41">
        <v>7</v>
      </c>
      <c r="B19" s="123" t="s">
        <v>358</v>
      </c>
      <c r="C19" s="164" t="s">
        <v>29</v>
      </c>
      <c r="D19" s="164">
        <v>10</v>
      </c>
      <c r="E19" s="195">
        <v>47.99</v>
      </c>
      <c r="F19" s="57">
        <f t="shared" si="0"/>
        <v>479.9</v>
      </c>
      <c r="J19" s="12"/>
      <c r="K19" s="12"/>
    </row>
    <row r="20" spans="1:11" s="10" customFormat="1" ht="13">
      <c r="A20" s="41">
        <v>8</v>
      </c>
      <c r="B20" s="123" t="s">
        <v>359</v>
      </c>
      <c r="C20" s="164" t="s">
        <v>28</v>
      </c>
      <c r="D20" s="164">
        <v>10</v>
      </c>
      <c r="E20" s="197">
        <v>347</v>
      </c>
      <c r="F20" s="57">
        <f t="shared" si="0"/>
        <v>3470</v>
      </c>
      <c r="J20" s="12"/>
      <c r="K20" s="12"/>
    </row>
    <row r="21" spans="1:11" s="10" customFormat="1" ht="13.5" thickBot="1">
      <c r="A21" s="41">
        <v>9</v>
      </c>
      <c r="B21" s="123" t="s">
        <v>360</v>
      </c>
      <c r="C21" s="164" t="s">
        <v>29</v>
      </c>
      <c r="D21" s="164">
        <v>92</v>
      </c>
      <c r="E21" s="195">
        <v>9.82</v>
      </c>
      <c r="F21" s="57">
        <f t="shared" si="0"/>
        <v>903.44</v>
      </c>
      <c r="J21" s="12"/>
      <c r="K21" s="12"/>
    </row>
    <row r="22" spans="1:11" ht="12.65" customHeight="1" thickBot="1">
      <c r="A22" s="220" t="s">
        <v>14</v>
      </c>
      <c r="B22" s="221"/>
      <c r="C22" s="221"/>
      <c r="D22" s="221"/>
      <c r="E22" s="221"/>
      <c r="F22" s="160">
        <f>SUM(F12:F21)</f>
        <v>67979.34</v>
      </c>
    </row>
  </sheetData>
  <sheetProtection algorithmName="SHA-512" hashValue="8zbc/IErrRXlcxOzQMwVH9/uZ3Slpba7qA4ZWOkCuLjPHaUprzjfjygOAO5JwoOww3RMPci+nlq6Y8Nxt9AUyw==" saltValue="+9PRaZ6XXXAnYYJe2MKfxg==" spinCount="100000" sheet="1" objects="1" scenarios="1"/>
  <autoFilter ref="A11:F22"/>
  <mergeCells count="8">
    <mergeCell ref="J9:K9"/>
    <mergeCell ref="A22:E22"/>
    <mergeCell ref="B12:E12"/>
    <mergeCell ref="B3:F3"/>
    <mergeCell ref="A9:A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9"/>
  <sheetViews>
    <sheetView zoomScaleNormal="100" workbookViewId="0">
      <selection activeCell="B4" sqref="B4"/>
    </sheetView>
  </sheetViews>
  <sheetFormatPr defaultColWidth="8.81640625" defaultRowHeight="11.5"/>
  <cols>
    <col min="1" max="1" width="10.26953125" style="17" customWidth="1"/>
    <col min="2" max="2" width="64.54296875" style="1" customWidth="1"/>
    <col min="3" max="3" width="8.81640625" style="24"/>
    <col min="4" max="4" width="9.26953125" style="24" bestFit="1" customWidth="1"/>
    <col min="5" max="5" width="12.81640625" style="138" customWidth="1"/>
    <col min="6" max="6" width="12.7265625" style="88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35" t="s">
        <v>646</v>
      </c>
    </row>
    <row r="3" spans="1:11" ht="12">
      <c r="A3" s="97" t="s">
        <v>1</v>
      </c>
      <c r="B3" s="217" t="str">
        <f>'0.Suvestinis'!C3</f>
        <v>Mindaugo g. 12, Vilnius</v>
      </c>
      <c r="C3" s="217"/>
      <c r="D3" s="217"/>
      <c r="E3" s="217"/>
      <c r="F3" s="217"/>
    </row>
    <row r="4" spans="1:11">
      <c r="A4" s="18"/>
    </row>
    <row r="5" spans="1:11" ht="12">
      <c r="A5" s="97" t="s">
        <v>2</v>
      </c>
      <c r="B5" s="172">
        <v>12</v>
      </c>
    </row>
    <row r="6" spans="1:11" ht="12">
      <c r="A6" s="97" t="s">
        <v>3</v>
      </c>
      <c r="B6" s="4" t="s">
        <v>35</v>
      </c>
    </row>
    <row r="8" spans="1:11" ht="12" thickBot="1"/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50" t="s">
        <v>21</v>
      </c>
      <c r="F9" s="251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139" t="s">
        <v>24</v>
      </c>
      <c r="F10" s="89" t="s">
        <v>25</v>
      </c>
      <c r="J10" s="39" t="s">
        <v>26</v>
      </c>
      <c r="K10" s="39" t="s">
        <v>27</v>
      </c>
    </row>
    <row r="11" spans="1:11" ht="12" thickBot="1">
      <c r="A11" s="29">
        <v>1</v>
      </c>
      <c r="B11" s="30">
        <v>3</v>
      </c>
      <c r="C11" s="29">
        <v>4</v>
      </c>
      <c r="D11" s="31">
        <v>5</v>
      </c>
      <c r="E11" s="168">
        <v>6</v>
      </c>
      <c r="F11" s="90">
        <v>7</v>
      </c>
      <c r="J11" s="13">
        <v>8</v>
      </c>
      <c r="K11" s="13">
        <v>9</v>
      </c>
    </row>
    <row r="12" spans="1:11">
      <c r="A12" s="59"/>
      <c r="B12" s="184" t="s">
        <v>605</v>
      </c>
      <c r="C12" s="84"/>
      <c r="D12" s="84"/>
      <c r="E12" s="169"/>
      <c r="F12" s="82"/>
      <c r="J12" s="12" t="e">
        <f>IF(#REF!="VIPA",F12,"")</f>
        <v>#REF!</v>
      </c>
      <c r="K12" s="12" t="e">
        <f>IF(#REF!="TB",F12,"")</f>
        <v>#REF!</v>
      </c>
    </row>
    <row r="13" spans="1:11" ht="13">
      <c r="A13" s="60">
        <v>1</v>
      </c>
      <c r="B13" s="81" t="str">
        <f>'[1]Paruošiamieji darbai'!C13</f>
        <v>Trasos valymas (tankūs krūmai) rankiniu būdu</v>
      </c>
      <c r="C13" s="85" t="str">
        <f>'[1]Paruošiamieji darbai'!D13</f>
        <v>100m2</v>
      </c>
      <c r="D13" s="45">
        <f>'[1]Paruošiamieji darbai'!E13</f>
        <v>2.2999999999999998</v>
      </c>
      <c r="E13" s="189">
        <v>29.91</v>
      </c>
      <c r="F13" s="61">
        <f t="shared" ref="F13:F53" si="0">ROUND(D13*E13,2)</f>
        <v>68.790000000000006</v>
      </c>
      <c r="J13" s="12" t="e">
        <f>IF(#REF!="VIPA",F13,"")</f>
        <v>#REF!</v>
      </c>
      <c r="K13" s="12" t="e">
        <f>IF(#REF!="TB",F13,"")</f>
        <v>#REF!</v>
      </c>
    </row>
    <row r="14" spans="1:11" ht="13">
      <c r="A14" s="60">
        <v>2</v>
      </c>
      <c r="B14" s="81" t="str">
        <f>'[1]Paruošiamieji darbai'!C14</f>
        <v>Nupjautų krūmų ir smulkaus miško šaknų ir kelmų rovimas , kai krūmai tankūs  k9=1.15</v>
      </c>
      <c r="C14" s="86" t="str">
        <f>'[1]Paruošiamieji darbai'!D14</f>
        <v>ha</v>
      </c>
      <c r="D14" s="45">
        <f>'[1]Paruošiamieji darbai'!E14</f>
        <v>2.3E-2</v>
      </c>
      <c r="E14" s="190">
        <v>1045.1600000000001</v>
      </c>
      <c r="F14" s="61">
        <f t="shared" si="0"/>
        <v>24.04</v>
      </c>
      <c r="J14" s="12" t="e">
        <f>IF(#REF!="VIPA",F14,"")</f>
        <v>#REF!</v>
      </c>
      <c r="K14" s="12" t="e">
        <f>IF(#REF!="TB",F14,"")</f>
        <v>#REF!</v>
      </c>
    </row>
    <row r="15" spans="1:11" ht="23">
      <c r="A15" s="60">
        <v>3</v>
      </c>
      <c r="B15" s="81" t="str">
        <f>'[1]Paruošiamieji darbai'!C15</f>
        <v>Mechanizuotas grunto kasimas, pakraunant ir vežant gruntą 5 km atstumu bei darbas sąvartoje  k9=1.15</v>
      </c>
      <c r="C15" s="85" t="str">
        <f>'[1]Paruošiamieji darbai'!D15</f>
        <v>100 m3</v>
      </c>
      <c r="D15" s="45">
        <f>'[1]Paruošiamieji darbai'!E15</f>
        <v>0.33750000000000002</v>
      </c>
      <c r="E15" s="189">
        <v>1170.29</v>
      </c>
      <c r="F15" s="61">
        <f t="shared" si="0"/>
        <v>394.97</v>
      </c>
      <c r="J15" s="12" t="e">
        <f>IF(#REF!="VIPA",F15,"")</f>
        <v>#REF!</v>
      </c>
      <c r="K15" s="12" t="e">
        <f>IF(#REF!="TB",F15,"")</f>
        <v>#REF!</v>
      </c>
    </row>
    <row r="16" spans="1:11" ht="23">
      <c r="A16" s="60">
        <v>4</v>
      </c>
      <c r="B16" s="81" t="str">
        <f>'[1]Paruošiamieji darbai'!C16</f>
        <v>Transportuojant I-II grupės gruntą gerais keliais 10t a/savivarčiais, už kiekvieną papildomą kilometrą pridėti  k4=5.0</v>
      </c>
      <c r="C16" s="86" t="str">
        <f>'[1]Paruošiamieji darbai'!D16</f>
        <v>100m3</v>
      </c>
      <c r="D16" s="45">
        <f>'[1]Paruošiamieji darbai'!E16</f>
        <v>0.33750000000000002</v>
      </c>
      <c r="E16" s="189">
        <v>228.46</v>
      </c>
      <c r="F16" s="61">
        <f t="shared" si="0"/>
        <v>77.11</v>
      </c>
      <c r="J16" s="12" t="e">
        <f>IF(#REF!="VIPA",F16,"")</f>
        <v>#REF!</v>
      </c>
      <c r="K16" s="12" t="e">
        <f>IF(#REF!="TB",F16,"")</f>
        <v>#REF!</v>
      </c>
    </row>
    <row r="17" spans="1:11" ht="23">
      <c r="A17" s="60">
        <v>5</v>
      </c>
      <c r="B17" s="81" t="str">
        <f>'[1]Paruošiamieji darbai'!C17</f>
        <v>Laiptų pakopų aptaisymas, klijuojant granito plokštes/ ardymas  k1=0.5,  k2=0.5,  k3=0.0</v>
      </c>
      <c r="C17" s="86" t="str">
        <f>'[1]Paruošiamieji darbai'!D17</f>
        <v>m2</v>
      </c>
      <c r="D17" s="45">
        <f>'[1]Paruošiamieji darbai'!E17</f>
        <v>3</v>
      </c>
      <c r="E17" s="189">
        <v>108.73</v>
      </c>
      <c r="F17" s="61">
        <f t="shared" si="0"/>
        <v>326.19</v>
      </c>
      <c r="J17" s="12" t="e">
        <f>IF(#REF!="VIPA",F17,"")</f>
        <v>#REF!</v>
      </c>
      <c r="K17" s="12" t="e">
        <f>IF(#REF!="TB",F17,"")</f>
        <v>#REF!</v>
      </c>
    </row>
    <row r="18" spans="1:11" ht="13">
      <c r="A18" s="60">
        <v>6</v>
      </c>
      <c r="B18" s="81" t="str">
        <f>'[1]Paruošiamieji darbai'!C18</f>
        <v>Bordiūrų (gatvės bortų), sudėtų ant betono pagrindo, išardymas  k8=1.09, k9=1.15</v>
      </c>
      <c r="C18" s="86" t="str">
        <f>'[1]Paruošiamieji darbai'!D18</f>
        <v>m</v>
      </c>
      <c r="D18" s="45">
        <f>'[1]Paruošiamieji darbai'!E18</f>
        <v>4</v>
      </c>
      <c r="E18" s="189">
        <v>29.67</v>
      </c>
      <c r="F18" s="61">
        <f t="shared" si="0"/>
        <v>118.68</v>
      </c>
      <c r="J18" s="12" t="e">
        <f>IF(#REF!="VIPA",F18,"")</f>
        <v>#REF!</v>
      </c>
      <c r="K18" s="12" t="e">
        <f>IF(#REF!="TB",F18,"")</f>
        <v>#REF!</v>
      </c>
    </row>
    <row r="19" spans="1:11" ht="13">
      <c r="A19" s="60">
        <v>7</v>
      </c>
      <c r="B19" s="81" t="str">
        <f>'[1]Paruošiamieji darbai'!C19</f>
        <v>Tašytų akmenų, betoninių trinkelių grindinio ardymas rankiniu būdu  k8=1.17, k9=1.15</v>
      </c>
      <c r="C19" s="85" t="str">
        <f>'[1]Paruošiamieji darbai'!D19</f>
        <v>100m2</v>
      </c>
      <c r="D19" s="45">
        <f>'[1]Paruošiamieji darbai'!E19</f>
        <v>0.03</v>
      </c>
      <c r="E19" s="191">
        <v>1452.94</v>
      </c>
      <c r="F19" s="61">
        <f t="shared" si="0"/>
        <v>43.59</v>
      </c>
      <c r="J19" s="12" t="e">
        <f>IF(#REF!="VIPA",F19,"")</f>
        <v>#REF!</v>
      </c>
      <c r="K19" s="12" t="e">
        <f>IF(#REF!="TB",F19,"")</f>
        <v>#REF!</v>
      </c>
    </row>
    <row r="20" spans="1:11" ht="23">
      <c r="A20" s="60">
        <v>8</v>
      </c>
      <c r="B20" s="81" t="s">
        <v>606</v>
      </c>
      <c r="C20" s="85" t="s">
        <v>37</v>
      </c>
      <c r="D20" s="45">
        <v>3</v>
      </c>
      <c r="E20" s="189">
        <v>28.9</v>
      </c>
      <c r="F20" s="61">
        <f t="shared" si="0"/>
        <v>86.7</v>
      </c>
      <c r="J20" s="12"/>
      <c r="K20" s="12"/>
    </row>
    <row r="21" spans="1:11" ht="23">
      <c r="A21" s="60">
        <v>9</v>
      </c>
      <c r="B21" s="180" t="s">
        <v>607</v>
      </c>
      <c r="C21" s="85" t="s">
        <v>524</v>
      </c>
      <c r="D21" s="45">
        <v>0.13800000000000001</v>
      </c>
      <c r="E21" s="198">
        <v>4997.8100000000004</v>
      </c>
      <c r="F21" s="61">
        <f t="shared" si="0"/>
        <v>689.7</v>
      </c>
      <c r="J21" s="12"/>
      <c r="K21" s="12"/>
    </row>
    <row r="22" spans="1:11" ht="23">
      <c r="A22" s="60">
        <v>10</v>
      </c>
      <c r="B22" s="81" t="s">
        <v>608</v>
      </c>
      <c r="C22" s="85" t="s">
        <v>38</v>
      </c>
      <c r="D22" s="45">
        <v>13.8</v>
      </c>
      <c r="E22" s="198">
        <v>105.34</v>
      </c>
      <c r="F22" s="61">
        <f t="shared" si="0"/>
        <v>1453.69</v>
      </c>
      <c r="J22" s="12"/>
      <c r="K22" s="12"/>
    </row>
    <row r="23" spans="1:11" ht="13">
      <c r="A23" s="60">
        <v>11</v>
      </c>
      <c r="B23" s="81" t="s">
        <v>609</v>
      </c>
      <c r="C23" s="85" t="s">
        <v>38</v>
      </c>
      <c r="D23" s="45">
        <v>20.7</v>
      </c>
      <c r="E23" s="199">
        <v>25.37</v>
      </c>
      <c r="F23" s="61">
        <f t="shared" si="0"/>
        <v>525.16</v>
      </c>
      <c r="J23" s="12"/>
      <c r="K23" s="12"/>
    </row>
    <row r="24" spans="1:11" ht="23">
      <c r="A24" s="60">
        <v>12</v>
      </c>
      <c r="B24" s="81" t="str">
        <f>'[1]Paruošiamieji darbai'!C20</f>
        <v>Statybinių šiukšlių išvežimas 10 km atstumu automobiliais-savivarčiais, pakraunant ekskavatoriais 0,25 m3 talpos kaušais</v>
      </c>
      <c r="C24" s="85" t="str">
        <f>'[1]Paruošiamieji darbai'!D20</f>
        <v>t</v>
      </c>
      <c r="D24" s="45">
        <f>'[1]Paruošiamieji darbai'!E20</f>
        <v>3</v>
      </c>
      <c r="E24" s="142">
        <v>28.9</v>
      </c>
      <c r="F24" s="61">
        <f t="shared" si="0"/>
        <v>86.7</v>
      </c>
      <c r="J24" s="12" t="e">
        <f>IF(#REF!="VIPA",F24,"")</f>
        <v>#REF!</v>
      </c>
      <c r="K24" s="12" t="e">
        <f>IF(#REF!="TB",F24,"")</f>
        <v>#REF!</v>
      </c>
    </row>
    <row r="25" spans="1:11">
      <c r="A25" s="60"/>
      <c r="B25" s="79" t="s">
        <v>467</v>
      </c>
      <c r="C25" s="45"/>
      <c r="D25" s="45"/>
      <c r="E25" s="142"/>
      <c r="F25" s="61"/>
      <c r="J25" s="12"/>
      <c r="K25" s="12"/>
    </row>
    <row r="26" spans="1:11" ht="13">
      <c r="A26" s="60">
        <v>1</v>
      </c>
      <c r="B26" s="70" t="str">
        <f>'[1]Paruošiamieji darbai'!C23</f>
        <v>Gelžbetoninių laiptų maršų su aikštele įrengimas  k8=1.04, k9=1.15</v>
      </c>
      <c r="C26" s="45" t="str">
        <f>'[1]Paruošiamieji darbai'!D23</f>
        <v>m3</v>
      </c>
      <c r="D26" s="45">
        <f>'[1]Paruošiamieji darbai'!E23</f>
        <v>3</v>
      </c>
      <c r="E26" s="189">
        <v>1399.66</v>
      </c>
      <c r="F26" s="61">
        <f t="shared" si="0"/>
        <v>4198.9799999999996</v>
      </c>
      <c r="J26" s="12" t="e">
        <f>IF(#REF!="VIPA",F26,"")</f>
        <v>#REF!</v>
      </c>
      <c r="K26" s="12" t="e">
        <f>IF(#REF!="TB",F26,"")</f>
        <v>#REF!</v>
      </c>
    </row>
    <row r="27" spans="1:11" ht="23">
      <c r="A27" s="60">
        <v>2</v>
      </c>
      <c r="B27" s="70" t="str">
        <f>'[1]Paruošiamieji darbai'!C24</f>
        <v>Nuotekų surinkimo tinklų plastikinių ir plastikinių armuotų įmovinių vamzdžių klojimas , kai vamzdžių skersmuo 110 mm  k9=1.15</v>
      </c>
      <c r="C27" s="66" t="str">
        <f>'[1]Paruošiamieji darbai'!D24</f>
        <v>m</v>
      </c>
      <c r="D27" s="45">
        <f>'[1]Paruošiamieji darbai'!E24</f>
        <v>2</v>
      </c>
      <c r="E27" s="190">
        <v>16.73</v>
      </c>
      <c r="F27" s="61">
        <f t="shared" si="0"/>
        <v>33.46</v>
      </c>
      <c r="J27" s="12" t="e">
        <f>IF(#REF!="VIPA",F27,"")</f>
        <v>#REF!</v>
      </c>
      <c r="K27" s="12" t="e">
        <f>IF(#REF!="TB",F27,"")</f>
        <v>#REF!</v>
      </c>
    </row>
    <row r="28" spans="1:11" ht="23">
      <c r="A28" s="60">
        <v>3</v>
      </c>
      <c r="B28" s="70" t="str">
        <f>'[1]Paruošiamieji darbai'!C25</f>
        <v>Batų valymo grotelių montavimas , kai grotelės su vonele ir jungtimi prie vamzdyno  k9=1.15</v>
      </c>
      <c r="C28" s="66" t="str">
        <f>'[1]Paruošiamieji darbai'!D25</f>
        <v>vnt.</v>
      </c>
      <c r="D28" s="45">
        <f>'[1]Paruošiamieji darbai'!E25</f>
        <v>1</v>
      </c>
      <c r="E28" s="189">
        <v>345.51</v>
      </c>
      <c r="F28" s="61">
        <f t="shared" si="0"/>
        <v>345.51</v>
      </c>
      <c r="J28" s="12" t="e">
        <f>IF(#REF!="VIPA",F28,"")</f>
        <v>#REF!</v>
      </c>
      <c r="K28" s="12" t="e">
        <f>IF(#REF!="TB",F28,"")</f>
        <v>#REF!</v>
      </c>
    </row>
    <row r="29" spans="1:11" ht="13">
      <c r="A29" s="60">
        <v>4</v>
      </c>
      <c r="B29" s="70" t="str">
        <f>'[1]Paruošiamieji darbai'!C26</f>
        <v>Laiptų pakopų aptaisymas, klijuojant granito plokštes</v>
      </c>
      <c r="C29" s="66" t="str">
        <f>'[1]Paruošiamieji darbai'!D26</f>
        <v>m2</v>
      </c>
      <c r="D29" s="45">
        <f>'[1]Paruošiamieji darbai'!E26</f>
        <v>9</v>
      </c>
      <c r="E29" s="189">
        <v>427.84</v>
      </c>
      <c r="F29" s="61">
        <f t="shared" si="0"/>
        <v>3850.56</v>
      </c>
      <c r="J29" s="12" t="e">
        <f>IF(#REF!="VIPA",F29,"")</f>
        <v>#REF!</v>
      </c>
      <c r="K29" s="12" t="e">
        <f>IF(#REF!="TB",F29,"")</f>
        <v>#REF!</v>
      </c>
    </row>
    <row r="30" spans="1:11" ht="23">
      <c r="A30" s="60">
        <v>5</v>
      </c>
      <c r="B30" s="70" t="str">
        <f>'[1]Paruošiamieji darbai'!C27</f>
        <v>Kelio dangos ženklinimas termoplastu su stiklo rutuliukais rankiniu būdu , kai linijos, ženklo plotas iki 0,5 m2/ taktiliniai paviršiai  k3=0.0, k9=1.15</v>
      </c>
      <c r="C30" s="66" t="str">
        <f>'[1]Paruošiamieji darbai'!D27</f>
        <v>m2</v>
      </c>
      <c r="D30" s="45">
        <f>'[1]Paruošiamieji darbai'!E27</f>
        <v>6.4</v>
      </c>
      <c r="E30" s="189">
        <v>81.349999999999994</v>
      </c>
      <c r="F30" s="61">
        <f t="shared" si="0"/>
        <v>520.64</v>
      </c>
      <c r="J30" s="12" t="e">
        <f>IF(#REF!="VIPA",F30,"")</f>
        <v>#REF!</v>
      </c>
      <c r="K30" s="12" t="e">
        <f>IF(#REF!="TB",F30,"")</f>
        <v>#REF!</v>
      </c>
    </row>
    <row r="31" spans="1:11" ht="13">
      <c r="A31" s="60">
        <v>6</v>
      </c>
      <c r="B31" s="70" t="str">
        <f>'[1]Paruošiamieji darbai'!C28</f>
        <v>Taktiliniai paviršiai (plieniniai)</v>
      </c>
      <c r="C31" s="45" t="str">
        <f>'[1]Paruošiamieji darbai'!D28</f>
        <v>m2</v>
      </c>
      <c r="D31" s="45">
        <f>'[1]Paruošiamieji darbai'!E28</f>
        <v>6.4</v>
      </c>
      <c r="E31" s="191">
        <v>244.02</v>
      </c>
      <c r="F31" s="61">
        <f t="shared" si="0"/>
        <v>1561.73</v>
      </c>
      <c r="J31" s="12" t="e">
        <f>IF(#REF!="VIPA",F31,"")</f>
        <v>#REF!</v>
      </c>
      <c r="K31" s="12" t="e">
        <f>IF(#REF!="TB",F31,"")</f>
        <v>#REF!</v>
      </c>
    </row>
    <row r="32" spans="1:11" ht="13">
      <c r="A32" s="60">
        <v>7</v>
      </c>
      <c r="B32" s="70" t="str">
        <f>'[1]Paruošiamieji darbai'!C29</f>
        <v>Metalinių laiptų turėklų įrengimas  k8=1.04</v>
      </c>
      <c r="C32" s="45" t="str">
        <f>'[1]Paruošiamieji darbai'!D29</f>
        <v>100m</v>
      </c>
      <c r="D32" s="45">
        <f>'[1]Paruošiamieji darbai'!E29</f>
        <v>0.08</v>
      </c>
      <c r="E32" s="189">
        <v>18717.439999999999</v>
      </c>
      <c r="F32" s="61">
        <f t="shared" si="0"/>
        <v>1497.4</v>
      </c>
      <c r="J32" s="12" t="e">
        <f>IF(#REF!="VIPA",F32,"")</f>
        <v>#REF!</v>
      </c>
      <c r="K32" s="12" t="e">
        <f>IF(#REF!="TB",F32,"")</f>
        <v>#REF!</v>
      </c>
    </row>
    <row r="33" spans="1:11">
      <c r="A33" s="60"/>
      <c r="B33" s="170" t="s">
        <v>468</v>
      </c>
      <c r="C33" s="45"/>
      <c r="D33" s="45"/>
      <c r="E33" s="142"/>
      <c r="F33" s="61"/>
      <c r="J33" s="12"/>
      <c r="K33" s="12"/>
    </row>
    <row r="34" spans="1:11" ht="21" customHeight="1">
      <c r="A34" s="60">
        <v>1</v>
      </c>
      <c r="B34" s="81" t="str">
        <f>'[1]Paruošiamieji darbai'!C32</f>
        <v>Laiptų pakopų aptaisymas, klijuojant granito plokštes/ ardymas  k1=0.5,  k2=0.5,  k3=0.0</v>
      </c>
      <c r="C34" s="45" t="str">
        <f>'[1]Paruošiamieji darbai'!D32</f>
        <v>m2</v>
      </c>
      <c r="D34" s="45">
        <f>'[1]Paruošiamieji darbai'!E32</f>
        <v>50</v>
      </c>
      <c r="E34" s="189">
        <v>108.73</v>
      </c>
      <c r="F34" s="61">
        <f t="shared" si="0"/>
        <v>5436.5</v>
      </c>
      <c r="J34" s="12" t="e">
        <f>IF(#REF!="VIPA",F34,"")</f>
        <v>#REF!</v>
      </c>
      <c r="K34" s="12" t="e">
        <f>IF(#REF!="TB",F34,"")</f>
        <v>#REF!</v>
      </c>
    </row>
    <row r="35" spans="1:11" ht="13">
      <c r="A35" s="60">
        <v>2</v>
      </c>
      <c r="B35" s="81" t="str">
        <f>'[1]Paruošiamieji darbai'!C33</f>
        <v>20 mm storio cementinis išlyginamasis sluoksnis</v>
      </c>
      <c r="C35" s="66" t="str">
        <f>'[1]Paruošiamieji darbai'!D33</f>
        <v>100m2</v>
      </c>
      <c r="D35" s="45">
        <f>'[1]Paruošiamieji darbai'!E33</f>
        <v>0.5</v>
      </c>
      <c r="E35" s="190">
        <v>1261.8399999999999</v>
      </c>
      <c r="F35" s="61">
        <f t="shared" si="0"/>
        <v>630.91999999999996</v>
      </c>
      <c r="J35" s="12" t="e">
        <f>IF(#REF!="VIPA",F35,"")</f>
        <v>#REF!</v>
      </c>
      <c r="K35" s="12" t="e">
        <f>IF(#REF!="TB",F35,"")</f>
        <v>#REF!</v>
      </c>
    </row>
    <row r="36" spans="1:11" ht="13">
      <c r="A36" s="60">
        <v>3</v>
      </c>
      <c r="B36" s="81" t="str">
        <f>'[1]Paruošiamieji darbai'!C34</f>
        <v>Vienasluoksnis tinkas (ištisinis betoninių paviršių išlyginimas)  k8=1.09</v>
      </c>
      <c r="C36" s="66" t="str">
        <f>'[1]Paruošiamieji darbai'!D34</f>
        <v>100m2</v>
      </c>
      <c r="D36" s="45">
        <f>'[1]Paruošiamieji darbai'!E34</f>
        <v>0.5</v>
      </c>
      <c r="E36" s="189">
        <v>1219.43</v>
      </c>
      <c r="F36" s="61">
        <f t="shared" si="0"/>
        <v>609.72</v>
      </c>
      <c r="J36" s="12" t="e">
        <f>IF(#REF!="VIPA",F36,"")</f>
        <v>#REF!</v>
      </c>
      <c r="K36" s="12" t="e">
        <f>IF(#REF!="TB",F36,"")</f>
        <v>#REF!</v>
      </c>
    </row>
    <row r="37" spans="1:11" ht="13">
      <c r="A37" s="60">
        <v>4</v>
      </c>
      <c r="B37" s="81" t="str">
        <f>'[1]Paruošiamieji darbai'!C35</f>
        <v>Laiptų pakopų aptaisymas, klijuojant granito plokštes</v>
      </c>
      <c r="C37" s="66" t="str">
        <f>'[1]Paruošiamieji darbai'!D35</f>
        <v>m2</v>
      </c>
      <c r="D37" s="45">
        <f>'[1]Paruošiamieji darbai'!E35</f>
        <v>50</v>
      </c>
      <c r="E37" s="191">
        <v>427.84</v>
      </c>
      <c r="F37" s="61">
        <f t="shared" si="0"/>
        <v>21392</v>
      </c>
      <c r="J37" s="12" t="e">
        <f>IF(#REF!="VIPA",F37,"")</f>
        <v>#REF!</v>
      </c>
      <c r="K37" s="12" t="e">
        <f>IF(#REF!="TB",F37,"")</f>
        <v>#REF!</v>
      </c>
    </row>
    <row r="38" spans="1:11" ht="13">
      <c r="A38" s="60">
        <v>5</v>
      </c>
      <c r="B38" s="81" t="str">
        <f>'[1]Paruošiamieji darbai'!C36</f>
        <v>Metalinių laiptų turėklų įrengimas  k8=1.04</v>
      </c>
      <c r="C38" s="66" t="str">
        <f>'[1]Paruošiamieji darbai'!D36</f>
        <v>100m</v>
      </c>
      <c r="D38" s="45">
        <f>'[1]Paruošiamieji darbai'!E36</f>
        <v>0.23</v>
      </c>
      <c r="E38" s="189">
        <v>18717.439999999999</v>
      </c>
      <c r="F38" s="61">
        <f t="shared" si="0"/>
        <v>4305.01</v>
      </c>
      <c r="J38" s="12" t="e">
        <f>IF(#REF!="VIPA",F38,"")</f>
        <v>#REF!</v>
      </c>
      <c r="K38" s="12" t="e">
        <f>IF(#REF!="TB",F38,"")</f>
        <v>#REF!</v>
      </c>
    </row>
    <row r="39" spans="1:11">
      <c r="A39" s="60"/>
      <c r="B39" s="170" t="s">
        <v>469</v>
      </c>
      <c r="C39" s="87"/>
      <c r="D39" s="84"/>
      <c r="E39" s="142"/>
      <c r="F39" s="61">
        <f t="shared" si="0"/>
        <v>0</v>
      </c>
      <c r="J39" s="12"/>
      <c r="K39" s="12"/>
    </row>
    <row r="40" spans="1:11" ht="13">
      <c r="A40" s="60">
        <v>1</v>
      </c>
      <c r="B40" s="83" t="str">
        <f>'[1]Paruošiamieji darbai'!C39</f>
        <v>Betono bordiūrų įrengimas ant betono pagrindo , kai bordiūrai 150x300mm  k9=1.15</v>
      </c>
      <c r="C40" s="87" t="str">
        <f>'[1]Paruošiamieji darbai'!D39</f>
        <v>100m</v>
      </c>
      <c r="D40" s="84">
        <v>1.6830000000000001</v>
      </c>
      <c r="E40" s="191">
        <v>4000.04</v>
      </c>
      <c r="F40" s="61">
        <f t="shared" si="0"/>
        <v>6732.07</v>
      </c>
      <c r="J40" s="12" t="e">
        <f>IF(#REF!="VIPA",F40,"")</f>
        <v>#REF!</v>
      </c>
      <c r="K40" s="12" t="e">
        <f>IF(#REF!="TB",F40,"")</f>
        <v>#REF!</v>
      </c>
    </row>
    <row r="41" spans="1:11" ht="23">
      <c r="A41" s="60">
        <v>2</v>
      </c>
      <c r="B41" s="81" t="str">
        <f>'[1]Paruošiamieji darbai'!C40</f>
        <v>Pravažiuojamų kiemų 9 cm dvisluoksnė asfaltbetonio danga, 15 cm dolom. skaldos pagrindas ir 20 cm smėlio sluoksnis  k8=1.06, k9=1.15</v>
      </c>
      <c r="C41" s="66" t="str">
        <f>'[1]Paruošiamieji darbai'!D40</f>
        <v>100m2</v>
      </c>
      <c r="D41" s="45">
        <v>2.0680000000000001</v>
      </c>
      <c r="E41" s="189">
        <v>4553.6499999999996</v>
      </c>
      <c r="F41" s="61">
        <f t="shared" si="0"/>
        <v>9416.9500000000007</v>
      </c>
      <c r="J41" s="12" t="e">
        <f>IF(#REF!="VIPA",F41,"")</f>
        <v>#REF!</v>
      </c>
      <c r="K41" s="12" t="e">
        <f>IF(#REF!="TB",F41,"")</f>
        <v>#REF!</v>
      </c>
    </row>
    <row r="42" spans="1:11">
      <c r="A42" s="60"/>
      <c r="B42" s="170" t="s">
        <v>470</v>
      </c>
      <c r="C42" s="66"/>
      <c r="D42" s="45"/>
      <c r="E42" s="142"/>
      <c r="F42" s="61"/>
      <c r="J42" s="12"/>
      <c r="K42" s="12"/>
    </row>
    <row r="43" spans="1:11" ht="13">
      <c r="A43" s="60">
        <v>1</v>
      </c>
      <c r="B43" s="80" t="str">
        <f>'[1]Paruošiamieji darbai'!C43</f>
        <v>Parkavimo ribotuvų montavimas iš elementų , kai ribotuvo elemento ilgis daugiau 1,0 m iki 1,5 m (elementas)  k9=1.15</v>
      </c>
      <c r="C43" s="66" t="str">
        <f>'[1]Paruošiamieji darbai'!D43</f>
        <v>vnt.</v>
      </c>
      <c r="D43" s="45">
        <f>'[1]Paruošiamieji darbai'!E43</f>
        <v>45</v>
      </c>
      <c r="E43" s="189">
        <v>97.28</v>
      </c>
      <c r="F43" s="61">
        <f t="shared" si="0"/>
        <v>4377.6000000000004</v>
      </c>
      <c r="J43" s="12" t="e">
        <f>IF(#REF!="VIPA",F43,"")</f>
        <v>#REF!</v>
      </c>
      <c r="K43" s="12" t="e">
        <f>IF(#REF!="TB",F43,"")</f>
        <v>#REF!</v>
      </c>
    </row>
    <row r="44" spans="1:11">
      <c r="A44" s="60"/>
      <c r="B44" s="170" t="s">
        <v>471</v>
      </c>
      <c r="C44" s="66"/>
      <c r="D44" s="45"/>
      <c r="E44" s="142"/>
      <c r="F44" s="61"/>
      <c r="J44" s="12"/>
      <c r="K44" s="12"/>
    </row>
    <row r="45" spans="1:11" ht="23">
      <c r="A45" s="60">
        <v>1</v>
      </c>
      <c r="B45" s="81" t="str">
        <f>'[1]Paruošiamieji darbai'!C46</f>
        <v>Kelio ženklų vienstiebių metalinių atramų (d=76mm) ant monolitinių betoninių pamatų pastatymas  k9=1.15</v>
      </c>
      <c r="C45" s="45" t="str">
        <f>'[1]Paruošiamieji darbai'!D46</f>
        <v>vnt.</v>
      </c>
      <c r="D45" s="45">
        <f>'[1]Paruošiamieji darbai'!E46</f>
        <v>2</v>
      </c>
      <c r="E45" s="189">
        <v>130.38</v>
      </c>
      <c r="F45" s="61">
        <f t="shared" si="0"/>
        <v>260.76</v>
      </c>
      <c r="J45" s="12" t="e">
        <f>IF(#REF!="VIPA",F45,"")</f>
        <v>#REF!</v>
      </c>
      <c r="K45" s="12" t="e">
        <f>IF(#REF!="TB",F45,"")</f>
        <v>#REF!</v>
      </c>
    </row>
    <row r="46" spans="1:11" ht="13">
      <c r="A46" s="60">
        <v>2</v>
      </c>
      <c r="B46" s="81" t="str">
        <f>'[1]Paruošiamieji darbai'!C47</f>
        <v>Kelio ženklų skydų montavimas prie vienstiebių atramų rankiniu budu</v>
      </c>
      <c r="C46" s="78" t="str">
        <f>'[1]Paruošiamieji darbai'!D47</f>
        <v>vnt.</v>
      </c>
      <c r="D46" s="78">
        <f>'[1]Paruošiamieji darbai'!E47</f>
        <v>5</v>
      </c>
      <c r="E46" s="190">
        <v>103.06</v>
      </c>
      <c r="F46" s="61">
        <f t="shared" si="0"/>
        <v>515.29999999999995</v>
      </c>
      <c r="J46" s="12" t="e">
        <f>IF(#REF!="VIPA",F46,"")</f>
        <v>#REF!</v>
      </c>
      <c r="K46" s="12" t="e">
        <f>IF(#REF!="TB",F46,"")</f>
        <v>#REF!</v>
      </c>
    </row>
    <row r="47" spans="1:11" ht="23">
      <c r="A47" s="60">
        <v>3</v>
      </c>
      <c r="B47" s="81" t="str">
        <f>'[1]Paruošiamieji darbai'!C48</f>
        <v>Kelio dangos ženklinimas dažais su stiklo rutuliukais ištisine linija kelių ženklinimo mašinomis , kai linijos plotis 0,12m  k9=1.15</v>
      </c>
      <c r="C47" s="45" t="str">
        <f>'[1]Paruošiamieji darbai'!D48</f>
        <v>km</v>
      </c>
      <c r="D47" s="45">
        <f>'[1]Paruošiamieji darbai'!E48</f>
        <v>0.33439999999999998</v>
      </c>
      <c r="E47" s="189">
        <v>1131.55</v>
      </c>
      <c r="F47" s="61">
        <f t="shared" si="0"/>
        <v>378.39</v>
      </c>
      <c r="J47" s="12" t="e">
        <f>IF(#REF!="VIPA",F47,"")</f>
        <v>#REF!</v>
      </c>
      <c r="K47" s="12" t="e">
        <f>IF(#REF!="TB",F47,"")</f>
        <v>#REF!</v>
      </c>
    </row>
    <row r="48" spans="1:11" ht="23">
      <c r="A48" s="60">
        <v>4</v>
      </c>
      <c r="B48" s="81" t="str">
        <f>'[1]Paruošiamieji darbai'!C49</f>
        <v>Kelio dangos ženklinimas dažais su stiklo rutuliukais rankiniu būdu, naudojant trafaretus , kai linijos, ženklo plotas iki 0,5 m2  k9=1.15</v>
      </c>
      <c r="C48" s="45" t="str">
        <f>'[1]Paruošiamieji darbai'!D49</f>
        <v>m2</v>
      </c>
      <c r="D48" s="45">
        <f>'[1]Paruošiamieji darbai'!E49</f>
        <v>53</v>
      </c>
      <c r="E48" s="189">
        <v>20.190000000000001</v>
      </c>
      <c r="F48" s="61">
        <f t="shared" si="0"/>
        <v>1070.07</v>
      </c>
      <c r="J48" s="12" t="e">
        <f>IF(#REF!="VIPA",F48,"")</f>
        <v>#REF!</v>
      </c>
      <c r="K48" s="12" t="e">
        <f>IF(#REF!="TB",F48,"")</f>
        <v>#REF!</v>
      </c>
    </row>
    <row r="49" spans="1:11" ht="13">
      <c r="A49" s="60">
        <v>5</v>
      </c>
      <c r="B49" s="81" t="str">
        <f>'[1]Paruošiamieji darbai'!C50</f>
        <v>Vejos mažų plotų atnaujinimas, papildant 10 cm augalinio grunto sluoksniu  k9=1.15</v>
      </c>
      <c r="C49" s="45" t="str">
        <f>'[1]Paruošiamieji darbai'!D50</f>
        <v>100m2</v>
      </c>
      <c r="D49" s="45">
        <f>'[1]Paruošiamieji darbai'!E50</f>
        <v>0.95</v>
      </c>
      <c r="E49" s="189">
        <v>1303.27</v>
      </c>
      <c r="F49" s="61">
        <f t="shared" si="0"/>
        <v>1238.1099999999999</v>
      </c>
      <c r="J49" s="12" t="e">
        <f>IF(#REF!="VIPA",F49,"")</f>
        <v>#REF!</v>
      </c>
      <c r="K49" s="12" t="e">
        <f>IF(#REF!="TB",F49,"")</f>
        <v>#REF!</v>
      </c>
    </row>
    <row r="50" spans="1:11" ht="23">
      <c r="A50" s="60">
        <v>6</v>
      </c>
      <c r="B50" s="125" t="s">
        <v>377</v>
      </c>
      <c r="C50" s="84" t="s">
        <v>29</v>
      </c>
      <c r="D50" s="84">
        <v>1</v>
      </c>
      <c r="E50" s="189">
        <v>1257.25</v>
      </c>
      <c r="F50" s="61">
        <f t="shared" si="0"/>
        <v>1257.25</v>
      </c>
      <c r="J50" s="12"/>
      <c r="K50" s="12"/>
    </row>
    <row r="51" spans="1:11" ht="23">
      <c r="A51" s="60">
        <v>7</v>
      </c>
      <c r="B51" s="125" t="s">
        <v>378</v>
      </c>
      <c r="C51" s="84" t="s">
        <v>36</v>
      </c>
      <c r="D51" s="84">
        <v>7</v>
      </c>
      <c r="E51" s="189">
        <v>15.12</v>
      </c>
      <c r="F51" s="61">
        <f t="shared" si="0"/>
        <v>105.84</v>
      </c>
      <c r="J51" s="12"/>
      <c r="K51" s="12"/>
    </row>
    <row r="52" spans="1:11" ht="23">
      <c r="A52" s="60">
        <v>8</v>
      </c>
      <c r="B52" s="125" t="s">
        <v>379</v>
      </c>
      <c r="C52" s="84" t="s">
        <v>56</v>
      </c>
      <c r="D52" s="84">
        <v>3.68</v>
      </c>
      <c r="E52" s="191">
        <v>2040.49</v>
      </c>
      <c r="F52" s="61">
        <f t="shared" si="0"/>
        <v>7509</v>
      </c>
      <c r="J52" s="12"/>
      <c r="K52" s="12"/>
    </row>
    <row r="53" spans="1:11" ht="13">
      <c r="A53" s="60">
        <v>9</v>
      </c>
      <c r="B53" s="125" t="s">
        <v>380</v>
      </c>
      <c r="C53" s="84" t="str">
        <f>'[1]Paruošiamieji darbai'!D50</f>
        <v>100m2</v>
      </c>
      <c r="D53" s="84">
        <v>3</v>
      </c>
      <c r="E53" s="189">
        <v>264.26</v>
      </c>
      <c r="F53" s="61">
        <f t="shared" si="0"/>
        <v>792.78</v>
      </c>
      <c r="J53" s="12"/>
      <c r="K53" s="12"/>
    </row>
    <row r="54" spans="1:11" ht="23.5" customHeight="1">
      <c r="A54" s="60"/>
      <c r="B54" s="170" t="s">
        <v>622</v>
      </c>
      <c r="C54" s="66"/>
      <c r="D54" s="45"/>
      <c r="E54" s="142"/>
      <c r="F54" s="61"/>
      <c r="J54" s="12" t="e">
        <f>IF(#REF!="VIPA",F54,"")</f>
        <v>#REF!</v>
      </c>
      <c r="K54" s="12" t="e">
        <f>IF(#REF!="TB",F54,"")</f>
        <v>#REF!</v>
      </c>
    </row>
    <row r="55" spans="1:11" ht="26.5" customHeight="1">
      <c r="A55" s="60">
        <v>10</v>
      </c>
      <c r="B55" s="125" t="s">
        <v>610</v>
      </c>
      <c r="C55" s="84" t="s">
        <v>611</v>
      </c>
      <c r="D55" s="84">
        <v>19.2</v>
      </c>
      <c r="E55" s="198">
        <v>73.010000000000005</v>
      </c>
      <c r="F55" s="61">
        <f t="shared" ref="F55:F65" si="1">ROUND(D55*E55,2)</f>
        <v>1401.79</v>
      </c>
    </row>
    <row r="56" spans="1:11" ht="13">
      <c r="A56" s="60">
        <v>11</v>
      </c>
      <c r="B56" s="125" t="s">
        <v>612</v>
      </c>
      <c r="C56" s="84" t="s">
        <v>611</v>
      </c>
      <c r="D56" s="84">
        <v>19.2</v>
      </c>
      <c r="E56" s="200">
        <v>514.59</v>
      </c>
      <c r="F56" s="61">
        <f t="shared" si="1"/>
        <v>9880.1299999999992</v>
      </c>
    </row>
    <row r="57" spans="1:11" ht="13">
      <c r="A57" s="60">
        <v>12</v>
      </c>
      <c r="B57" s="125" t="s">
        <v>613</v>
      </c>
      <c r="C57" s="84" t="s">
        <v>56</v>
      </c>
      <c r="D57" s="84">
        <v>2.6</v>
      </c>
      <c r="E57" s="198">
        <v>7581.45</v>
      </c>
      <c r="F57" s="61">
        <f t="shared" si="1"/>
        <v>19711.77</v>
      </c>
    </row>
    <row r="58" spans="1:11" ht="23">
      <c r="A58" s="60">
        <v>13</v>
      </c>
      <c r="B58" s="125" t="s">
        <v>614</v>
      </c>
      <c r="C58" s="84" t="s">
        <v>56</v>
      </c>
      <c r="D58" s="84">
        <v>5.22</v>
      </c>
      <c r="E58" s="198">
        <v>1279.02</v>
      </c>
      <c r="F58" s="61">
        <f t="shared" si="1"/>
        <v>6676.48</v>
      </c>
    </row>
    <row r="59" spans="1:11" ht="13">
      <c r="A59" s="60">
        <v>14</v>
      </c>
      <c r="B59" s="125" t="s">
        <v>615</v>
      </c>
      <c r="C59" s="84" t="s">
        <v>38</v>
      </c>
      <c r="D59" s="84">
        <v>183</v>
      </c>
      <c r="E59" s="198">
        <v>35.22</v>
      </c>
      <c r="F59" s="61">
        <f t="shared" si="1"/>
        <v>6445.26</v>
      </c>
    </row>
    <row r="60" spans="1:11" ht="13">
      <c r="A60" s="60">
        <v>15</v>
      </c>
      <c r="B60" s="125" t="s">
        <v>616</v>
      </c>
      <c r="C60" s="84" t="s">
        <v>56</v>
      </c>
      <c r="D60" s="84">
        <v>5.0199999999999996</v>
      </c>
      <c r="E60" s="198">
        <v>171.94</v>
      </c>
      <c r="F60" s="61">
        <f t="shared" si="1"/>
        <v>863.14</v>
      </c>
    </row>
    <row r="61" spans="1:11" ht="13">
      <c r="A61" s="60">
        <v>16</v>
      </c>
      <c r="B61" s="125" t="s">
        <v>617</v>
      </c>
      <c r="C61" s="84" t="s">
        <v>85</v>
      </c>
      <c r="D61" s="84">
        <v>42.8</v>
      </c>
      <c r="E61" s="198">
        <v>216.65</v>
      </c>
      <c r="F61" s="61">
        <f t="shared" si="1"/>
        <v>9272.6200000000008</v>
      </c>
    </row>
    <row r="62" spans="1:11" ht="13">
      <c r="A62" s="60">
        <v>17</v>
      </c>
      <c r="B62" s="125" t="s">
        <v>618</v>
      </c>
      <c r="C62" s="84" t="s">
        <v>524</v>
      </c>
      <c r="D62" s="84">
        <v>0.48299999999999998</v>
      </c>
      <c r="E62" s="198">
        <v>3308.43</v>
      </c>
      <c r="F62" s="61">
        <f t="shared" si="1"/>
        <v>1597.97</v>
      </c>
    </row>
    <row r="63" spans="1:11" ht="13">
      <c r="A63" s="60">
        <v>18</v>
      </c>
      <c r="B63" s="125" t="s">
        <v>616</v>
      </c>
      <c r="C63" s="84" t="s">
        <v>56</v>
      </c>
      <c r="D63" s="84">
        <v>1.38</v>
      </c>
      <c r="E63" s="198">
        <v>171.94</v>
      </c>
      <c r="F63" s="61">
        <f t="shared" si="1"/>
        <v>237.28</v>
      </c>
    </row>
    <row r="64" spans="1:11" ht="23">
      <c r="A64" s="60">
        <v>19</v>
      </c>
      <c r="B64" s="125" t="s">
        <v>619</v>
      </c>
      <c r="C64" s="84" t="s">
        <v>56</v>
      </c>
      <c r="D64" s="84">
        <v>1.38</v>
      </c>
      <c r="E64" s="199">
        <v>1138.98</v>
      </c>
      <c r="F64" s="61">
        <f t="shared" si="1"/>
        <v>1571.79</v>
      </c>
    </row>
    <row r="65" spans="1:6" ht="13.5" thickBot="1">
      <c r="A65" s="181">
        <v>20</v>
      </c>
      <c r="B65" s="125" t="s">
        <v>620</v>
      </c>
      <c r="C65" s="84" t="s">
        <v>56</v>
      </c>
      <c r="D65" s="84">
        <v>1.38</v>
      </c>
      <c r="E65" s="198">
        <v>160.87</v>
      </c>
      <c r="F65" s="182">
        <f t="shared" si="1"/>
        <v>222</v>
      </c>
    </row>
    <row r="66" spans="1:6" ht="15.65" customHeight="1" thickBot="1">
      <c r="A66" s="247" t="s">
        <v>621</v>
      </c>
      <c r="B66" s="248"/>
      <c r="C66" s="248"/>
      <c r="D66" s="248"/>
      <c r="E66" s="249"/>
      <c r="F66" s="183">
        <f>SUM(F13:F65)</f>
        <v>139812.1</v>
      </c>
    </row>
    <row r="67" spans="1:6">
      <c r="E67" s="1"/>
    </row>
    <row r="68" spans="1:6">
      <c r="E68" s="1"/>
    </row>
    <row r="69" spans="1:6">
      <c r="E69" s="1"/>
    </row>
    <row r="70" spans="1:6">
      <c r="E70" s="1"/>
    </row>
    <row r="71" spans="1:6">
      <c r="E71" s="1"/>
    </row>
    <row r="72" spans="1:6">
      <c r="E72" s="1"/>
    </row>
    <row r="73" spans="1:6">
      <c r="E73" s="1"/>
    </row>
    <row r="74" spans="1:6">
      <c r="E74" s="1"/>
    </row>
    <row r="75" spans="1:6">
      <c r="E75" s="1"/>
    </row>
    <row r="76" spans="1:6">
      <c r="E76" s="1"/>
    </row>
    <row r="77" spans="1:6">
      <c r="E77" s="1"/>
    </row>
    <row r="78" spans="1:6">
      <c r="E78" s="1"/>
    </row>
    <row r="79" spans="1:6">
      <c r="E79" s="1"/>
    </row>
    <row r="80" spans="1:6">
      <c r="E80" s="1"/>
    </row>
    <row r="81" spans="5:5">
      <c r="E81" s="1"/>
    </row>
    <row r="82" spans="5:5">
      <c r="E82" s="1"/>
    </row>
    <row r="83" spans="5:5">
      <c r="E83" s="1"/>
    </row>
    <row r="84" spans="5:5">
      <c r="E84" s="1"/>
    </row>
    <row r="85" spans="5:5">
      <c r="E85" s="1"/>
    </row>
    <row r="86" spans="5:5">
      <c r="E86" s="1"/>
    </row>
    <row r="87" spans="5:5">
      <c r="E87" s="1"/>
    </row>
    <row r="88" spans="5:5">
      <c r="E88" s="1"/>
    </row>
    <row r="89" spans="5:5">
      <c r="E89" s="1"/>
    </row>
    <row r="90" spans="5:5">
      <c r="E90" s="1"/>
    </row>
    <row r="91" spans="5:5">
      <c r="E91" s="1"/>
    </row>
    <row r="92" spans="5:5">
      <c r="E92" s="1"/>
    </row>
    <row r="93" spans="5:5">
      <c r="E93" s="1"/>
    </row>
    <row r="94" spans="5:5">
      <c r="E94" s="1"/>
    </row>
    <row r="95" spans="5:5">
      <c r="E95" s="1"/>
    </row>
    <row r="96" spans="5:5">
      <c r="E96" s="1"/>
    </row>
    <row r="97" spans="5:5">
      <c r="E97" s="1"/>
    </row>
    <row r="98" spans="5:5">
      <c r="E98" s="1"/>
    </row>
    <row r="99" spans="5:5">
      <c r="E99" s="1"/>
    </row>
    <row r="100" spans="5:5">
      <c r="E100" s="1"/>
    </row>
    <row r="101" spans="5:5">
      <c r="E101" s="1"/>
    </row>
    <row r="102" spans="5:5">
      <c r="E102" s="1"/>
    </row>
    <row r="103" spans="5:5">
      <c r="E103" s="1"/>
    </row>
    <row r="104" spans="5:5">
      <c r="E104" s="1"/>
    </row>
    <row r="105" spans="5:5">
      <c r="E105" s="1"/>
    </row>
    <row r="106" spans="5:5">
      <c r="E106" s="1"/>
    </row>
    <row r="107" spans="5:5">
      <c r="E107" s="1"/>
    </row>
    <row r="108" spans="5:5">
      <c r="E108" s="1"/>
    </row>
    <row r="109" spans="5:5">
      <c r="E109" s="1"/>
    </row>
    <row r="110" spans="5:5">
      <c r="E110" s="1"/>
    </row>
    <row r="111" spans="5:5">
      <c r="E111" s="1"/>
    </row>
    <row r="112" spans="5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</sheetData>
  <sheetProtection algorithmName="SHA-512" hashValue="Brs8NpjIDq5vrgUYwScgviyD9skGvt0DKcAY6ZSXlJWIHF80/uI9dxyBa4y+hLfr3rgMp/JQNfvw76cwxLv/jQ==" saltValue="MZYjJNw+DS4fHzDMnatPjA==" spinCount="100000" sheet="1" objects="1" scenarios="1"/>
  <autoFilter ref="A11:F55"/>
  <mergeCells count="7">
    <mergeCell ref="A66:E66"/>
    <mergeCell ref="J9:K9"/>
    <mergeCell ref="B3:F3"/>
    <mergeCell ref="A9:A10"/>
    <mergeCell ref="C9:C10"/>
    <mergeCell ref="D9:D10"/>
    <mergeCell ref="E9:F9"/>
  </mergeCells>
  <phoneticPr fontId="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workbookViewId="0">
      <selection activeCell="B1" sqref="B1"/>
    </sheetView>
  </sheetViews>
  <sheetFormatPr defaultColWidth="8.81640625" defaultRowHeight="11.5"/>
  <cols>
    <col min="1" max="1" width="8.7265625" style="17" customWidth="1"/>
    <col min="2" max="2" width="64.54296875" style="1" customWidth="1"/>
    <col min="3" max="3" width="8.81640625" style="1"/>
    <col min="4" max="4" width="8.81640625" style="22"/>
    <col min="5" max="5" width="12.81640625" style="100" customWidth="1"/>
    <col min="6" max="6" width="12.7265625" style="1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174" t="s">
        <v>646</v>
      </c>
      <c r="E1" s="1"/>
    </row>
    <row r="2" spans="1:11">
      <c r="E2" s="1"/>
    </row>
    <row r="3" spans="1:11" ht="12">
      <c r="A3" s="97" t="s">
        <v>1</v>
      </c>
      <c r="B3" s="11" t="str">
        <f>'0.Suvestinis'!C3</f>
        <v>Mindaugo g. 12, Vilnius</v>
      </c>
      <c r="C3" s="11"/>
      <c r="D3" s="11"/>
      <c r="E3" s="11"/>
      <c r="F3" s="11"/>
    </row>
    <row r="4" spans="1:11">
      <c r="A4" s="18"/>
      <c r="E4" s="1"/>
    </row>
    <row r="5" spans="1:11" ht="12">
      <c r="A5" s="97" t="s">
        <v>2</v>
      </c>
      <c r="B5" s="172">
        <v>13</v>
      </c>
      <c r="E5" s="1"/>
    </row>
    <row r="6" spans="1:11" ht="12">
      <c r="A6" s="97" t="s">
        <v>3</v>
      </c>
      <c r="B6" s="4" t="s">
        <v>34</v>
      </c>
      <c r="E6" s="1"/>
    </row>
    <row r="7" spans="1:11">
      <c r="E7" s="1"/>
    </row>
    <row r="8" spans="1:11" ht="12" thickBot="1">
      <c r="E8" s="1"/>
    </row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130" t="s">
        <v>24</v>
      </c>
      <c r="F10" s="40" t="s">
        <v>25</v>
      </c>
      <c r="J10" s="39" t="s">
        <v>26</v>
      </c>
      <c r="K10" s="39" t="s">
        <v>27</v>
      </c>
    </row>
    <row r="11" spans="1:11" ht="12" thickBot="1">
      <c r="A11" s="29">
        <v>1</v>
      </c>
      <c r="B11" s="30">
        <v>3</v>
      </c>
      <c r="C11" s="29">
        <v>4</v>
      </c>
      <c r="D11" s="31">
        <v>5</v>
      </c>
      <c r="E11" s="140">
        <v>6</v>
      </c>
      <c r="F11" s="32">
        <v>7</v>
      </c>
      <c r="J11" s="13">
        <v>8</v>
      </c>
      <c r="K11" s="13">
        <v>9</v>
      </c>
    </row>
    <row r="12" spans="1:11" s="10" customFormat="1" ht="12.5">
      <c r="A12" s="41"/>
      <c r="B12" s="65" t="s">
        <v>382</v>
      </c>
      <c r="C12" s="45"/>
      <c r="D12" s="45"/>
      <c r="E12" s="167"/>
      <c r="F12" s="45"/>
      <c r="J12" s="12" t="e">
        <f>IF(#REF!="VIPA",F12,"")</f>
        <v>#REF!</v>
      </c>
      <c r="K12" s="12" t="e">
        <f>IF(#REF!="TB",F12,"")</f>
        <v>#REF!</v>
      </c>
    </row>
    <row r="13" spans="1:11" s="10" customFormat="1" ht="12.5">
      <c r="A13" s="41">
        <v>1</v>
      </c>
      <c r="B13" s="28" t="s">
        <v>311</v>
      </c>
      <c r="C13" s="66" t="s">
        <v>29</v>
      </c>
      <c r="D13" s="45">
        <v>13</v>
      </c>
      <c r="E13" s="109">
        <v>620</v>
      </c>
      <c r="F13" s="57">
        <f t="shared" ref="F13:F33" si="0">ROUND(D13*E13,2)</f>
        <v>8060</v>
      </c>
      <c r="J13" s="12" t="e">
        <f>IF(#REF!="VIPA",F13,"")</f>
        <v>#REF!</v>
      </c>
      <c r="K13" s="12" t="e">
        <f>IF(#REF!="TB",F13,"")</f>
        <v>#REF!</v>
      </c>
    </row>
    <row r="14" spans="1:11" s="10" customFormat="1" ht="12.5">
      <c r="A14" s="41">
        <v>2</v>
      </c>
      <c r="B14" s="28" t="s">
        <v>383</v>
      </c>
      <c r="C14" s="45" t="s">
        <v>29</v>
      </c>
      <c r="D14" s="45">
        <v>13</v>
      </c>
      <c r="E14" s="109">
        <v>1955.23</v>
      </c>
      <c r="F14" s="57">
        <f t="shared" si="0"/>
        <v>25417.99</v>
      </c>
      <c r="J14" s="12"/>
      <c r="K14" s="12"/>
    </row>
    <row r="15" spans="1:11" s="10" customFormat="1" ht="12.5">
      <c r="A15" s="41">
        <v>3</v>
      </c>
      <c r="B15" s="28" t="s">
        <v>332</v>
      </c>
      <c r="C15" s="45" t="s">
        <v>29</v>
      </c>
      <c r="D15" s="45">
        <v>26</v>
      </c>
      <c r="E15" s="109">
        <v>63</v>
      </c>
      <c r="F15" s="57">
        <f t="shared" si="0"/>
        <v>1638</v>
      </c>
      <c r="J15" s="12"/>
      <c r="K15" s="12"/>
    </row>
    <row r="16" spans="1:11" s="10" customFormat="1" ht="12.5">
      <c r="A16" s="41">
        <v>4</v>
      </c>
      <c r="B16" s="28" t="s">
        <v>384</v>
      </c>
      <c r="C16" s="45" t="s">
        <v>29</v>
      </c>
      <c r="D16" s="45">
        <v>26</v>
      </c>
      <c r="E16" s="109">
        <v>126</v>
      </c>
      <c r="F16" s="57">
        <f t="shared" si="0"/>
        <v>3276</v>
      </c>
      <c r="J16" s="12"/>
      <c r="K16" s="12"/>
    </row>
    <row r="17" spans="1:11" s="10" customFormat="1" ht="12.5">
      <c r="A17" s="41">
        <v>5</v>
      </c>
      <c r="B17" s="28" t="s">
        <v>639</v>
      </c>
      <c r="C17" s="45" t="s">
        <v>29</v>
      </c>
      <c r="D17" s="45">
        <v>1</v>
      </c>
      <c r="E17" s="109">
        <v>11440</v>
      </c>
      <c r="F17" s="57">
        <f t="shared" si="0"/>
        <v>11440</v>
      </c>
      <c r="J17" s="12"/>
      <c r="K17" s="12"/>
    </row>
    <row r="18" spans="1:11" s="10" customFormat="1" ht="12.5">
      <c r="A18" s="41"/>
      <c r="B18" s="65" t="s">
        <v>385</v>
      </c>
      <c r="C18" s="45"/>
      <c r="D18" s="45"/>
      <c r="E18" s="109"/>
      <c r="F18" s="57"/>
      <c r="J18" s="12"/>
      <c r="K18" s="12"/>
    </row>
    <row r="19" spans="1:11" s="10" customFormat="1" ht="12.5">
      <c r="A19" s="41">
        <v>1</v>
      </c>
      <c r="B19" s="28" t="s">
        <v>386</v>
      </c>
      <c r="C19" s="45" t="s">
        <v>29</v>
      </c>
      <c r="D19" s="45">
        <v>1</v>
      </c>
      <c r="E19" s="109">
        <v>5000</v>
      </c>
      <c r="F19" s="57">
        <f t="shared" si="0"/>
        <v>5000</v>
      </c>
      <c r="J19" s="12"/>
      <c r="K19" s="12"/>
    </row>
    <row r="20" spans="1:11" s="10" customFormat="1" ht="12.5">
      <c r="A20" s="41">
        <v>2</v>
      </c>
      <c r="B20" s="28" t="s">
        <v>387</v>
      </c>
      <c r="C20" s="45" t="s">
        <v>29</v>
      </c>
      <c r="D20" s="45">
        <v>1</v>
      </c>
      <c r="E20" s="109">
        <v>1176</v>
      </c>
      <c r="F20" s="57">
        <f t="shared" si="0"/>
        <v>1176</v>
      </c>
      <c r="J20" s="12"/>
      <c r="K20" s="12"/>
    </row>
    <row r="21" spans="1:11" s="10" customFormat="1" ht="12.5">
      <c r="A21" s="41">
        <v>3</v>
      </c>
      <c r="B21" s="28" t="s">
        <v>388</v>
      </c>
      <c r="C21" s="45" t="s">
        <v>29</v>
      </c>
      <c r="D21" s="45">
        <v>1</v>
      </c>
      <c r="E21" s="109">
        <v>504</v>
      </c>
      <c r="F21" s="57">
        <f t="shared" si="0"/>
        <v>504</v>
      </c>
      <c r="J21" s="12"/>
      <c r="K21" s="12"/>
    </row>
    <row r="22" spans="1:11" s="10" customFormat="1" ht="12.5">
      <c r="A22" s="41">
        <v>4</v>
      </c>
      <c r="B22" s="28" t="s">
        <v>389</v>
      </c>
      <c r="C22" s="45" t="s">
        <v>29</v>
      </c>
      <c r="D22" s="45">
        <v>1</v>
      </c>
      <c r="E22" s="109">
        <v>924</v>
      </c>
      <c r="F22" s="57">
        <f t="shared" si="0"/>
        <v>924</v>
      </c>
      <c r="J22" s="12"/>
      <c r="K22" s="12"/>
    </row>
    <row r="23" spans="1:11" s="10" customFormat="1" ht="12.5">
      <c r="A23" s="41">
        <v>5</v>
      </c>
      <c r="B23" s="28" t="s">
        <v>386</v>
      </c>
      <c r="C23" s="45" t="s">
        <v>29</v>
      </c>
      <c r="D23" s="45">
        <v>1</v>
      </c>
      <c r="E23" s="109">
        <v>5040</v>
      </c>
      <c r="F23" s="57">
        <f t="shared" si="0"/>
        <v>5040</v>
      </c>
      <c r="J23" s="12"/>
      <c r="K23" s="12"/>
    </row>
    <row r="24" spans="1:11" s="10" customFormat="1" ht="12.5">
      <c r="A24" s="41">
        <v>6</v>
      </c>
      <c r="B24" s="28" t="s">
        <v>387</v>
      </c>
      <c r="C24" s="45" t="s">
        <v>29</v>
      </c>
      <c r="D24" s="45">
        <v>1</v>
      </c>
      <c r="E24" s="109">
        <v>2730</v>
      </c>
      <c r="F24" s="57">
        <f t="shared" si="0"/>
        <v>2730</v>
      </c>
      <c r="J24" s="12"/>
      <c r="K24" s="12"/>
    </row>
    <row r="25" spans="1:11" s="10" customFormat="1" ht="12.5">
      <c r="A25" s="41"/>
      <c r="B25" s="65" t="s">
        <v>390</v>
      </c>
      <c r="C25" s="45"/>
      <c r="D25" s="45"/>
      <c r="E25" s="109"/>
      <c r="F25" s="57">
        <f t="shared" si="0"/>
        <v>0</v>
      </c>
      <c r="J25" s="12"/>
      <c r="K25" s="12"/>
    </row>
    <row r="26" spans="1:11" s="10" customFormat="1" ht="12.5">
      <c r="A26" s="41">
        <v>1</v>
      </c>
      <c r="B26" s="28" t="s">
        <v>638</v>
      </c>
      <c r="C26" s="45" t="s">
        <v>29</v>
      </c>
      <c r="D26" s="45">
        <v>1</v>
      </c>
      <c r="E26" s="109">
        <v>650</v>
      </c>
      <c r="F26" s="57">
        <f t="shared" si="0"/>
        <v>650</v>
      </c>
      <c r="J26" s="12"/>
      <c r="K26" s="12"/>
    </row>
    <row r="27" spans="1:11" s="10" customFormat="1" ht="12.5">
      <c r="A27" s="41"/>
      <c r="B27" s="65" t="s">
        <v>391</v>
      </c>
      <c r="C27" s="45"/>
      <c r="D27" s="45"/>
      <c r="E27" s="109"/>
      <c r="F27" s="57">
        <f t="shared" si="0"/>
        <v>0</v>
      </c>
      <c r="J27" s="12"/>
      <c r="K27" s="12"/>
    </row>
    <row r="28" spans="1:11" s="10" customFormat="1" ht="12.5">
      <c r="A28" s="41">
        <v>1</v>
      </c>
      <c r="B28" s="62" t="s">
        <v>392</v>
      </c>
      <c r="C28" s="66" t="s">
        <v>29</v>
      </c>
      <c r="D28" s="45">
        <v>336</v>
      </c>
      <c r="E28" s="109">
        <v>180</v>
      </c>
      <c r="F28" s="57">
        <f t="shared" si="0"/>
        <v>60480</v>
      </c>
      <c r="J28" s="12" t="e">
        <f>IF(#REF!="VIPA",F28,"")</f>
        <v>#REF!</v>
      </c>
      <c r="K28" s="12" t="e">
        <f>IF(#REF!="TB",F28,"")</f>
        <v>#REF!</v>
      </c>
    </row>
    <row r="29" spans="1:11" s="10" customFormat="1" ht="12.5">
      <c r="A29" s="41">
        <v>2</v>
      </c>
      <c r="B29" s="62" t="s">
        <v>155</v>
      </c>
      <c r="C29" s="66" t="s">
        <v>394</v>
      </c>
      <c r="D29" s="45">
        <v>2</v>
      </c>
      <c r="E29" s="109">
        <v>1500</v>
      </c>
      <c r="F29" s="57">
        <f t="shared" si="0"/>
        <v>3000</v>
      </c>
      <c r="J29" s="12" t="e">
        <f>IF(#REF!="VIPA",F29,"")</f>
        <v>#REF!</v>
      </c>
      <c r="K29" s="12" t="e">
        <f>IF(#REF!="TB",F29,"")</f>
        <v>#REF!</v>
      </c>
    </row>
    <row r="30" spans="1:11" s="10" customFormat="1" ht="12.5">
      <c r="A30" s="41"/>
      <c r="B30" s="65" t="s">
        <v>393</v>
      </c>
      <c r="C30" s="66"/>
      <c r="D30" s="45"/>
      <c r="E30" s="109"/>
      <c r="F30" s="57"/>
      <c r="J30" s="12"/>
      <c r="K30" s="12"/>
    </row>
    <row r="31" spans="1:11" s="10" customFormat="1" ht="23">
      <c r="A31" s="41">
        <v>1</v>
      </c>
      <c r="B31" s="28" t="s">
        <v>152</v>
      </c>
      <c r="C31" s="66" t="s">
        <v>124</v>
      </c>
      <c r="D31" s="45">
        <v>2</v>
      </c>
      <c r="E31" s="109">
        <v>3129</v>
      </c>
      <c r="F31" s="57">
        <f t="shared" si="0"/>
        <v>6258</v>
      </c>
      <c r="J31" s="12" t="e">
        <f>IF(#REF!="VIPA",F31,"")</f>
        <v>#REF!</v>
      </c>
      <c r="K31" s="12" t="e">
        <f>IF(#REF!="TB",F31,"")</f>
        <v>#REF!</v>
      </c>
    </row>
    <row r="32" spans="1:11" s="10" customFormat="1" ht="23">
      <c r="A32" s="41">
        <v>2</v>
      </c>
      <c r="B32" s="28" t="s">
        <v>151</v>
      </c>
      <c r="C32" s="66" t="s">
        <v>124</v>
      </c>
      <c r="D32" s="45">
        <v>20</v>
      </c>
      <c r="E32" s="109">
        <v>377.8</v>
      </c>
      <c r="F32" s="57">
        <f t="shared" si="0"/>
        <v>7556</v>
      </c>
      <c r="J32" s="12" t="e">
        <f>IF(#REF!="VIPA",F32,"")</f>
        <v>#REF!</v>
      </c>
      <c r="K32" s="12" t="e">
        <f>IF(#REF!="TB",F32,"")</f>
        <v>#REF!</v>
      </c>
    </row>
    <row r="33" spans="1:11" s="10" customFormat="1" ht="23">
      <c r="A33" s="41">
        <v>3</v>
      </c>
      <c r="B33" s="28" t="s">
        <v>395</v>
      </c>
      <c r="C33" s="66" t="s">
        <v>394</v>
      </c>
      <c r="D33" s="45">
        <v>1</v>
      </c>
      <c r="E33" s="109">
        <v>4450</v>
      </c>
      <c r="F33" s="57">
        <f t="shared" si="0"/>
        <v>4450</v>
      </c>
      <c r="J33" s="12" t="e">
        <f>IF(#REF!="VIPA",F33,"")</f>
        <v>#REF!</v>
      </c>
      <c r="K33" s="12" t="e">
        <f>IF(#REF!="TB",F33,"")</f>
        <v>#REF!</v>
      </c>
    </row>
    <row r="34" spans="1:11" s="10" customFormat="1" ht="12.5">
      <c r="A34" s="41"/>
      <c r="B34" s="65" t="s">
        <v>396</v>
      </c>
      <c r="C34" s="45"/>
      <c r="D34" s="45"/>
      <c r="E34" s="109"/>
      <c r="F34" s="45"/>
      <c r="J34" s="12" t="e">
        <f>IF(#REF!="VIPA",F34,"")</f>
        <v>#REF!</v>
      </c>
      <c r="K34" s="12" t="e">
        <f>IF(#REF!="TB",F34,"")</f>
        <v>#REF!</v>
      </c>
    </row>
    <row r="35" spans="1:11" s="10" customFormat="1" ht="13" thickBot="1">
      <c r="A35" s="41">
        <v>1</v>
      </c>
      <c r="B35" s="62" t="s">
        <v>150</v>
      </c>
      <c r="C35" s="66" t="s">
        <v>124</v>
      </c>
      <c r="D35" s="45">
        <v>1</v>
      </c>
      <c r="E35" s="109">
        <v>5950</v>
      </c>
      <c r="F35" s="57">
        <f t="shared" ref="F35" si="1">ROUND(D35*E35,2)</f>
        <v>5950</v>
      </c>
      <c r="J35" s="12" t="e">
        <f>IF(#REF!="VIPA",F35,"")</f>
        <v>#REF!</v>
      </c>
      <c r="K35" s="12" t="e">
        <f>IF(#REF!="TB",F35,"")</f>
        <v>#REF!</v>
      </c>
    </row>
    <row r="36" spans="1:11" ht="12.65" customHeight="1" thickBot="1">
      <c r="A36" s="220" t="s">
        <v>14</v>
      </c>
      <c r="B36" s="221"/>
      <c r="C36" s="221"/>
      <c r="D36" s="221"/>
      <c r="E36" s="221"/>
      <c r="F36" s="58">
        <f>SUM(F12:F35)</f>
        <v>153549.99</v>
      </c>
    </row>
    <row r="37" spans="1:11">
      <c r="E37" s="1"/>
    </row>
    <row r="38" spans="1:11">
      <c r="E38" s="1"/>
    </row>
    <row r="39" spans="1:11">
      <c r="E39" s="1"/>
    </row>
    <row r="40" spans="1:11">
      <c r="E40" s="1"/>
    </row>
    <row r="41" spans="1:11">
      <c r="E41" s="1"/>
    </row>
    <row r="42" spans="1:11">
      <c r="E42" s="1"/>
    </row>
    <row r="43" spans="1:11">
      <c r="E43" s="1"/>
    </row>
    <row r="44" spans="1:11">
      <c r="E44" s="1"/>
    </row>
    <row r="45" spans="1:11">
      <c r="E45" s="1"/>
    </row>
    <row r="46" spans="1:11">
      <c r="E46" s="1"/>
    </row>
    <row r="47" spans="1:11">
      <c r="E47" s="1"/>
    </row>
    <row r="48" spans="1:11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  <row r="55" spans="5:5">
      <c r="E55" s="1"/>
    </row>
    <row r="56" spans="5:5">
      <c r="E56" s="1"/>
    </row>
    <row r="57" spans="5:5">
      <c r="E57" s="1"/>
    </row>
    <row r="58" spans="5:5">
      <c r="E58" s="1"/>
    </row>
    <row r="59" spans="5:5">
      <c r="E59" s="1"/>
    </row>
    <row r="60" spans="5:5">
      <c r="E60" s="1"/>
    </row>
    <row r="61" spans="5:5">
      <c r="E61" s="1"/>
    </row>
    <row r="62" spans="5:5">
      <c r="E62" s="1"/>
    </row>
  </sheetData>
  <sheetProtection algorithmName="SHA-512" hashValue="IlD0do8YJ2TkUyyIok3bcqmS0sflskrug1jpIRpjciyt8GbdnOwV72PfHdzjlZfNc5Sdq5ZD80HC4JyMgqoCOA==" saltValue="mWpduVSaBjzR6jzJm2rtQg==" spinCount="100000" sheet="1" objects="1" scenarios="1"/>
  <autoFilter ref="A11:F36"/>
  <mergeCells count="6">
    <mergeCell ref="J9:K9"/>
    <mergeCell ref="A36:E36"/>
    <mergeCell ref="A9:A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zoomScale="120" zoomScaleNormal="120" workbookViewId="0">
      <selection activeCell="E159" sqref="E159"/>
    </sheetView>
  </sheetViews>
  <sheetFormatPr defaultRowHeight="14.5"/>
  <cols>
    <col min="1" max="1" width="10.7265625" customWidth="1"/>
    <col min="2" max="2" width="66.1796875" customWidth="1"/>
    <col min="3" max="3" width="11" customWidth="1"/>
    <col min="4" max="4" width="10.81640625" bestFit="1" customWidth="1"/>
    <col min="5" max="5" width="12.81640625" customWidth="1"/>
    <col min="6" max="6" width="12.7265625" customWidth="1"/>
  </cols>
  <sheetData>
    <row r="1" spans="1:6">
      <c r="A1" s="1" t="s">
        <v>0</v>
      </c>
    </row>
    <row r="2" spans="1:6">
      <c r="A2" s="1"/>
    </row>
    <row r="3" spans="1:6">
      <c r="A3" s="1" t="s">
        <v>1</v>
      </c>
      <c r="B3" s="173" t="s">
        <v>139</v>
      </c>
    </row>
    <row r="4" spans="1:6">
      <c r="A4" s="1"/>
    </row>
    <row r="5" spans="1:6">
      <c r="A5" s="1" t="s">
        <v>2</v>
      </c>
      <c r="B5" s="3">
        <v>14</v>
      </c>
    </row>
    <row r="6" spans="1:6">
      <c r="A6" s="1" t="s">
        <v>3</v>
      </c>
      <c r="B6" s="173" t="s">
        <v>363</v>
      </c>
    </row>
    <row r="8" spans="1:6" ht="15" thickBot="1"/>
    <row r="9" spans="1:6" ht="15" thickBot="1">
      <c r="A9" s="254" t="s">
        <v>5</v>
      </c>
      <c r="B9" s="128" t="s">
        <v>18</v>
      </c>
      <c r="C9" s="256" t="s">
        <v>19</v>
      </c>
      <c r="D9" s="256" t="s">
        <v>20</v>
      </c>
      <c r="E9" s="258" t="s">
        <v>21</v>
      </c>
      <c r="F9" s="259"/>
    </row>
    <row r="10" spans="1:6" ht="15" thickBot="1">
      <c r="A10" s="255"/>
      <c r="B10" s="129" t="s">
        <v>23</v>
      </c>
      <c r="C10" s="257"/>
      <c r="D10" s="257"/>
      <c r="E10" s="130" t="s">
        <v>24</v>
      </c>
      <c r="F10" s="131" t="s">
        <v>25</v>
      </c>
    </row>
    <row r="11" spans="1:6">
      <c r="A11" s="132">
        <v>1</v>
      </c>
      <c r="B11" s="133">
        <v>2</v>
      </c>
      <c r="C11" s="132">
        <v>3</v>
      </c>
      <c r="D11" s="134">
        <v>4</v>
      </c>
      <c r="E11" s="134">
        <v>5</v>
      </c>
      <c r="F11" s="135">
        <v>6</v>
      </c>
    </row>
    <row r="12" spans="1:6">
      <c r="A12" s="124"/>
      <c r="B12" s="187" t="s">
        <v>408</v>
      </c>
      <c r="C12" s="187"/>
      <c r="D12" s="187"/>
      <c r="E12" s="187"/>
      <c r="F12" s="187"/>
    </row>
    <row r="13" spans="1:6">
      <c r="A13" s="99">
        <v>1</v>
      </c>
      <c r="B13" s="103" t="s">
        <v>398</v>
      </c>
      <c r="C13" s="113" t="s">
        <v>56</v>
      </c>
      <c r="D13" s="150">
        <v>3</v>
      </c>
      <c r="E13" s="109">
        <v>400</v>
      </c>
      <c r="F13" s="107">
        <f t="shared" ref="F13:F163" si="0">ROUND(D13*E13,2)</f>
        <v>1200</v>
      </c>
    </row>
    <row r="14" spans="1:6">
      <c r="A14" s="99">
        <v>2</v>
      </c>
      <c r="B14" s="103" t="s">
        <v>62</v>
      </c>
      <c r="C14" s="113" t="s">
        <v>56</v>
      </c>
      <c r="D14" s="150">
        <v>3</v>
      </c>
      <c r="E14" s="200">
        <v>131.62</v>
      </c>
      <c r="F14" s="107">
        <f t="shared" si="0"/>
        <v>394.86</v>
      </c>
    </row>
    <row r="15" spans="1:6">
      <c r="A15" s="99">
        <v>3</v>
      </c>
      <c r="B15" s="103" t="s">
        <v>59</v>
      </c>
      <c r="C15" s="113" t="s">
        <v>56</v>
      </c>
      <c r="D15" s="150">
        <v>3</v>
      </c>
      <c r="E15" s="198">
        <v>561.28</v>
      </c>
      <c r="F15" s="107">
        <f t="shared" si="0"/>
        <v>1683.84</v>
      </c>
    </row>
    <row r="16" spans="1:6">
      <c r="A16" s="99">
        <v>4</v>
      </c>
      <c r="B16" s="103" t="s">
        <v>399</v>
      </c>
      <c r="C16" s="113" t="s">
        <v>56</v>
      </c>
      <c r="D16" s="150">
        <v>3</v>
      </c>
      <c r="E16" s="198">
        <v>1768.7</v>
      </c>
      <c r="F16" s="107">
        <f t="shared" si="0"/>
        <v>5306.1</v>
      </c>
    </row>
    <row r="17" spans="1:6">
      <c r="A17" s="99">
        <v>5</v>
      </c>
      <c r="B17" s="103" t="s">
        <v>400</v>
      </c>
      <c r="C17" s="113" t="s">
        <v>407</v>
      </c>
      <c r="D17" s="150">
        <v>22</v>
      </c>
      <c r="E17" s="198">
        <v>26.73</v>
      </c>
      <c r="F17" s="107">
        <f t="shared" si="0"/>
        <v>588.05999999999995</v>
      </c>
    </row>
    <row r="18" spans="1:6">
      <c r="A18" s="99">
        <v>6</v>
      </c>
      <c r="B18" s="103" t="s">
        <v>401</v>
      </c>
      <c r="C18" s="113" t="s">
        <v>407</v>
      </c>
      <c r="D18" s="150">
        <v>22</v>
      </c>
      <c r="E18" s="198">
        <v>160.38999999999999</v>
      </c>
      <c r="F18" s="107">
        <f t="shared" si="0"/>
        <v>3528.58</v>
      </c>
    </row>
    <row r="19" spans="1:6">
      <c r="A19" s="99">
        <v>7</v>
      </c>
      <c r="B19" s="103" t="s">
        <v>402</v>
      </c>
      <c r="C19" s="113" t="s">
        <v>36</v>
      </c>
      <c r="D19" s="150">
        <v>22</v>
      </c>
      <c r="E19" s="198">
        <v>82.74</v>
      </c>
      <c r="F19" s="107">
        <f t="shared" si="0"/>
        <v>1820.28</v>
      </c>
    </row>
    <row r="20" spans="1:6">
      <c r="A20" s="99">
        <v>8</v>
      </c>
      <c r="B20" s="103" t="s">
        <v>403</v>
      </c>
      <c r="C20" s="113" t="s">
        <v>56</v>
      </c>
      <c r="D20" s="150">
        <v>1</v>
      </c>
      <c r="E20" s="198">
        <v>411.91</v>
      </c>
      <c r="F20" s="107">
        <f t="shared" si="0"/>
        <v>411.91</v>
      </c>
    </row>
    <row r="21" spans="1:6">
      <c r="A21" s="99">
        <v>9</v>
      </c>
      <c r="B21" s="103" t="s">
        <v>404</v>
      </c>
      <c r="C21" s="113" t="s">
        <v>56</v>
      </c>
      <c r="D21" s="150">
        <v>1</v>
      </c>
      <c r="E21" s="198">
        <v>154.6</v>
      </c>
      <c r="F21" s="107">
        <f t="shared" si="0"/>
        <v>154.6</v>
      </c>
    </row>
    <row r="22" spans="1:6">
      <c r="A22" s="99">
        <v>10</v>
      </c>
      <c r="B22" s="103" t="s">
        <v>405</v>
      </c>
      <c r="C22" s="113" t="s">
        <v>56</v>
      </c>
      <c r="D22" s="150">
        <v>1</v>
      </c>
      <c r="E22" s="199">
        <v>811.87</v>
      </c>
      <c r="F22" s="107">
        <f t="shared" si="0"/>
        <v>811.87</v>
      </c>
    </row>
    <row r="23" spans="1:6">
      <c r="A23" s="99">
        <v>11</v>
      </c>
      <c r="B23" s="103" t="s">
        <v>406</v>
      </c>
      <c r="C23" s="113" t="s">
        <v>56</v>
      </c>
      <c r="D23" s="150">
        <v>1</v>
      </c>
      <c r="E23" s="198">
        <v>1686.8</v>
      </c>
      <c r="F23" s="107">
        <f t="shared" si="0"/>
        <v>1686.8</v>
      </c>
    </row>
    <row r="24" spans="1:6">
      <c r="A24" s="124"/>
      <c r="B24" s="187" t="s">
        <v>409</v>
      </c>
      <c r="C24" s="187"/>
      <c r="D24" s="187"/>
      <c r="E24" s="109"/>
      <c r="F24" s="187"/>
    </row>
    <row r="25" spans="1:6">
      <c r="A25" s="99">
        <v>1</v>
      </c>
      <c r="B25" s="103" t="s">
        <v>398</v>
      </c>
      <c r="C25" s="113" t="s">
        <v>56</v>
      </c>
      <c r="D25" s="150">
        <v>0.15</v>
      </c>
      <c r="E25" s="198">
        <v>400</v>
      </c>
      <c r="F25" s="107">
        <f t="shared" si="0"/>
        <v>60</v>
      </c>
    </row>
    <row r="26" spans="1:6">
      <c r="A26" s="99">
        <v>2</v>
      </c>
      <c r="B26" s="103" t="s">
        <v>62</v>
      </c>
      <c r="C26" s="113" t="s">
        <v>56</v>
      </c>
      <c r="D26" s="150">
        <v>0.15</v>
      </c>
      <c r="E26" s="200">
        <v>131.62</v>
      </c>
      <c r="F26" s="107">
        <f t="shared" si="0"/>
        <v>19.739999999999998</v>
      </c>
    </row>
    <row r="27" spans="1:6">
      <c r="A27" s="99">
        <v>3</v>
      </c>
      <c r="B27" s="103" t="s">
        <v>59</v>
      </c>
      <c r="C27" s="113" t="s">
        <v>56</v>
      </c>
      <c r="D27" s="150">
        <v>0.15</v>
      </c>
      <c r="E27" s="198">
        <v>561.28</v>
      </c>
      <c r="F27" s="107">
        <f t="shared" si="0"/>
        <v>84.19</v>
      </c>
    </row>
    <row r="28" spans="1:6">
      <c r="A28" s="99">
        <v>4</v>
      </c>
      <c r="B28" s="103" t="s">
        <v>399</v>
      </c>
      <c r="C28" s="113" t="s">
        <v>56</v>
      </c>
      <c r="D28" s="150">
        <v>0.15</v>
      </c>
      <c r="E28" s="198">
        <v>1768.7</v>
      </c>
      <c r="F28" s="107">
        <f t="shared" si="0"/>
        <v>265.31</v>
      </c>
    </row>
    <row r="29" spans="1:6">
      <c r="A29" s="99">
        <v>5</v>
      </c>
      <c r="B29" s="103" t="s">
        <v>400</v>
      </c>
      <c r="C29" s="113" t="s">
        <v>407</v>
      </c>
      <c r="D29" s="150">
        <v>19</v>
      </c>
      <c r="E29" s="198">
        <v>26.73</v>
      </c>
      <c r="F29" s="107">
        <f t="shared" si="0"/>
        <v>507.87</v>
      </c>
    </row>
    <row r="30" spans="1:6">
      <c r="A30" s="99">
        <v>6</v>
      </c>
      <c r="B30" s="103" t="s">
        <v>401</v>
      </c>
      <c r="C30" s="113" t="s">
        <v>407</v>
      </c>
      <c r="D30" s="150">
        <v>19</v>
      </c>
      <c r="E30" s="198">
        <v>160.38999999999999</v>
      </c>
      <c r="F30" s="107">
        <f t="shared" si="0"/>
        <v>3047.41</v>
      </c>
    </row>
    <row r="31" spans="1:6">
      <c r="A31" s="99">
        <v>7</v>
      </c>
      <c r="B31" s="103" t="s">
        <v>402</v>
      </c>
      <c r="C31" s="113" t="s">
        <v>36</v>
      </c>
      <c r="D31" s="150">
        <v>19</v>
      </c>
      <c r="E31" s="198">
        <v>82.74</v>
      </c>
      <c r="F31" s="107">
        <f t="shared" si="0"/>
        <v>1572.06</v>
      </c>
    </row>
    <row r="32" spans="1:6">
      <c r="A32" s="99">
        <v>8</v>
      </c>
      <c r="B32" s="103" t="s">
        <v>403</v>
      </c>
      <c r="C32" s="113" t="s">
        <v>56</v>
      </c>
      <c r="D32" s="150">
        <v>0.5</v>
      </c>
      <c r="E32" s="198">
        <v>411.91</v>
      </c>
      <c r="F32" s="107">
        <f t="shared" si="0"/>
        <v>205.96</v>
      </c>
    </row>
    <row r="33" spans="1:6">
      <c r="A33" s="99">
        <v>9</v>
      </c>
      <c r="B33" s="103" t="s">
        <v>404</v>
      </c>
      <c r="C33" s="113" t="s">
        <v>56</v>
      </c>
      <c r="D33" s="150">
        <v>0.5</v>
      </c>
      <c r="E33" s="198">
        <v>154.6</v>
      </c>
      <c r="F33" s="107">
        <f t="shared" si="0"/>
        <v>77.3</v>
      </c>
    </row>
    <row r="34" spans="1:6">
      <c r="A34" s="99">
        <v>10</v>
      </c>
      <c r="B34" s="103" t="s">
        <v>405</v>
      </c>
      <c r="C34" s="113" t="s">
        <v>56</v>
      </c>
      <c r="D34" s="150">
        <v>0.5</v>
      </c>
      <c r="E34" s="199">
        <v>811.87</v>
      </c>
      <c r="F34" s="107">
        <f t="shared" si="0"/>
        <v>405.94</v>
      </c>
    </row>
    <row r="35" spans="1:6">
      <c r="A35" s="99">
        <v>11</v>
      </c>
      <c r="B35" s="103" t="s">
        <v>406</v>
      </c>
      <c r="C35" s="113" t="s">
        <v>56</v>
      </c>
      <c r="D35" s="150">
        <v>0.5</v>
      </c>
      <c r="E35" s="198">
        <v>1686.8</v>
      </c>
      <c r="F35" s="107">
        <f t="shared" si="0"/>
        <v>843.4</v>
      </c>
    </row>
    <row r="36" spans="1:6">
      <c r="A36" s="124"/>
      <c r="B36" s="187" t="s">
        <v>410</v>
      </c>
      <c r="C36" s="187"/>
      <c r="D36" s="187"/>
      <c r="E36" s="109"/>
      <c r="F36" s="187"/>
    </row>
    <row r="37" spans="1:6">
      <c r="A37" s="99">
        <v>1</v>
      </c>
      <c r="B37" s="103" t="s">
        <v>398</v>
      </c>
      <c r="C37" s="113" t="s">
        <v>56</v>
      </c>
      <c r="D37" s="150">
        <v>6.3</v>
      </c>
      <c r="E37" s="198">
        <v>400</v>
      </c>
      <c r="F37" s="107">
        <f t="shared" si="0"/>
        <v>2520</v>
      </c>
    </row>
    <row r="38" spans="1:6">
      <c r="A38" s="99">
        <v>2</v>
      </c>
      <c r="B38" s="103" t="s">
        <v>62</v>
      </c>
      <c r="C38" s="113" t="s">
        <v>56</v>
      </c>
      <c r="D38" s="150">
        <v>6.3</v>
      </c>
      <c r="E38" s="200">
        <v>131.62</v>
      </c>
      <c r="F38" s="107">
        <f t="shared" si="0"/>
        <v>829.21</v>
      </c>
    </row>
    <row r="39" spans="1:6">
      <c r="A39" s="99">
        <v>3</v>
      </c>
      <c r="B39" s="103" t="s">
        <v>59</v>
      </c>
      <c r="C39" s="113" t="s">
        <v>56</v>
      </c>
      <c r="D39" s="150">
        <v>6.3</v>
      </c>
      <c r="E39" s="198">
        <v>561.28</v>
      </c>
      <c r="F39" s="107">
        <f t="shared" si="0"/>
        <v>3536.06</v>
      </c>
    </row>
    <row r="40" spans="1:6">
      <c r="A40" s="99">
        <v>4</v>
      </c>
      <c r="B40" s="103" t="s">
        <v>399</v>
      </c>
      <c r="C40" s="113" t="s">
        <v>56</v>
      </c>
      <c r="D40" s="150">
        <v>6.3</v>
      </c>
      <c r="E40" s="198">
        <v>1768.7</v>
      </c>
      <c r="F40" s="107">
        <f t="shared" si="0"/>
        <v>11142.81</v>
      </c>
    </row>
    <row r="41" spans="1:6">
      <c r="A41" s="99">
        <v>5</v>
      </c>
      <c r="B41" s="103" t="s">
        <v>400</v>
      </c>
      <c r="C41" s="113" t="s">
        <v>407</v>
      </c>
      <c r="D41" s="150">
        <v>27</v>
      </c>
      <c r="E41" s="198">
        <v>26.73</v>
      </c>
      <c r="F41" s="107">
        <f t="shared" si="0"/>
        <v>721.71</v>
      </c>
    </row>
    <row r="42" spans="1:6">
      <c r="A42" s="99">
        <v>6</v>
      </c>
      <c r="B42" s="103" t="s">
        <v>401</v>
      </c>
      <c r="C42" s="113" t="s">
        <v>407</v>
      </c>
      <c r="D42" s="150">
        <v>17</v>
      </c>
      <c r="E42" s="198">
        <v>160.38999999999999</v>
      </c>
      <c r="F42" s="107">
        <f t="shared" si="0"/>
        <v>2726.63</v>
      </c>
    </row>
    <row r="43" spans="1:6">
      <c r="A43" s="99">
        <v>7</v>
      </c>
      <c r="B43" s="103" t="s">
        <v>402</v>
      </c>
      <c r="C43" s="113" t="s">
        <v>36</v>
      </c>
      <c r="D43" s="150">
        <v>27</v>
      </c>
      <c r="E43" s="198">
        <v>82.74</v>
      </c>
      <c r="F43" s="107">
        <f t="shared" si="0"/>
        <v>2233.98</v>
      </c>
    </row>
    <row r="44" spans="1:6">
      <c r="A44" s="99">
        <v>8</v>
      </c>
      <c r="B44" s="103" t="s">
        <v>403</v>
      </c>
      <c r="C44" s="113" t="s">
        <v>56</v>
      </c>
      <c r="D44" s="150">
        <v>0.96</v>
      </c>
      <c r="E44" s="198">
        <v>411.91</v>
      </c>
      <c r="F44" s="107">
        <f t="shared" si="0"/>
        <v>395.43</v>
      </c>
    </row>
    <row r="45" spans="1:6">
      <c r="A45" s="99">
        <v>9</v>
      </c>
      <c r="B45" s="103" t="s">
        <v>404</v>
      </c>
      <c r="C45" s="113" t="s">
        <v>56</v>
      </c>
      <c r="D45" s="150">
        <v>0.96</v>
      </c>
      <c r="E45" s="198">
        <v>154.6</v>
      </c>
      <c r="F45" s="107">
        <f t="shared" si="0"/>
        <v>148.41999999999999</v>
      </c>
    </row>
    <row r="46" spans="1:6">
      <c r="A46" s="99">
        <v>10</v>
      </c>
      <c r="B46" s="103" t="s">
        <v>405</v>
      </c>
      <c r="C46" s="113" t="s">
        <v>56</v>
      </c>
      <c r="D46" s="150">
        <v>0.96</v>
      </c>
      <c r="E46" s="198">
        <v>811.87</v>
      </c>
      <c r="F46" s="107">
        <f t="shared" si="0"/>
        <v>779.4</v>
      </c>
    </row>
    <row r="47" spans="1:6">
      <c r="A47" s="99">
        <v>11</v>
      </c>
      <c r="B47" s="103" t="s">
        <v>406</v>
      </c>
      <c r="C47" s="113" t="s">
        <v>56</v>
      </c>
      <c r="D47" s="150">
        <v>0.96</v>
      </c>
      <c r="E47" s="198">
        <v>1686.8</v>
      </c>
      <c r="F47" s="107">
        <f t="shared" si="0"/>
        <v>1619.33</v>
      </c>
    </row>
    <row r="48" spans="1:6">
      <c r="A48" s="99">
        <v>12</v>
      </c>
      <c r="B48" s="103" t="s">
        <v>411</v>
      </c>
      <c r="C48" s="113" t="s">
        <v>85</v>
      </c>
      <c r="D48" s="150">
        <v>0.3</v>
      </c>
      <c r="E48" s="198">
        <v>960</v>
      </c>
      <c r="F48" s="107">
        <f t="shared" si="0"/>
        <v>288</v>
      </c>
    </row>
    <row r="49" spans="1:6">
      <c r="A49" s="99">
        <v>13</v>
      </c>
      <c r="B49" s="103" t="s">
        <v>412</v>
      </c>
      <c r="C49" s="113" t="s">
        <v>36</v>
      </c>
      <c r="D49" s="150">
        <v>3</v>
      </c>
      <c r="E49" s="198">
        <v>96</v>
      </c>
      <c r="F49" s="107">
        <f t="shared" si="0"/>
        <v>288</v>
      </c>
    </row>
    <row r="50" spans="1:6">
      <c r="A50" s="99">
        <v>14</v>
      </c>
      <c r="B50" s="103" t="s">
        <v>411</v>
      </c>
      <c r="C50" s="113" t="s">
        <v>85</v>
      </c>
      <c r="D50" s="150">
        <v>5</v>
      </c>
      <c r="E50" s="199">
        <v>960</v>
      </c>
      <c r="F50" s="107">
        <f t="shared" si="0"/>
        <v>4800</v>
      </c>
    </row>
    <row r="51" spans="1:6" ht="23">
      <c r="A51" s="99">
        <v>15</v>
      </c>
      <c r="B51" s="103" t="s">
        <v>413</v>
      </c>
      <c r="C51" s="113" t="s">
        <v>56</v>
      </c>
      <c r="D51" s="150">
        <v>0.5</v>
      </c>
      <c r="E51" s="198">
        <v>9600</v>
      </c>
      <c r="F51" s="107">
        <f t="shared" si="0"/>
        <v>4800</v>
      </c>
    </row>
    <row r="52" spans="1:6">
      <c r="A52" s="124"/>
      <c r="B52" s="187" t="s">
        <v>414</v>
      </c>
      <c r="C52" s="187"/>
      <c r="D52" s="187"/>
      <c r="E52" s="109"/>
      <c r="F52" s="187"/>
    </row>
    <row r="53" spans="1:6">
      <c r="A53" s="99">
        <v>1</v>
      </c>
      <c r="B53" s="103" t="s">
        <v>398</v>
      </c>
      <c r="C53" s="113" t="s">
        <v>56</v>
      </c>
      <c r="D53" s="150">
        <v>0.15</v>
      </c>
      <c r="E53" s="198">
        <v>400</v>
      </c>
      <c r="F53" s="107">
        <f t="shared" si="0"/>
        <v>60</v>
      </c>
    </row>
    <row r="54" spans="1:6">
      <c r="A54" s="99">
        <v>2</v>
      </c>
      <c r="B54" s="103" t="s">
        <v>62</v>
      </c>
      <c r="C54" s="113" t="s">
        <v>56</v>
      </c>
      <c r="D54" s="150">
        <v>0.15</v>
      </c>
      <c r="E54" s="200">
        <v>131.62</v>
      </c>
      <c r="F54" s="107">
        <f t="shared" si="0"/>
        <v>19.739999999999998</v>
      </c>
    </row>
    <row r="55" spans="1:6">
      <c r="A55" s="99">
        <v>3</v>
      </c>
      <c r="B55" s="103" t="s">
        <v>59</v>
      </c>
      <c r="C55" s="113" t="s">
        <v>56</v>
      </c>
      <c r="D55" s="150">
        <v>0.15</v>
      </c>
      <c r="E55" s="198">
        <v>561.28</v>
      </c>
      <c r="F55" s="107">
        <f t="shared" si="0"/>
        <v>84.19</v>
      </c>
    </row>
    <row r="56" spans="1:6">
      <c r="A56" s="99">
        <v>4</v>
      </c>
      <c r="B56" s="103" t="s">
        <v>399</v>
      </c>
      <c r="C56" s="113" t="s">
        <v>56</v>
      </c>
      <c r="D56" s="150">
        <v>0.15</v>
      </c>
      <c r="E56" s="198">
        <v>1768.7</v>
      </c>
      <c r="F56" s="107">
        <f t="shared" si="0"/>
        <v>265.31</v>
      </c>
    </row>
    <row r="57" spans="1:6">
      <c r="A57" s="99">
        <v>5</v>
      </c>
      <c r="B57" s="103" t="s">
        <v>400</v>
      </c>
      <c r="C57" s="113" t="s">
        <v>407</v>
      </c>
      <c r="D57" s="150">
        <v>18</v>
      </c>
      <c r="E57" s="198">
        <v>26.73</v>
      </c>
      <c r="F57" s="107">
        <f t="shared" si="0"/>
        <v>481.14</v>
      </c>
    </row>
    <row r="58" spans="1:6">
      <c r="A58" s="99">
        <v>6</v>
      </c>
      <c r="B58" s="103" t="s">
        <v>401</v>
      </c>
      <c r="C58" s="113" t="s">
        <v>407</v>
      </c>
      <c r="D58" s="150">
        <v>18</v>
      </c>
      <c r="E58" s="198">
        <v>160.38999999999999</v>
      </c>
      <c r="F58" s="107">
        <f t="shared" si="0"/>
        <v>2887.02</v>
      </c>
    </row>
    <row r="59" spans="1:6">
      <c r="A59" s="99">
        <v>7</v>
      </c>
      <c r="B59" s="103" t="s">
        <v>402</v>
      </c>
      <c r="C59" s="113" t="s">
        <v>36</v>
      </c>
      <c r="D59" s="150">
        <v>18</v>
      </c>
      <c r="E59" s="198">
        <v>82.74</v>
      </c>
      <c r="F59" s="107">
        <f t="shared" si="0"/>
        <v>1489.32</v>
      </c>
    </row>
    <row r="60" spans="1:6">
      <c r="A60" s="99">
        <v>8</v>
      </c>
      <c r="B60" s="103" t="s">
        <v>403</v>
      </c>
      <c r="C60" s="113" t="s">
        <v>56</v>
      </c>
      <c r="D60" s="150">
        <v>0.5</v>
      </c>
      <c r="E60" s="198">
        <v>411.91</v>
      </c>
      <c r="F60" s="107">
        <f t="shared" si="0"/>
        <v>205.96</v>
      </c>
    </row>
    <row r="61" spans="1:6">
      <c r="A61" s="99">
        <v>9</v>
      </c>
      <c r="B61" s="103" t="s">
        <v>404</v>
      </c>
      <c r="C61" s="113" t="s">
        <v>56</v>
      </c>
      <c r="D61" s="150">
        <v>0.5</v>
      </c>
      <c r="E61" s="198">
        <v>154.6</v>
      </c>
      <c r="F61" s="107">
        <f t="shared" si="0"/>
        <v>77.3</v>
      </c>
    </row>
    <row r="62" spans="1:6">
      <c r="A62" s="99">
        <v>10</v>
      </c>
      <c r="B62" s="103" t="s">
        <v>405</v>
      </c>
      <c r="C62" s="113" t="s">
        <v>56</v>
      </c>
      <c r="D62" s="150">
        <v>0.5</v>
      </c>
      <c r="E62" s="199">
        <v>811.87</v>
      </c>
      <c r="F62" s="107">
        <f t="shared" si="0"/>
        <v>405.94</v>
      </c>
    </row>
    <row r="63" spans="1:6">
      <c r="A63" s="99">
        <v>11</v>
      </c>
      <c r="B63" s="103" t="s">
        <v>406</v>
      </c>
      <c r="C63" s="113" t="s">
        <v>56</v>
      </c>
      <c r="D63" s="150">
        <v>0.5</v>
      </c>
      <c r="E63" s="198">
        <v>1686.8</v>
      </c>
      <c r="F63" s="107">
        <f t="shared" si="0"/>
        <v>843.4</v>
      </c>
    </row>
    <row r="64" spans="1:6">
      <c r="A64" s="124"/>
      <c r="B64" s="187" t="s">
        <v>415</v>
      </c>
      <c r="C64" s="187"/>
      <c r="D64" s="187"/>
      <c r="E64" s="109"/>
      <c r="F64" s="187"/>
    </row>
    <row r="65" spans="1:6">
      <c r="A65" s="99">
        <v>1</v>
      </c>
      <c r="B65" s="103" t="s">
        <v>398</v>
      </c>
      <c r="C65" s="113" t="s">
        <v>56</v>
      </c>
      <c r="D65" s="150">
        <v>0.3</v>
      </c>
      <c r="E65" s="198">
        <v>400</v>
      </c>
      <c r="F65" s="107">
        <f t="shared" si="0"/>
        <v>120</v>
      </c>
    </row>
    <row r="66" spans="1:6">
      <c r="A66" s="99">
        <v>2</v>
      </c>
      <c r="B66" s="103" t="s">
        <v>62</v>
      </c>
      <c r="C66" s="113" t="s">
        <v>56</v>
      </c>
      <c r="D66" s="150">
        <v>0.3</v>
      </c>
      <c r="E66" s="200">
        <v>131.62</v>
      </c>
      <c r="F66" s="107">
        <f t="shared" si="0"/>
        <v>39.49</v>
      </c>
    </row>
    <row r="67" spans="1:6">
      <c r="A67" s="99">
        <v>3</v>
      </c>
      <c r="B67" s="103" t="s">
        <v>59</v>
      </c>
      <c r="C67" s="113" t="s">
        <v>56</v>
      </c>
      <c r="D67" s="150">
        <v>0.3</v>
      </c>
      <c r="E67" s="198">
        <v>561.28</v>
      </c>
      <c r="F67" s="107">
        <f t="shared" si="0"/>
        <v>168.38</v>
      </c>
    </row>
    <row r="68" spans="1:6">
      <c r="A68" s="99">
        <v>4</v>
      </c>
      <c r="B68" s="103" t="s">
        <v>399</v>
      </c>
      <c r="C68" s="113" t="s">
        <v>56</v>
      </c>
      <c r="D68" s="150">
        <v>0.3</v>
      </c>
      <c r="E68" s="198">
        <v>1768.7</v>
      </c>
      <c r="F68" s="107">
        <f t="shared" si="0"/>
        <v>530.61</v>
      </c>
    </row>
    <row r="69" spans="1:6">
      <c r="A69" s="99">
        <v>5</v>
      </c>
      <c r="B69" s="111" t="s">
        <v>400</v>
      </c>
      <c r="C69" s="112" t="s">
        <v>407</v>
      </c>
      <c r="D69" s="112">
        <v>36</v>
      </c>
      <c r="E69" s="198">
        <v>26.73</v>
      </c>
      <c r="F69" s="107">
        <f t="shared" si="0"/>
        <v>962.28</v>
      </c>
    </row>
    <row r="70" spans="1:6">
      <c r="A70" s="99">
        <v>6</v>
      </c>
      <c r="B70" s="111" t="s">
        <v>401</v>
      </c>
      <c r="C70" s="112" t="s">
        <v>407</v>
      </c>
      <c r="D70" s="112">
        <v>36</v>
      </c>
      <c r="E70" s="198">
        <v>160.38999999999999</v>
      </c>
      <c r="F70" s="107">
        <f t="shared" si="0"/>
        <v>5774.04</v>
      </c>
    </row>
    <row r="71" spans="1:6">
      <c r="A71" s="99">
        <v>7</v>
      </c>
      <c r="B71" s="111" t="s">
        <v>402</v>
      </c>
      <c r="C71" s="112" t="s">
        <v>36</v>
      </c>
      <c r="D71" s="112">
        <v>36</v>
      </c>
      <c r="E71" s="198">
        <v>82.74</v>
      </c>
      <c r="F71" s="107">
        <f t="shared" si="0"/>
        <v>2978.64</v>
      </c>
    </row>
    <row r="72" spans="1:6">
      <c r="A72" s="99">
        <v>8</v>
      </c>
      <c r="B72" s="111" t="s">
        <v>403</v>
      </c>
      <c r="C72" s="112" t="s">
        <v>56</v>
      </c>
      <c r="D72" s="112">
        <v>1</v>
      </c>
      <c r="E72" s="198">
        <v>411.91</v>
      </c>
      <c r="F72" s="107">
        <f t="shared" si="0"/>
        <v>411.91</v>
      </c>
    </row>
    <row r="73" spans="1:6">
      <c r="A73" s="99">
        <v>9</v>
      </c>
      <c r="B73" s="111" t="s">
        <v>404</v>
      </c>
      <c r="C73" s="112" t="s">
        <v>56</v>
      </c>
      <c r="D73" s="112">
        <v>1</v>
      </c>
      <c r="E73" s="198">
        <v>154.6</v>
      </c>
      <c r="F73" s="107">
        <f t="shared" si="0"/>
        <v>154.6</v>
      </c>
    </row>
    <row r="74" spans="1:6">
      <c r="A74" s="99">
        <v>10</v>
      </c>
      <c r="B74" s="111" t="s">
        <v>405</v>
      </c>
      <c r="C74" s="112" t="s">
        <v>56</v>
      </c>
      <c r="D74" s="112">
        <v>1</v>
      </c>
      <c r="E74" s="199">
        <v>811.87</v>
      </c>
      <c r="F74" s="107">
        <f t="shared" si="0"/>
        <v>811.87</v>
      </c>
    </row>
    <row r="75" spans="1:6">
      <c r="A75" s="99">
        <v>11</v>
      </c>
      <c r="B75" s="111" t="s">
        <v>406</v>
      </c>
      <c r="C75" s="112" t="s">
        <v>56</v>
      </c>
      <c r="D75" s="112">
        <v>1</v>
      </c>
      <c r="E75" s="198">
        <v>1686.8</v>
      </c>
      <c r="F75" s="107">
        <f t="shared" si="0"/>
        <v>1686.8</v>
      </c>
    </row>
    <row r="76" spans="1:6">
      <c r="A76" s="124"/>
      <c r="B76" s="187" t="s">
        <v>416</v>
      </c>
      <c r="C76" s="187"/>
      <c r="D76" s="187"/>
      <c r="E76" s="109"/>
      <c r="F76" s="187"/>
    </row>
    <row r="77" spans="1:6">
      <c r="A77" s="99">
        <v>1</v>
      </c>
      <c r="B77" s="111" t="s">
        <v>398</v>
      </c>
      <c r="C77" s="112" t="s">
        <v>56</v>
      </c>
      <c r="D77" s="112">
        <v>20</v>
      </c>
      <c r="E77" s="198">
        <v>400</v>
      </c>
      <c r="F77" s="107">
        <f t="shared" si="0"/>
        <v>8000</v>
      </c>
    </row>
    <row r="78" spans="1:6" ht="27.65" customHeight="1">
      <c r="A78" s="99">
        <v>2</v>
      </c>
      <c r="B78" s="111" t="s">
        <v>62</v>
      </c>
      <c r="C78" s="112" t="s">
        <v>56</v>
      </c>
      <c r="D78" s="112">
        <v>20</v>
      </c>
      <c r="E78" s="200">
        <v>131.62</v>
      </c>
      <c r="F78" s="107">
        <f t="shared" si="0"/>
        <v>2632.4</v>
      </c>
    </row>
    <row r="79" spans="1:6">
      <c r="A79" s="99">
        <v>3</v>
      </c>
      <c r="B79" s="111" t="s">
        <v>59</v>
      </c>
      <c r="C79" s="112" t="s">
        <v>56</v>
      </c>
      <c r="D79" s="112">
        <v>20</v>
      </c>
      <c r="E79" s="198">
        <v>561.28</v>
      </c>
      <c r="F79" s="107">
        <f t="shared" si="0"/>
        <v>11225.6</v>
      </c>
    </row>
    <row r="80" spans="1:6">
      <c r="A80" s="99">
        <v>4</v>
      </c>
      <c r="B80" s="111" t="s">
        <v>399</v>
      </c>
      <c r="C80" s="112" t="s">
        <v>56</v>
      </c>
      <c r="D80" s="112">
        <v>20</v>
      </c>
      <c r="E80" s="198">
        <v>1768.7</v>
      </c>
      <c r="F80" s="107">
        <f t="shared" si="0"/>
        <v>35374</v>
      </c>
    </row>
    <row r="81" spans="1:6">
      <c r="A81" s="99">
        <v>5</v>
      </c>
      <c r="B81" s="111" t="s">
        <v>400</v>
      </c>
      <c r="C81" s="112" t="s">
        <v>407</v>
      </c>
      <c r="D81" s="112">
        <v>360</v>
      </c>
      <c r="E81" s="198">
        <v>26.73</v>
      </c>
      <c r="F81" s="107">
        <f t="shared" si="0"/>
        <v>9622.7999999999993</v>
      </c>
    </row>
    <row r="82" spans="1:6">
      <c r="A82" s="99">
        <v>6</v>
      </c>
      <c r="B82" s="111" t="s">
        <v>401</v>
      </c>
      <c r="C82" s="112" t="s">
        <v>407</v>
      </c>
      <c r="D82" s="112">
        <v>360</v>
      </c>
      <c r="E82" s="198">
        <v>160.38999999999999</v>
      </c>
      <c r="F82" s="107">
        <f t="shared" si="0"/>
        <v>57740.4</v>
      </c>
    </row>
    <row r="83" spans="1:6">
      <c r="A83" s="99">
        <v>7</v>
      </c>
      <c r="B83" s="111" t="s">
        <v>402</v>
      </c>
      <c r="C83" s="112" t="s">
        <v>36</v>
      </c>
      <c r="D83" s="112">
        <v>360</v>
      </c>
      <c r="E83" s="198">
        <v>82.74</v>
      </c>
      <c r="F83" s="107">
        <f t="shared" si="0"/>
        <v>29786.400000000001</v>
      </c>
    </row>
    <row r="84" spans="1:6">
      <c r="A84" s="99">
        <v>8</v>
      </c>
      <c r="B84" s="111" t="s">
        <v>403</v>
      </c>
      <c r="C84" s="112" t="s">
        <v>56</v>
      </c>
      <c r="D84" s="112">
        <v>5.4</v>
      </c>
      <c r="E84" s="198">
        <v>411.91</v>
      </c>
      <c r="F84" s="107">
        <f t="shared" si="0"/>
        <v>2224.31</v>
      </c>
    </row>
    <row r="85" spans="1:6">
      <c r="A85" s="99">
        <v>9</v>
      </c>
      <c r="B85" s="111" t="s">
        <v>404</v>
      </c>
      <c r="C85" s="112" t="s">
        <v>56</v>
      </c>
      <c r="D85" s="112">
        <v>5.4</v>
      </c>
      <c r="E85" s="198">
        <v>154.6</v>
      </c>
      <c r="F85" s="107">
        <f t="shared" si="0"/>
        <v>834.84</v>
      </c>
    </row>
    <row r="86" spans="1:6">
      <c r="A86" s="99">
        <v>10</v>
      </c>
      <c r="B86" s="111" t="s">
        <v>405</v>
      </c>
      <c r="C86" s="112" t="s">
        <v>56</v>
      </c>
      <c r="D86" s="112">
        <v>5.4</v>
      </c>
      <c r="E86" s="199">
        <v>811.87</v>
      </c>
      <c r="F86" s="107">
        <f t="shared" si="0"/>
        <v>4384.1000000000004</v>
      </c>
    </row>
    <row r="87" spans="1:6">
      <c r="A87" s="99">
        <v>11</v>
      </c>
      <c r="B87" s="111" t="s">
        <v>406</v>
      </c>
      <c r="C87" s="112" t="s">
        <v>56</v>
      </c>
      <c r="D87" s="112">
        <v>5.4</v>
      </c>
      <c r="E87" s="198">
        <v>1686.8</v>
      </c>
      <c r="F87" s="107">
        <f t="shared" si="0"/>
        <v>9108.7199999999993</v>
      </c>
    </row>
    <row r="88" spans="1:6">
      <c r="A88" s="124"/>
      <c r="B88" s="187" t="s">
        <v>417</v>
      </c>
      <c r="C88" s="187"/>
      <c r="D88" s="187"/>
      <c r="E88" s="109"/>
      <c r="F88" s="187"/>
    </row>
    <row r="89" spans="1:6">
      <c r="A89" s="99">
        <v>1</v>
      </c>
      <c r="B89" s="103" t="s">
        <v>398</v>
      </c>
      <c r="C89" s="112" t="s">
        <v>56</v>
      </c>
      <c r="D89" s="112">
        <v>19</v>
      </c>
      <c r="E89" s="198">
        <v>400</v>
      </c>
      <c r="F89" s="107">
        <f t="shared" si="0"/>
        <v>7600</v>
      </c>
    </row>
    <row r="90" spans="1:6">
      <c r="A90" s="99">
        <v>2</v>
      </c>
      <c r="B90" s="103" t="s">
        <v>62</v>
      </c>
      <c r="C90" s="112" t="s">
        <v>56</v>
      </c>
      <c r="D90" s="112">
        <v>19</v>
      </c>
      <c r="E90" s="200">
        <v>131.62</v>
      </c>
      <c r="F90" s="107">
        <f t="shared" si="0"/>
        <v>2500.7800000000002</v>
      </c>
    </row>
    <row r="91" spans="1:6">
      <c r="A91" s="99">
        <v>3</v>
      </c>
      <c r="B91" s="103" t="s">
        <v>59</v>
      </c>
      <c r="C91" s="112" t="s">
        <v>56</v>
      </c>
      <c r="D91" s="112">
        <v>19</v>
      </c>
      <c r="E91" s="198">
        <v>561.28</v>
      </c>
      <c r="F91" s="107">
        <f t="shared" si="0"/>
        <v>10664.32</v>
      </c>
    </row>
    <row r="92" spans="1:6">
      <c r="A92" s="99">
        <v>4</v>
      </c>
      <c r="B92" s="103" t="s">
        <v>399</v>
      </c>
      <c r="C92" s="112" t="s">
        <v>56</v>
      </c>
      <c r="D92" s="112">
        <v>19</v>
      </c>
      <c r="E92" s="198">
        <v>1768.7</v>
      </c>
      <c r="F92" s="107">
        <f t="shared" si="0"/>
        <v>33605.300000000003</v>
      </c>
    </row>
    <row r="93" spans="1:6">
      <c r="A93" s="99">
        <v>5</v>
      </c>
      <c r="B93" s="102" t="s">
        <v>400</v>
      </c>
      <c r="C93" s="112" t="s">
        <v>407</v>
      </c>
      <c r="D93" s="112">
        <v>360</v>
      </c>
      <c r="E93" s="198">
        <v>26.73</v>
      </c>
      <c r="F93" s="107">
        <f t="shared" si="0"/>
        <v>9622.7999999999993</v>
      </c>
    </row>
    <row r="94" spans="1:6">
      <c r="A94" s="99">
        <v>6</v>
      </c>
      <c r="B94" s="102" t="s">
        <v>401</v>
      </c>
      <c r="C94" s="112" t="s">
        <v>407</v>
      </c>
      <c r="D94" s="112">
        <v>360</v>
      </c>
      <c r="E94" s="198">
        <v>160.38999999999999</v>
      </c>
      <c r="F94" s="107">
        <f t="shared" si="0"/>
        <v>57740.4</v>
      </c>
    </row>
    <row r="95" spans="1:6">
      <c r="A95" s="99">
        <v>7</v>
      </c>
      <c r="B95" s="102" t="s">
        <v>402</v>
      </c>
      <c r="C95" s="112" t="s">
        <v>36</v>
      </c>
      <c r="D95" s="112">
        <v>360</v>
      </c>
      <c r="E95" s="198">
        <v>82.74</v>
      </c>
      <c r="F95" s="107">
        <f t="shared" si="0"/>
        <v>29786.400000000001</v>
      </c>
    </row>
    <row r="96" spans="1:6">
      <c r="A96" s="99">
        <v>8</v>
      </c>
      <c r="B96" s="102" t="s">
        <v>403</v>
      </c>
      <c r="C96" s="112" t="s">
        <v>56</v>
      </c>
      <c r="D96" s="112">
        <v>5</v>
      </c>
      <c r="E96" s="198">
        <v>411.91</v>
      </c>
      <c r="F96" s="107">
        <f t="shared" si="0"/>
        <v>2059.5500000000002</v>
      </c>
    </row>
    <row r="97" spans="1:6">
      <c r="A97" s="99">
        <v>9</v>
      </c>
      <c r="B97" s="102" t="s">
        <v>404</v>
      </c>
      <c r="C97" s="112" t="s">
        <v>56</v>
      </c>
      <c r="D97" s="112">
        <v>5</v>
      </c>
      <c r="E97" s="198">
        <v>154.6</v>
      </c>
      <c r="F97" s="107">
        <f t="shared" si="0"/>
        <v>773</v>
      </c>
    </row>
    <row r="98" spans="1:6">
      <c r="A98" s="99">
        <v>10</v>
      </c>
      <c r="B98" s="102" t="s">
        <v>405</v>
      </c>
      <c r="C98" s="112" t="s">
        <v>56</v>
      </c>
      <c r="D98" s="112">
        <v>5</v>
      </c>
      <c r="E98" s="199">
        <v>811.87</v>
      </c>
      <c r="F98" s="107">
        <f t="shared" si="0"/>
        <v>4059.35</v>
      </c>
    </row>
    <row r="99" spans="1:6">
      <c r="A99" s="99">
        <v>11</v>
      </c>
      <c r="B99" s="102" t="s">
        <v>406</v>
      </c>
      <c r="C99" s="112" t="s">
        <v>56</v>
      </c>
      <c r="D99" s="112">
        <v>5</v>
      </c>
      <c r="E99" s="198">
        <v>1686.8</v>
      </c>
      <c r="F99" s="107">
        <f t="shared" si="0"/>
        <v>8434</v>
      </c>
    </row>
    <row r="100" spans="1:6">
      <c r="A100" s="124"/>
      <c r="B100" s="187" t="s">
        <v>418</v>
      </c>
      <c r="C100" s="187"/>
      <c r="D100" s="187"/>
      <c r="E100" s="109"/>
      <c r="F100" s="187"/>
    </row>
    <row r="101" spans="1:6">
      <c r="A101" s="99">
        <v>1</v>
      </c>
      <c r="B101" s="103" t="s">
        <v>398</v>
      </c>
      <c r="C101" s="112" t="s">
        <v>56</v>
      </c>
      <c r="D101" s="112">
        <v>1.1000000000000001</v>
      </c>
      <c r="E101" s="198">
        <v>400</v>
      </c>
      <c r="F101" s="107">
        <f t="shared" si="0"/>
        <v>440</v>
      </c>
    </row>
    <row r="102" spans="1:6">
      <c r="A102" s="99">
        <v>2</v>
      </c>
      <c r="B102" s="103" t="s">
        <v>62</v>
      </c>
      <c r="C102" s="112" t="s">
        <v>56</v>
      </c>
      <c r="D102" s="112">
        <v>1.1000000000000001</v>
      </c>
      <c r="E102" s="200">
        <v>131.62</v>
      </c>
      <c r="F102" s="107">
        <f t="shared" si="0"/>
        <v>144.78</v>
      </c>
    </row>
    <row r="103" spans="1:6">
      <c r="A103" s="99">
        <v>3</v>
      </c>
      <c r="B103" s="103" t="s">
        <v>59</v>
      </c>
      <c r="C103" s="112" t="s">
        <v>56</v>
      </c>
      <c r="D103" s="112">
        <v>1.1000000000000001</v>
      </c>
      <c r="E103" s="198">
        <v>561.28</v>
      </c>
      <c r="F103" s="107">
        <f t="shared" si="0"/>
        <v>617.41</v>
      </c>
    </row>
    <row r="104" spans="1:6">
      <c r="A104" s="99">
        <v>4</v>
      </c>
      <c r="B104" s="103" t="s">
        <v>399</v>
      </c>
      <c r="C104" s="112" t="s">
        <v>56</v>
      </c>
      <c r="D104" s="112">
        <v>1.1000000000000001</v>
      </c>
      <c r="E104" s="198">
        <v>1768.7</v>
      </c>
      <c r="F104" s="107">
        <f t="shared" si="0"/>
        <v>1945.57</v>
      </c>
    </row>
    <row r="105" spans="1:6">
      <c r="A105" s="99">
        <v>5</v>
      </c>
      <c r="B105" s="103" t="s">
        <v>400</v>
      </c>
      <c r="C105" s="112" t="s">
        <v>407</v>
      </c>
      <c r="D105" s="112">
        <v>8</v>
      </c>
      <c r="E105" s="198">
        <v>26.73</v>
      </c>
      <c r="F105" s="107">
        <f t="shared" si="0"/>
        <v>213.84</v>
      </c>
    </row>
    <row r="106" spans="1:6">
      <c r="A106" s="99">
        <v>6</v>
      </c>
      <c r="B106" s="103" t="s">
        <v>401</v>
      </c>
      <c r="C106" s="112" t="s">
        <v>407</v>
      </c>
      <c r="D106" s="112">
        <v>8</v>
      </c>
      <c r="E106" s="198">
        <v>160.38999999999999</v>
      </c>
      <c r="F106" s="107">
        <f t="shared" si="0"/>
        <v>1283.1199999999999</v>
      </c>
    </row>
    <row r="107" spans="1:6">
      <c r="A107" s="99">
        <v>7</v>
      </c>
      <c r="B107" s="103" t="s">
        <v>402</v>
      </c>
      <c r="C107" s="112" t="s">
        <v>36</v>
      </c>
      <c r="D107" s="112">
        <v>8</v>
      </c>
      <c r="E107" s="198">
        <v>82.74</v>
      </c>
      <c r="F107" s="107">
        <f t="shared" si="0"/>
        <v>661.92</v>
      </c>
    </row>
    <row r="108" spans="1:6">
      <c r="A108" s="99">
        <v>8</v>
      </c>
      <c r="B108" s="103" t="s">
        <v>403</v>
      </c>
      <c r="C108" s="112" t="s">
        <v>56</v>
      </c>
      <c r="D108" s="112">
        <v>0.43</v>
      </c>
      <c r="E108" s="198">
        <v>411.91</v>
      </c>
      <c r="F108" s="107">
        <f t="shared" si="0"/>
        <v>177.12</v>
      </c>
    </row>
    <row r="109" spans="1:6">
      <c r="A109" s="99">
        <v>9</v>
      </c>
      <c r="B109" s="103" t="s">
        <v>404</v>
      </c>
      <c r="C109" s="112" t="s">
        <v>56</v>
      </c>
      <c r="D109" s="112">
        <v>0.43</v>
      </c>
      <c r="E109" s="198">
        <v>154.6</v>
      </c>
      <c r="F109" s="107">
        <f t="shared" si="0"/>
        <v>66.48</v>
      </c>
    </row>
    <row r="110" spans="1:6">
      <c r="A110" s="99">
        <v>10</v>
      </c>
      <c r="B110" s="103" t="s">
        <v>405</v>
      </c>
      <c r="C110" s="112" t="s">
        <v>56</v>
      </c>
      <c r="D110" s="112">
        <v>0.43</v>
      </c>
      <c r="E110" s="199">
        <v>811.87</v>
      </c>
      <c r="F110" s="107">
        <f t="shared" si="0"/>
        <v>349.1</v>
      </c>
    </row>
    <row r="111" spans="1:6">
      <c r="A111" s="99">
        <v>11</v>
      </c>
      <c r="B111" s="103" t="s">
        <v>406</v>
      </c>
      <c r="C111" s="112" t="s">
        <v>56</v>
      </c>
      <c r="D111" s="112">
        <v>0.43</v>
      </c>
      <c r="E111" s="198">
        <v>1686.8</v>
      </c>
      <c r="F111" s="107">
        <f t="shared" si="0"/>
        <v>725.32</v>
      </c>
    </row>
    <row r="112" spans="1:6">
      <c r="A112" s="124"/>
      <c r="B112" s="187" t="s">
        <v>419</v>
      </c>
      <c r="C112" s="187"/>
      <c r="D112" s="187"/>
      <c r="E112" s="109"/>
      <c r="F112" s="187"/>
    </row>
    <row r="113" spans="1:6">
      <c r="A113" s="99">
        <v>1</v>
      </c>
      <c r="B113" s="103" t="s">
        <v>398</v>
      </c>
      <c r="C113" s="112" t="s">
        <v>56</v>
      </c>
      <c r="D113" s="112">
        <v>1.1599999999999999</v>
      </c>
      <c r="E113" s="198">
        <v>400</v>
      </c>
      <c r="F113" s="107">
        <f t="shared" si="0"/>
        <v>464</v>
      </c>
    </row>
    <row r="114" spans="1:6">
      <c r="A114" s="99">
        <v>2</v>
      </c>
      <c r="B114" s="103" t="s">
        <v>62</v>
      </c>
      <c r="C114" s="112" t="s">
        <v>56</v>
      </c>
      <c r="D114" s="112">
        <v>1.1599999999999999</v>
      </c>
      <c r="E114" s="200">
        <v>131.62</v>
      </c>
      <c r="F114" s="107">
        <f t="shared" si="0"/>
        <v>152.68</v>
      </c>
    </row>
    <row r="115" spans="1:6">
      <c r="A115" s="99">
        <v>3</v>
      </c>
      <c r="B115" s="103" t="s">
        <v>59</v>
      </c>
      <c r="C115" s="112" t="s">
        <v>56</v>
      </c>
      <c r="D115" s="112">
        <v>1.1599999999999999</v>
      </c>
      <c r="E115" s="198">
        <v>561.28</v>
      </c>
      <c r="F115" s="107">
        <f t="shared" si="0"/>
        <v>651.08000000000004</v>
      </c>
    </row>
    <row r="116" spans="1:6">
      <c r="A116" s="99">
        <v>4</v>
      </c>
      <c r="B116" s="103" t="s">
        <v>399</v>
      </c>
      <c r="C116" s="112" t="s">
        <v>56</v>
      </c>
      <c r="D116" s="112">
        <v>1.1599999999999999</v>
      </c>
      <c r="E116" s="198">
        <v>1768.7</v>
      </c>
      <c r="F116" s="107">
        <f t="shared" si="0"/>
        <v>2051.69</v>
      </c>
    </row>
    <row r="117" spans="1:6">
      <c r="A117" s="99">
        <v>5</v>
      </c>
      <c r="B117" s="103" t="s">
        <v>400</v>
      </c>
      <c r="C117" s="112" t="s">
        <v>407</v>
      </c>
      <c r="D117" s="112">
        <v>10</v>
      </c>
      <c r="E117" s="198">
        <v>26.73</v>
      </c>
      <c r="F117" s="107">
        <f t="shared" si="0"/>
        <v>267.3</v>
      </c>
    </row>
    <row r="118" spans="1:6">
      <c r="A118" s="99">
        <v>6</v>
      </c>
      <c r="B118" s="103" t="s">
        <v>401</v>
      </c>
      <c r="C118" s="112" t="s">
        <v>407</v>
      </c>
      <c r="D118" s="112">
        <v>10</v>
      </c>
      <c r="E118" s="198">
        <v>160.38999999999999</v>
      </c>
      <c r="F118" s="107">
        <f t="shared" si="0"/>
        <v>1603.9</v>
      </c>
    </row>
    <row r="119" spans="1:6">
      <c r="A119" s="99">
        <v>7</v>
      </c>
      <c r="B119" s="103" t="s">
        <v>402</v>
      </c>
      <c r="C119" s="112" t="s">
        <v>36</v>
      </c>
      <c r="D119" s="112">
        <v>10</v>
      </c>
      <c r="E119" s="198">
        <v>82.74</v>
      </c>
      <c r="F119" s="107">
        <f t="shared" si="0"/>
        <v>827.4</v>
      </c>
    </row>
    <row r="120" spans="1:6">
      <c r="A120" s="99">
        <v>8</v>
      </c>
      <c r="B120" s="103" t="s">
        <v>403</v>
      </c>
      <c r="C120" s="112" t="s">
        <v>56</v>
      </c>
      <c r="D120" s="112">
        <v>0.45</v>
      </c>
      <c r="E120" s="198">
        <v>411.91</v>
      </c>
      <c r="F120" s="107">
        <f t="shared" si="0"/>
        <v>185.36</v>
      </c>
    </row>
    <row r="121" spans="1:6">
      <c r="A121" s="99">
        <v>9</v>
      </c>
      <c r="B121" s="103" t="s">
        <v>404</v>
      </c>
      <c r="C121" s="112" t="s">
        <v>56</v>
      </c>
      <c r="D121" s="112">
        <v>0.45</v>
      </c>
      <c r="E121" s="198">
        <v>154.6</v>
      </c>
      <c r="F121" s="107">
        <f t="shared" si="0"/>
        <v>69.569999999999993</v>
      </c>
    </row>
    <row r="122" spans="1:6">
      <c r="A122" s="99">
        <v>10</v>
      </c>
      <c r="B122" s="103" t="s">
        <v>405</v>
      </c>
      <c r="C122" s="112" t="s">
        <v>56</v>
      </c>
      <c r="D122" s="112">
        <v>0.45</v>
      </c>
      <c r="E122" s="199">
        <v>811.87</v>
      </c>
      <c r="F122" s="107">
        <f t="shared" si="0"/>
        <v>365.34</v>
      </c>
    </row>
    <row r="123" spans="1:6">
      <c r="A123" s="99">
        <v>11</v>
      </c>
      <c r="B123" s="103" t="s">
        <v>406</v>
      </c>
      <c r="C123" s="112" t="s">
        <v>56</v>
      </c>
      <c r="D123" s="112">
        <v>0.45</v>
      </c>
      <c r="E123" s="198">
        <v>1686.8</v>
      </c>
      <c r="F123" s="107">
        <f t="shared" si="0"/>
        <v>759.06</v>
      </c>
    </row>
    <row r="124" spans="1:6">
      <c r="A124" s="124"/>
      <c r="B124" s="187" t="s">
        <v>420</v>
      </c>
      <c r="C124" s="187"/>
      <c r="D124" s="187"/>
      <c r="E124" s="109"/>
      <c r="F124" s="187"/>
    </row>
    <row r="125" spans="1:6">
      <c r="A125" s="99">
        <v>1</v>
      </c>
      <c r="B125" s="103" t="s">
        <v>398</v>
      </c>
      <c r="C125" s="112" t="s">
        <v>56</v>
      </c>
      <c r="D125" s="112">
        <v>0.92</v>
      </c>
      <c r="E125" s="198">
        <v>400</v>
      </c>
      <c r="F125" s="107">
        <f t="shared" si="0"/>
        <v>368</v>
      </c>
    </row>
    <row r="126" spans="1:6">
      <c r="A126" s="99">
        <v>2</v>
      </c>
      <c r="B126" s="103" t="s">
        <v>62</v>
      </c>
      <c r="C126" s="112" t="s">
        <v>56</v>
      </c>
      <c r="D126" s="112">
        <v>0.92</v>
      </c>
      <c r="E126" s="200">
        <v>131.62</v>
      </c>
      <c r="F126" s="107">
        <f t="shared" si="0"/>
        <v>121.09</v>
      </c>
    </row>
    <row r="127" spans="1:6">
      <c r="A127" s="99">
        <v>3</v>
      </c>
      <c r="B127" s="103" t="s">
        <v>59</v>
      </c>
      <c r="C127" s="112" t="s">
        <v>56</v>
      </c>
      <c r="D127" s="112">
        <v>0.92</v>
      </c>
      <c r="E127" s="198">
        <v>561.28</v>
      </c>
      <c r="F127" s="107">
        <f t="shared" si="0"/>
        <v>516.38</v>
      </c>
    </row>
    <row r="128" spans="1:6">
      <c r="A128" s="99">
        <v>4</v>
      </c>
      <c r="B128" s="103" t="s">
        <v>399</v>
      </c>
      <c r="C128" s="112" t="s">
        <v>56</v>
      </c>
      <c r="D128" s="112">
        <v>0.92</v>
      </c>
      <c r="E128" s="198">
        <v>1768.7</v>
      </c>
      <c r="F128" s="107">
        <f t="shared" si="0"/>
        <v>1627.2</v>
      </c>
    </row>
    <row r="129" spans="1:6">
      <c r="A129" s="99">
        <v>5</v>
      </c>
      <c r="B129" s="103" t="s">
        <v>400</v>
      </c>
      <c r="C129" s="112" t="s">
        <v>407</v>
      </c>
      <c r="D129" s="112">
        <v>7</v>
      </c>
      <c r="E129" s="198">
        <v>26.73</v>
      </c>
      <c r="F129" s="107">
        <f t="shared" si="0"/>
        <v>187.11</v>
      </c>
    </row>
    <row r="130" spans="1:6">
      <c r="A130" s="99">
        <v>6</v>
      </c>
      <c r="B130" s="103" t="s">
        <v>401</v>
      </c>
      <c r="C130" s="112" t="s">
        <v>407</v>
      </c>
      <c r="D130" s="112">
        <v>7</v>
      </c>
      <c r="E130" s="198">
        <v>160.38999999999999</v>
      </c>
      <c r="F130" s="107">
        <f t="shared" si="0"/>
        <v>1122.73</v>
      </c>
    </row>
    <row r="131" spans="1:6">
      <c r="A131" s="99">
        <v>7</v>
      </c>
      <c r="B131" s="103" t="s">
        <v>402</v>
      </c>
      <c r="C131" s="112" t="s">
        <v>36</v>
      </c>
      <c r="D131" s="112">
        <v>7</v>
      </c>
      <c r="E131" s="198">
        <v>82.74</v>
      </c>
      <c r="F131" s="107">
        <f t="shared" si="0"/>
        <v>579.17999999999995</v>
      </c>
    </row>
    <row r="132" spans="1:6">
      <c r="A132" s="99">
        <v>8</v>
      </c>
      <c r="B132" s="103" t="s">
        <v>403</v>
      </c>
      <c r="C132" s="112" t="s">
        <v>56</v>
      </c>
      <c r="D132" s="112">
        <v>0.23</v>
      </c>
      <c r="E132" s="198">
        <v>411.91</v>
      </c>
      <c r="F132" s="107">
        <f t="shared" si="0"/>
        <v>94.74</v>
      </c>
    </row>
    <row r="133" spans="1:6">
      <c r="A133" s="99">
        <v>9</v>
      </c>
      <c r="B133" s="103" t="s">
        <v>404</v>
      </c>
      <c r="C133" s="112" t="s">
        <v>56</v>
      </c>
      <c r="D133" s="112">
        <v>0.23</v>
      </c>
      <c r="E133" s="198">
        <v>154.6</v>
      </c>
      <c r="F133" s="107">
        <f t="shared" si="0"/>
        <v>35.56</v>
      </c>
    </row>
    <row r="134" spans="1:6">
      <c r="A134" s="99">
        <v>10</v>
      </c>
      <c r="B134" s="103" t="s">
        <v>405</v>
      </c>
      <c r="C134" s="112" t="s">
        <v>56</v>
      </c>
      <c r="D134" s="112">
        <v>0.23</v>
      </c>
      <c r="E134" s="199">
        <v>811.87</v>
      </c>
      <c r="F134" s="107">
        <f t="shared" si="0"/>
        <v>186.73</v>
      </c>
    </row>
    <row r="135" spans="1:6">
      <c r="A135" s="99">
        <v>11</v>
      </c>
      <c r="B135" s="103" t="s">
        <v>406</v>
      </c>
      <c r="C135" s="112" t="s">
        <v>56</v>
      </c>
      <c r="D135" s="112">
        <v>0.23</v>
      </c>
      <c r="E135" s="198">
        <v>1686.8</v>
      </c>
      <c r="F135" s="107">
        <f t="shared" si="0"/>
        <v>387.96</v>
      </c>
    </row>
    <row r="136" spans="1:6">
      <c r="A136" s="124"/>
      <c r="B136" s="187" t="s">
        <v>421</v>
      </c>
      <c r="C136" s="187"/>
      <c r="D136" s="187"/>
      <c r="E136" s="109"/>
      <c r="F136" s="187"/>
    </row>
    <row r="137" spans="1:6">
      <c r="A137" s="99">
        <v>1</v>
      </c>
      <c r="B137" s="103" t="s">
        <v>398</v>
      </c>
      <c r="C137" s="112" t="s">
        <v>56</v>
      </c>
      <c r="D137" s="112">
        <v>0.72</v>
      </c>
      <c r="E137" s="198">
        <v>400</v>
      </c>
      <c r="F137" s="107">
        <f t="shared" si="0"/>
        <v>288</v>
      </c>
    </row>
    <row r="138" spans="1:6">
      <c r="A138" s="99">
        <v>2</v>
      </c>
      <c r="B138" s="103" t="s">
        <v>62</v>
      </c>
      <c r="C138" s="112" t="s">
        <v>56</v>
      </c>
      <c r="D138" s="112">
        <v>0.72</v>
      </c>
      <c r="E138" s="200">
        <v>131.62</v>
      </c>
      <c r="F138" s="107">
        <f t="shared" si="0"/>
        <v>94.77</v>
      </c>
    </row>
    <row r="139" spans="1:6">
      <c r="A139" s="99">
        <v>3</v>
      </c>
      <c r="B139" s="103" t="s">
        <v>59</v>
      </c>
      <c r="C139" s="112" t="s">
        <v>56</v>
      </c>
      <c r="D139" s="112">
        <v>0.72</v>
      </c>
      <c r="E139" s="198">
        <v>561.28</v>
      </c>
      <c r="F139" s="107">
        <f t="shared" si="0"/>
        <v>404.12</v>
      </c>
    </row>
    <row r="140" spans="1:6">
      <c r="A140" s="99">
        <v>4</v>
      </c>
      <c r="B140" s="103" t="s">
        <v>399</v>
      </c>
      <c r="C140" s="112" t="s">
        <v>56</v>
      </c>
      <c r="D140" s="112">
        <v>0.72</v>
      </c>
      <c r="E140" s="198">
        <v>1768.7</v>
      </c>
      <c r="F140" s="107">
        <f t="shared" si="0"/>
        <v>1273.46</v>
      </c>
    </row>
    <row r="141" spans="1:6">
      <c r="A141" s="99">
        <v>5</v>
      </c>
      <c r="B141" s="103" t="s">
        <v>400</v>
      </c>
      <c r="C141" s="112" t="s">
        <v>407</v>
      </c>
      <c r="D141" s="112">
        <v>6</v>
      </c>
      <c r="E141" s="198">
        <v>26.73</v>
      </c>
      <c r="F141" s="107">
        <f t="shared" si="0"/>
        <v>160.38</v>
      </c>
    </row>
    <row r="142" spans="1:6">
      <c r="A142" s="99">
        <v>6</v>
      </c>
      <c r="B142" s="103" t="s">
        <v>401</v>
      </c>
      <c r="C142" s="112" t="s">
        <v>407</v>
      </c>
      <c r="D142" s="112">
        <v>6</v>
      </c>
      <c r="E142" s="198">
        <v>160.38999999999999</v>
      </c>
      <c r="F142" s="107">
        <f t="shared" si="0"/>
        <v>962.34</v>
      </c>
    </row>
    <row r="143" spans="1:6">
      <c r="A143" s="99">
        <v>7</v>
      </c>
      <c r="B143" s="103" t="s">
        <v>402</v>
      </c>
      <c r="C143" s="112" t="s">
        <v>36</v>
      </c>
      <c r="D143" s="112">
        <v>6</v>
      </c>
      <c r="E143" s="198">
        <v>82.74</v>
      </c>
      <c r="F143" s="107">
        <f t="shared" si="0"/>
        <v>496.44</v>
      </c>
    </row>
    <row r="144" spans="1:6">
      <c r="A144" s="99">
        <v>8</v>
      </c>
      <c r="B144" s="103" t="s">
        <v>403</v>
      </c>
      <c r="C144" s="112" t="s">
        <v>56</v>
      </c>
      <c r="D144" s="112">
        <v>0.15</v>
      </c>
      <c r="E144" s="198">
        <v>411.91</v>
      </c>
      <c r="F144" s="107">
        <f t="shared" si="0"/>
        <v>61.79</v>
      </c>
    </row>
    <row r="145" spans="1:6">
      <c r="A145" s="99">
        <v>9</v>
      </c>
      <c r="B145" s="103" t="s">
        <v>404</v>
      </c>
      <c r="C145" s="112" t="s">
        <v>56</v>
      </c>
      <c r="D145" s="112">
        <v>0.15</v>
      </c>
      <c r="E145" s="198">
        <v>154.6</v>
      </c>
      <c r="F145" s="107">
        <f t="shared" si="0"/>
        <v>23.19</v>
      </c>
    </row>
    <row r="146" spans="1:6">
      <c r="A146" s="99">
        <v>10</v>
      </c>
      <c r="B146" s="103" t="s">
        <v>405</v>
      </c>
      <c r="C146" s="112" t="s">
        <v>56</v>
      </c>
      <c r="D146" s="112">
        <v>0.15</v>
      </c>
      <c r="E146" s="199">
        <v>811.87</v>
      </c>
      <c r="F146" s="107">
        <f t="shared" si="0"/>
        <v>121.78</v>
      </c>
    </row>
    <row r="147" spans="1:6">
      <c r="A147" s="99">
        <v>11</v>
      </c>
      <c r="B147" s="103" t="s">
        <v>406</v>
      </c>
      <c r="C147" s="112" t="s">
        <v>56</v>
      </c>
      <c r="D147" s="112">
        <v>0.15</v>
      </c>
      <c r="E147" s="198">
        <v>1686.8</v>
      </c>
      <c r="F147" s="107">
        <f t="shared" si="0"/>
        <v>253.02</v>
      </c>
    </row>
    <row r="148" spans="1:6">
      <c r="A148" s="124"/>
      <c r="B148" s="187" t="s">
        <v>422</v>
      </c>
      <c r="C148" s="187"/>
      <c r="D148" s="187"/>
      <c r="E148" s="109"/>
      <c r="F148" s="187"/>
    </row>
    <row r="149" spans="1:6">
      <c r="A149" s="99">
        <v>1</v>
      </c>
      <c r="B149" s="103" t="s">
        <v>642</v>
      </c>
      <c r="C149" s="112" t="s">
        <v>36</v>
      </c>
      <c r="D149" s="112">
        <v>27</v>
      </c>
      <c r="E149" s="109">
        <v>200</v>
      </c>
      <c r="F149" s="107">
        <f t="shared" si="0"/>
        <v>5400</v>
      </c>
    </row>
    <row r="150" spans="1:6" ht="24.65" customHeight="1">
      <c r="A150" s="99">
        <v>2</v>
      </c>
      <c r="B150" s="103" t="s">
        <v>641</v>
      </c>
      <c r="C150" s="112" t="s">
        <v>85</v>
      </c>
      <c r="D150" s="112">
        <v>92</v>
      </c>
      <c r="E150" s="109">
        <v>1851</v>
      </c>
      <c r="F150" s="107">
        <f>ROUND(D150*E150,2)</f>
        <v>170292</v>
      </c>
    </row>
    <row r="151" spans="1:6">
      <c r="A151" s="99">
        <v>3</v>
      </c>
      <c r="B151" s="180" t="s">
        <v>644</v>
      </c>
      <c r="C151" s="112" t="s">
        <v>36</v>
      </c>
      <c r="D151" s="112">
        <v>9</v>
      </c>
      <c r="E151" s="198">
        <v>59.17</v>
      </c>
      <c r="F151" s="107">
        <f t="shared" si="0"/>
        <v>532.53</v>
      </c>
    </row>
    <row r="152" spans="1:6">
      <c r="A152" s="99">
        <v>4</v>
      </c>
      <c r="B152" s="103" t="s">
        <v>603</v>
      </c>
      <c r="C152" s="112" t="s">
        <v>36</v>
      </c>
      <c r="D152" s="112">
        <v>9</v>
      </c>
      <c r="E152" s="198">
        <v>300</v>
      </c>
      <c r="F152" s="107">
        <f t="shared" si="0"/>
        <v>2700</v>
      </c>
    </row>
    <row r="153" spans="1:6">
      <c r="A153" s="99">
        <v>5</v>
      </c>
      <c r="B153" s="103" t="s">
        <v>643</v>
      </c>
      <c r="C153" s="112" t="s">
        <v>36</v>
      </c>
      <c r="D153" s="112">
        <v>24</v>
      </c>
      <c r="E153" s="109">
        <v>253</v>
      </c>
      <c r="F153" s="107">
        <f t="shared" si="0"/>
        <v>6072</v>
      </c>
    </row>
    <row r="154" spans="1:6" ht="23">
      <c r="A154" s="99">
        <v>6</v>
      </c>
      <c r="B154" s="103" t="s">
        <v>645</v>
      </c>
      <c r="C154" s="112" t="s">
        <v>56</v>
      </c>
      <c r="D154" s="112">
        <v>0.1</v>
      </c>
      <c r="E154" s="198">
        <v>19200</v>
      </c>
      <c r="F154" s="107">
        <f t="shared" si="0"/>
        <v>1920</v>
      </c>
    </row>
    <row r="155" spans="1:6">
      <c r="A155" s="99">
        <v>7</v>
      </c>
      <c r="B155" s="103" t="s">
        <v>412</v>
      </c>
      <c r="C155" s="112" t="s">
        <v>36</v>
      </c>
      <c r="D155" s="112">
        <v>6</v>
      </c>
      <c r="E155" s="198">
        <v>192</v>
      </c>
      <c r="F155" s="107">
        <f t="shared" si="0"/>
        <v>1152</v>
      </c>
    </row>
    <row r="156" spans="1:6">
      <c r="A156" s="124"/>
      <c r="B156" s="187" t="s">
        <v>423</v>
      </c>
      <c r="C156" s="187"/>
      <c r="D156" s="187"/>
      <c r="E156" s="109"/>
      <c r="F156" s="187"/>
    </row>
    <row r="157" spans="1:6" ht="23">
      <c r="A157" s="99">
        <v>1</v>
      </c>
      <c r="B157" s="103" t="s">
        <v>424</v>
      </c>
      <c r="C157" s="112" t="s">
        <v>56</v>
      </c>
      <c r="D157" s="112">
        <v>5.36</v>
      </c>
      <c r="E157" s="198">
        <v>749.95</v>
      </c>
      <c r="F157" s="107">
        <f t="shared" si="0"/>
        <v>4019.73</v>
      </c>
    </row>
    <row r="158" spans="1:6">
      <c r="A158" s="99">
        <v>2</v>
      </c>
      <c r="B158" s="103" t="s">
        <v>425</v>
      </c>
      <c r="C158" s="112" t="s">
        <v>36</v>
      </c>
      <c r="D158" s="112">
        <v>110</v>
      </c>
      <c r="E158" s="200">
        <v>4.2699999999999996</v>
      </c>
      <c r="F158" s="107">
        <f t="shared" si="0"/>
        <v>469.7</v>
      </c>
    </row>
    <row r="159" spans="1:6">
      <c r="A159" s="99">
        <v>3</v>
      </c>
      <c r="B159" s="103" t="s">
        <v>426</v>
      </c>
      <c r="C159" s="112" t="s">
        <v>36</v>
      </c>
      <c r="D159" s="112">
        <v>130</v>
      </c>
      <c r="E159" s="198">
        <v>39</v>
      </c>
      <c r="F159" s="107">
        <f t="shared" si="0"/>
        <v>5070</v>
      </c>
    </row>
    <row r="160" spans="1:6">
      <c r="A160" s="99">
        <v>4</v>
      </c>
      <c r="B160" s="103" t="s">
        <v>427</v>
      </c>
      <c r="C160" s="112" t="s">
        <v>36</v>
      </c>
      <c r="D160" s="112">
        <v>596</v>
      </c>
      <c r="E160" s="198">
        <v>18.66</v>
      </c>
      <c r="F160" s="107">
        <f t="shared" si="0"/>
        <v>11121.36</v>
      </c>
    </row>
    <row r="161" spans="1:6">
      <c r="A161" s="99">
        <v>5</v>
      </c>
      <c r="B161" s="103" t="s">
        <v>428</v>
      </c>
      <c r="C161" s="112" t="s">
        <v>36</v>
      </c>
      <c r="D161" s="112">
        <v>6</v>
      </c>
      <c r="E161" s="199">
        <v>25</v>
      </c>
      <c r="F161" s="107">
        <f t="shared" si="0"/>
        <v>150</v>
      </c>
    </row>
    <row r="162" spans="1:6">
      <c r="A162" s="99">
        <v>6</v>
      </c>
      <c r="B162" s="103" t="s">
        <v>429</v>
      </c>
      <c r="C162" s="112" t="s">
        <v>56</v>
      </c>
      <c r="D162" s="112">
        <v>0.06</v>
      </c>
      <c r="E162" s="198">
        <v>4604.84</v>
      </c>
      <c r="F162" s="107">
        <f t="shared" si="0"/>
        <v>276.29000000000002</v>
      </c>
    </row>
    <row r="163" spans="1:6" ht="23.5" thickBot="1">
      <c r="A163" s="99">
        <v>7</v>
      </c>
      <c r="B163" s="180" t="s">
        <v>604</v>
      </c>
      <c r="C163" s="112" t="s">
        <v>56</v>
      </c>
      <c r="D163" s="112">
        <v>5.36</v>
      </c>
      <c r="E163" s="109">
        <v>949.95</v>
      </c>
      <c r="F163" s="107">
        <f t="shared" si="0"/>
        <v>5091.7299999999996</v>
      </c>
    </row>
    <row r="164" spans="1:6" ht="15" thickBot="1">
      <c r="A164" s="252" t="s">
        <v>14</v>
      </c>
      <c r="B164" s="253"/>
      <c r="C164" s="253"/>
      <c r="D164" s="253"/>
      <c r="E164" s="253"/>
      <c r="F164" s="136">
        <f>SUM(F12:F163)</f>
        <v>657397.82000000007</v>
      </c>
    </row>
  </sheetData>
  <sheetProtection algorithmName="SHA-512" hashValue="YclR2Iy/geqHIQZWvlL7UF8EddhUDtoJYfM8uNWOK1dTFAutobHsFLHreSz1KWgkRvKHviEt84mtLzt0WjPYIg==" saltValue="cyLcMdsyjlX84pRWiZGhew==" spinCount="100000" sheet="1" objects="1" scenarios="1"/>
  <mergeCells count="5">
    <mergeCell ref="A164:E164"/>
    <mergeCell ref="A9:A10"/>
    <mergeCell ref="C9:C10"/>
    <mergeCell ref="D9:D10"/>
    <mergeCell ref="E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zoomScaleNormal="100" workbookViewId="0">
      <selection activeCell="B76" sqref="B76"/>
    </sheetView>
  </sheetViews>
  <sheetFormatPr defaultColWidth="8.81640625" defaultRowHeight="11.5"/>
  <cols>
    <col min="1" max="1" width="8.7265625" style="17" customWidth="1"/>
    <col min="2" max="2" width="66.1796875" style="17" customWidth="1"/>
    <col min="3" max="3" width="11" style="24" customWidth="1"/>
    <col min="4" max="4" width="10.81640625" style="24" bestFit="1" customWidth="1"/>
    <col min="5" max="5" width="12.81640625" style="24" customWidth="1"/>
    <col min="6" max="6" width="12.7265625" style="24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95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18"/>
    </row>
    <row r="5" spans="1:11" ht="12">
      <c r="A5" s="97" t="s">
        <v>2</v>
      </c>
      <c r="B5" s="96">
        <v>1</v>
      </c>
    </row>
    <row r="6" spans="1:11" ht="12">
      <c r="A6" s="97" t="s">
        <v>3</v>
      </c>
      <c r="B6" s="96" t="s">
        <v>39</v>
      </c>
    </row>
    <row r="8" spans="1:11" ht="12" thickBot="1"/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23" t="s">
        <v>24</v>
      </c>
      <c r="F10" s="40" t="s">
        <v>25</v>
      </c>
      <c r="J10" s="39" t="s">
        <v>26</v>
      </c>
      <c r="K10" s="39" t="s">
        <v>27</v>
      </c>
    </row>
    <row r="11" spans="1:11">
      <c r="A11" s="50">
        <v>1</v>
      </c>
      <c r="B11" s="51">
        <v>2</v>
      </c>
      <c r="C11" s="50">
        <v>3</v>
      </c>
      <c r="D11" s="52">
        <v>4</v>
      </c>
      <c r="E11" s="52">
        <v>5</v>
      </c>
      <c r="F11" s="53">
        <v>6</v>
      </c>
      <c r="J11" s="13">
        <v>8</v>
      </c>
      <c r="K11" s="13">
        <v>9</v>
      </c>
    </row>
    <row r="12" spans="1:11">
      <c r="A12" s="94"/>
      <c r="B12" s="177" t="s">
        <v>366</v>
      </c>
      <c r="C12" s="110"/>
      <c r="D12" s="150"/>
      <c r="E12" s="109"/>
      <c r="F12" s="107"/>
      <c r="J12" s="12" t="e">
        <f>IF(#REF!="VIPA",F12,"")</f>
        <v>#REF!</v>
      </c>
      <c r="K12" s="12" t="e">
        <f>IF(#REF!="TB",F12,"")</f>
        <v>#REF!</v>
      </c>
    </row>
    <row r="13" spans="1:11" ht="13.5" customHeight="1">
      <c r="A13" s="94">
        <v>1</v>
      </c>
      <c r="B13" s="103" t="s">
        <v>43</v>
      </c>
      <c r="C13" s="110" t="s">
        <v>56</v>
      </c>
      <c r="D13" s="150">
        <v>82.77</v>
      </c>
      <c r="E13" s="189">
        <v>400</v>
      </c>
      <c r="F13" s="107">
        <f t="shared" ref="F13:F106" si="0">ROUND(D13*E13,2)</f>
        <v>33108</v>
      </c>
      <c r="J13" s="12" t="e">
        <f>IF(#REF!="VIPA",F13,"")</f>
        <v>#REF!</v>
      </c>
      <c r="K13" s="12" t="e">
        <f>IF(#REF!="TB",F13,"")</f>
        <v>#REF!</v>
      </c>
    </row>
    <row r="14" spans="1:11" ht="13.5" customHeight="1">
      <c r="A14" s="94">
        <v>2</v>
      </c>
      <c r="B14" s="103" t="s">
        <v>44</v>
      </c>
      <c r="C14" s="110" t="s">
        <v>56</v>
      </c>
      <c r="D14" s="150">
        <v>2.5499999999999998</v>
      </c>
      <c r="E14" s="190">
        <v>820</v>
      </c>
      <c r="F14" s="107">
        <f t="shared" si="0"/>
        <v>2091</v>
      </c>
      <c r="J14" s="12" t="e">
        <f>IF(#REF!="VIPA",F14,"")</f>
        <v>#REF!</v>
      </c>
      <c r="K14" s="12" t="e">
        <f>IF(#REF!="TB",F14,"")</f>
        <v>#REF!</v>
      </c>
    </row>
    <row r="15" spans="1:11" ht="13.5" customHeight="1">
      <c r="A15" s="94">
        <v>3</v>
      </c>
      <c r="B15" s="103" t="s">
        <v>45</v>
      </c>
      <c r="C15" s="110" t="s">
        <v>56</v>
      </c>
      <c r="D15" s="150">
        <v>10.41</v>
      </c>
      <c r="E15" s="189">
        <v>650</v>
      </c>
      <c r="F15" s="107">
        <f t="shared" si="0"/>
        <v>6766.5</v>
      </c>
      <c r="J15" s="12" t="e">
        <f>IF(#REF!="VIPA",F15,"")</f>
        <v>#REF!</v>
      </c>
      <c r="K15" s="12" t="e">
        <f>IF(#REF!="TB",F15,"")</f>
        <v>#REF!</v>
      </c>
    </row>
    <row r="16" spans="1:11" ht="13.5" customHeight="1">
      <c r="A16" s="94">
        <v>4</v>
      </c>
      <c r="B16" s="103" t="s">
        <v>46</v>
      </c>
      <c r="C16" s="110" t="s">
        <v>56</v>
      </c>
      <c r="D16" s="150">
        <v>0.76</v>
      </c>
      <c r="E16" s="189">
        <v>1237.47</v>
      </c>
      <c r="F16" s="107">
        <f t="shared" si="0"/>
        <v>940.48</v>
      </c>
      <c r="J16" s="12" t="e">
        <f>IF(#REF!="VIPA",F16,"")</f>
        <v>#REF!</v>
      </c>
      <c r="K16" s="12" t="e">
        <f>IF(#REF!="TB",F16,"")</f>
        <v>#REF!</v>
      </c>
    </row>
    <row r="17" spans="1:11" ht="13.5" customHeight="1">
      <c r="A17" s="94">
        <v>5</v>
      </c>
      <c r="B17" s="103" t="s">
        <v>598</v>
      </c>
      <c r="C17" s="110" t="s">
        <v>38</v>
      </c>
      <c r="D17" s="150">
        <v>276</v>
      </c>
      <c r="E17" s="189">
        <v>75</v>
      </c>
      <c r="F17" s="107">
        <f t="shared" si="0"/>
        <v>20700</v>
      </c>
      <c r="J17" s="12" t="e">
        <f>IF(#REF!="VIPA",F17,"")</f>
        <v>#REF!</v>
      </c>
      <c r="K17" s="12" t="e">
        <f>IF(#REF!="TB",F17,"")</f>
        <v>#REF!</v>
      </c>
    </row>
    <row r="18" spans="1:11" ht="13.5" customHeight="1">
      <c r="A18" s="94">
        <v>6</v>
      </c>
      <c r="B18" s="103" t="s">
        <v>47</v>
      </c>
      <c r="C18" s="110" t="s">
        <v>57</v>
      </c>
      <c r="D18" s="150">
        <v>36</v>
      </c>
      <c r="E18" s="189">
        <v>4.2</v>
      </c>
      <c r="F18" s="107">
        <f t="shared" si="0"/>
        <v>151.19999999999999</v>
      </c>
      <c r="J18" s="12" t="e">
        <f>IF(#REF!="VIPA",F18,"")</f>
        <v>#REF!</v>
      </c>
      <c r="K18" s="12" t="e">
        <f>IF(#REF!="TB",F18,"")</f>
        <v>#REF!</v>
      </c>
    </row>
    <row r="19" spans="1:11" ht="13">
      <c r="A19" s="94">
        <v>7</v>
      </c>
      <c r="B19" s="103" t="s">
        <v>48</v>
      </c>
      <c r="C19" s="110" t="s">
        <v>57</v>
      </c>
      <c r="D19" s="150">
        <v>51</v>
      </c>
      <c r="E19" s="189">
        <v>4.2</v>
      </c>
      <c r="F19" s="107">
        <f t="shared" si="0"/>
        <v>214.2</v>
      </c>
      <c r="J19" s="12" t="e">
        <f>IF(#REF!="VIPA",F19,"")</f>
        <v>#REF!</v>
      </c>
      <c r="K19" s="12" t="e">
        <f>IF(#REF!="TB",F19,"")</f>
        <v>#REF!</v>
      </c>
    </row>
    <row r="20" spans="1:11" ht="13">
      <c r="A20" s="94">
        <v>8</v>
      </c>
      <c r="B20" s="103" t="s">
        <v>49</v>
      </c>
      <c r="C20" s="110" t="s">
        <v>57</v>
      </c>
      <c r="D20" s="150">
        <v>51</v>
      </c>
      <c r="E20" s="189">
        <v>4.2</v>
      </c>
      <c r="F20" s="107">
        <f t="shared" si="0"/>
        <v>214.2</v>
      </c>
      <c r="J20" s="12" t="e">
        <f>IF(#REF!="VIPA",F20,"")</f>
        <v>#REF!</v>
      </c>
      <c r="K20" s="12" t="e">
        <f>IF(#REF!="TB",F20,"")</f>
        <v>#REF!</v>
      </c>
    </row>
    <row r="21" spans="1:11" ht="13">
      <c r="A21" s="94">
        <v>9</v>
      </c>
      <c r="B21" s="103" t="s">
        <v>431</v>
      </c>
      <c r="C21" s="110" t="s">
        <v>37</v>
      </c>
      <c r="D21" s="150">
        <v>1</v>
      </c>
      <c r="E21" s="189">
        <v>507</v>
      </c>
      <c r="F21" s="107">
        <f t="shared" si="0"/>
        <v>507</v>
      </c>
      <c r="J21" s="12" t="e">
        <f>IF(#REF!="VIPA",F21,"")</f>
        <v>#REF!</v>
      </c>
      <c r="K21" s="12" t="e">
        <f>IF(#REF!="TB",F21,"")</f>
        <v>#REF!</v>
      </c>
    </row>
    <row r="22" spans="1:11" ht="13">
      <c r="A22" s="94">
        <v>10</v>
      </c>
      <c r="B22" s="103" t="s">
        <v>50</v>
      </c>
      <c r="C22" s="110" t="s">
        <v>36</v>
      </c>
      <c r="D22" s="150">
        <v>1398</v>
      </c>
      <c r="E22" s="189">
        <v>2.6</v>
      </c>
      <c r="F22" s="107">
        <f t="shared" si="0"/>
        <v>3634.8</v>
      </c>
      <c r="J22" s="12" t="e">
        <f>IF(#REF!="VIPA",F22,"")</f>
        <v>#REF!</v>
      </c>
      <c r="K22" s="12" t="e">
        <f>IF(#REF!="TB",F22,"")</f>
        <v>#REF!</v>
      </c>
    </row>
    <row r="23" spans="1:11" ht="13">
      <c r="A23" s="94">
        <v>11</v>
      </c>
      <c r="B23" s="103" t="s">
        <v>599</v>
      </c>
      <c r="C23" s="110" t="s">
        <v>56</v>
      </c>
      <c r="D23" s="150">
        <v>13.98</v>
      </c>
      <c r="E23" s="189">
        <v>520</v>
      </c>
      <c r="F23" s="107">
        <f t="shared" si="0"/>
        <v>7269.6</v>
      </c>
      <c r="J23" s="12" t="e">
        <f>IF(#REF!="VIPA",F23,"")</f>
        <v>#REF!</v>
      </c>
      <c r="K23" s="12" t="e">
        <f>IF(#REF!="TB",F23,"")</f>
        <v>#REF!</v>
      </c>
    </row>
    <row r="24" spans="1:11">
      <c r="A24" s="94">
        <v>12</v>
      </c>
      <c r="B24" s="103" t="s">
        <v>398</v>
      </c>
      <c r="C24" s="110" t="s">
        <v>56</v>
      </c>
      <c r="D24" s="150">
        <v>116.67</v>
      </c>
      <c r="E24" s="109">
        <v>350</v>
      </c>
      <c r="F24" s="107">
        <f t="shared" si="0"/>
        <v>40834.5</v>
      </c>
      <c r="J24" s="12" t="e">
        <f>IF(#REF!="VIPA",F24,"")</f>
        <v>#REF!</v>
      </c>
      <c r="K24" s="12" t="e">
        <f>IF(#REF!="TB",F24,"")</f>
        <v>#REF!</v>
      </c>
    </row>
    <row r="25" spans="1:11" ht="13">
      <c r="A25" s="94">
        <v>13</v>
      </c>
      <c r="B25" s="103" t="s">
        <v>599</v>
      </c>
      <c r="C25" s="110" t="s">
        <v>56</v>
      </c>
      <c r="D25" s="150">
        <v>6</v>
      </c>
      <c r="E25" s="189">
        <v>520</v>
      </c>
      <c r="F25" s="107">
        <f t="shared" si="0"/>
        <v>3120</v>
      </c>
      <c r="J25" s="12" t="e">
        <f>IF(#REF!="VIPA",F25,"")</f>
        <v>#REF!</v>
      </c>
      <c r="K25" s="12" t="e">
        <f>IF(#REF!="TB",F25,"")</f>
        <v>#REF!</v>
      </c>
    </row>
    <row r="26" spans="1:11" ht="13">
      <c r="A26" s="94">
        <v>14</v>
      </c>
      <c r="B26" s="103" t="s">
        <v>51</v>
      </c>
      <c r="C26" s="110" t="s">
        <v>56</v>
      </c>
      <c r="D26" s="150">
        <v>4.67</v>
      </c>
      <c r="E26" s="189">
        <v>520</v>
      </c>
      <c r="F26" s="107">
        <f t="shared" si="0"/>
        <v>2428.4</v>
      </c>
      <c r="J26" s="12" t="e">
        <f>IF(#REF!="VIPA",F26,"")</f>
        <v>#REF!</v>
      </c>
      <c r="K26" s="12" t="e">
        <f>IF(#REF!="TB",F26,"")</f>
        <v>#REF!</v>
      </c>
    </row>
    <row r="27" spans="1:11" ht="13">
      <c r="A27" s="94">
        <v>15</v>
      </c>
      <c r="B27" s="103" t="s">
        <v>52</v>
      </c>
      <c r="C27" s="110" t="s">
        <v>56</v>
      </c>
      <c r="D27" s="150">
        <v>4.67</v>
      </c>
      <c r="E27" s="189">
        <v>600</v>
      </c>
      <c r="F27" s="107">
        <f t="shared" si="0"/>
        <v>2802</v>
      </c>
      <c r="J27" s="12" t="e">
        <f>IF(#REF!="VIPA",F27,"")</f>
        <v>#REF!</v>
      </c>
      <c r="K27" s="12" t="e">
        <f>IF(#REF!="TB",F27,"")</f>
        <v>#REF!</v>
      </c>
    </row>
    <row r="28" spans="1:11" ht="13">
      <c r="A28" s="94">
        <v>16</v>
      </c>
      <c r="B28" s="103" t="s">
        <v>53</v>
      </c>
      <c r="C28" s="110" t="s">
        <v>36</v>
      </c>
      <c r="D28" s="150">
        <v>13</v>
      </c>
      <c r="E28" s="189">
        <v>13</v>
      </c>
      <c r="F28" s="107">
        <f t="shared" si="0"/>
        <v>169</v>
      </c>
      <c r="J28" s="12" t="e">
        <f>IF(#REF!="VIPA",F28,"")</f>
        <v>#REF!</v>
      </c>
      <c r="K28" s="12" t="e">
        <f>IF(#REF!="TB",F28,"")</f>
        <v>#REF!</v>
      </c>
    </row>
    <row r="29" spans="1:11" ht="13">
      <c r="A29" s="94">
        <v>17</v>
      </c>
      <c r="B29" s="103" t="s">
        <v>54</v>
      </c>
      <c r="C29" s="110" t="s">
        <v>36</v>
      </c>
      <c r="D29" s="150">
        <v>7256</v>
      </c>
      <c r="E29" s="189">
        <v>5</v>
      </c>
      <c r="F29" s="107">
        <f t="shared" si="0"/>
        <v>36280</v>
      </c>
      <c r="J29" s="12" t="e">
        <f>IF(#REF!="VIPA",F29,"")</f>
        <v>#REF!</v>
      </c>
      <c r="K29" s="12" t="e">
        <f>IF(#REF!="TB",F29,"")</f>
        <v>#REF!</v>
      </c>
    </row>
    <row r="30" spans="1:11" ht="13">
      <c r="A30" s="94">
        <v>18</v>
      </c>
      <c r="B30" s="103" t="s">
        <v>45</v>
      </c>
      <c r="C30" s="110" t="s">
        <v>56</v>
      </c>
      <c r="D30" s="150">
        <v>3.71</v>
      </c>
      <c r="E30" s="189">
        <v>781.31</v>
      </c>
      <c r="F30" s="107">
        <f t="shared" si="0"/>
        <v>2898.66</v>
      </c>
      <c r="J30" s="12" t="e">
        <f>IF(#REF!="VIPA",F30,"")</f>
        <v>#REF!</v>
      </c>
      <c r="K30" s="12" t="e">
        <f>IF(#REF!="TB",F30,"")</f>
        <v>#REF!</v>
      </c>
    </row>
    <row r="31" spans="1:11" ht="13">
      <c r="A31" s="94">
        <v>19</v>
      </c>
      <c r="B31" s="103" t="s">
        <v>600</v>
      </c>
      <c r="C31" s="110" t="s">
        <v>36</v>
      </c>
      <c r="D31" s="150">
        <v>14</v>
      </c>
      <c r="E31" s="189">
        <v>27.26</v>
      </c>
      <c r="F31" s="107">
        <f t="shared" si="0"/>
        <v>381.64</v>
      </c>
      <c r="J31" s="12" t="e">
        <f>IF(#REF!="VIPA",F31,"")</f>
        <v>#REF!</v>
      </c>
      <c r="K31" s="12" t="e">
        <f>IF(#REF!="TB",F31,"")</f>
        <v>#REF!</v>
      </c>
    </row>
    <row r="32" spans="1:11" ht="23">
      <c r="A32" s="94">
        <v>20</v>
      </c>
      <c r="B32" s="103" t="s">
        <v>601</v>
      </c>
      <c r="C32" s="110" t="s">
        <v>36</v>
      </c>
      <c r="D32" s="150">
        <v>42</v>
      </c>
      <c r="E32" s="189">
        <v>4.2</v>
      </c>
      <c r="F32" s="107">
        <f t="shared" si="0"/>
        <v>176.4</v>
      </c>
      <c r="J32" s="12" t="e">
        <f>IF(#REF!="VIPA",F32,"")</f>
        <v>#REF!</v>
      </c>
      <c r="K32" s="12" t="e">
        <f>IF(#REF!="TB",F32,"")</f>
        <v>#REF!</v>
      </c>
    </row>
    <row r="33" spans="1:11" ht="13">
      <c r="A33" s="94">
        <v>21</v>
      </c>
      <c r="B33" s="103" t="s">
        <v>597</v>
      </c>
      <c r="C33" s="110" t="s">
        <v>36</v>
      </c>
      <c r="D33" s="150">
        <v>43</v>
      </c>
      <c r="E33" s="189">
        <v>5</v>
      </c>
      <c r="F33" s="107">
        <f t="shared" si="0"/>
        <v>215</v>
      </c>
      <c r="J33" s="12" t="e">
        <f>IF(#REF!="VIPA",F33,"")</f>
        <v>#REF!</v>
      </c>
      <c r="K33" s="12" t="e">
        <f>IF(#REF!="TB",F33,"")</f>
        <v>#REF!</v>
      </c>
    </row>
    <row r="34" spans="1:11" ht="13">
      <c r="A34" s="94">
        <v>22</v>
      </c>
      <c r="B34" s="103" t="s">
        <v>44</v>
      </c>
      <c r="C34" s="110" t="s">
        <v>56</v>
      </c>
      <c r="D34" s="150">
        <v>3.5000000000000003E-2</v>
      </c>
      <c r="E34" s="191">
        <v>820</v>
      </c>
      <c r="F34" s="107">
        <f t="shared" si="0"/>
        <v>28.7</v>
      </c>
      <c r="J34" s="12" t="e">
        <f>IF(#REF!="VIPA",F34,"")</f>
        <v>#REF!</v>
      </c>
      <c r="K34" s="12" t="e">
        <f>IF(#REF!="TB",F34,"")</f>
        <v>#REF!</v>
      </c>
    </row>
    <row r="35" spans="1:11" ht="23">
      <c r="A35" s="94">
        <v>23</v>
      </c>
      <c r="B35" s="103" t="s">
        <v>55</v>
      </c>
      <c r="C35" s="110" t="s">
        <v>37</v>
      </c>
      <c r="D35" s="150">
        <v>900</v>
      </c>
      <c r="E35" s="189">
        <v>60</v>
      </c>
      <c r="F35" s="107">
        <f t="shared" si="0"/>
        <v>54000</v>
      </c>
      <c r="J35" s="12" t="e">
        <f>IF(#REF!="VIPA",F35,"")</f>
        <v>#REF!</v>
      </c>
      <c r="K35" s="12" t="e">
        <f>IF(#REF!="TB",F35,"")</f>
        <v>#REF!</v>
      </c>
    </row>
    <row r="36" spans="1:11" s="100" customFormat="1" ht="14.5" customHeight="1">
      <c r="A36" s="94"/>
      <c r="B36" s="177" t="s">
        <v>367</v>
      </c>
      <c r="C36" s="110"/>
      <c r="D36" s="150"/>
      <c r="E36" s="109"/>
      <c r="F36" s="107"/>
      <c r="J36" s="101"/>
      <c r="K36" s="101"/>
    </row>
    <row r="37" spans="1:11" ht="23">
      <c r="A37" s="94">
        <v>1</v>
      </c>
      <c r="B37" s="103" t="s">
        <v>58</v>
      </c>
      <c r="C37" s="110" t="s">
        <v>56</v>
      </c>
      <c r="D37" s="150">
        <v>30</v>
      </c>
      <c r="E37" s="189">
        <v>2441.5300000000002</v>
      </c>
      <c r="F37" s="107">
        <f t="shared" si="0"/>
        <v>73245.899999999994</v>
      </c>
      <c r="J37" s="12" t="e">
        <f>IF(#REF!="VIPA",F37,"")</f>
        <v>#REF!</v>
      </c>
      <c r="K37" s="12" t="e">
        <f>IF(#REF!="TB",F37,"")</f>
        <v>#REF!</v>
      </c>
    </row>
    <row r="38" spans="1:11" ht="13">
      <c r="A38" s="94">
        <v>2</v>
      </c>
      <c r="B38" s="103" t="s">
        <v>59</v>
      </c>
      <c r="C38" s="110" t="s">
        <v>56</v>
      </c>
      <c r="D38" s="150">
        <v>278.45999999999998</v>
      </c>
      <c r="E38" s="190">
        <v>725.08</v>
      </c>
      <c r="F38" s="107">
        <f t="shared" si="0"/>
        <v>201905.78</v>
      </c>
      <c r="J38" s="12" t="e">
        <f>IF(#REF!="VIPA",F38,"")</f>
        <v>#REF!</v>
      </c>
      <c r="K38" s="12" t="e">
        <f>IF(#REF!="TB",F38,"")</f>
        <v>#REF!</v>
      </c>
    </row>
    <row r="39" spans="1:11" ht="23">
      <c r="A39" s="94">
        <v>3</v>
      </c>
      <c r="B39" s="103" t="s">
        <v>60</v>
      </c>
      <c r="C39" s="110" t="s">
        <v>56</v>
      </c>
      <c r="D39" s="150">
        <v>278.45999999999998</v>
      </c>
      <c r="E39" s="189">
        <v>1506.04</v>
      </c>
      <c r="F39" s="107">
        <f t="shared" si="0"/>
        <v>419371.9</v>
      </c>
      <c r="J39" s="12" t="e">
        <f>IF(#REF!="VIPA",F39,"")</f>
        <v>#REF!</v>
      </c>
      <c r="K39" s="12" t="e">
        <f>IF(#REF!="TB",F39,"")</f>
        <v>#REF!</v>
      </c>
    </row>
    <row r="40" spans="1:11" ht="13">
      <c r="A40" s="94">
        <v>4</v>
      </c>
      <c r="B40" s="103" t="s">
        <v>61</v>
      </c>
      <c r="C40" s="110" t="s">
        <v>36</v>
      </c>
      <c r="D40" s="150">
        <v>1210</v>
      </c>
      <c r="E40" s="189">
        <v>6.63</v>
      </c>
      <c r="F40" s="107">
        <f t="shared" si="0"/>
        <v>8022.3</v>
      </c>
      <c r="J40" s="12" t="e">
        <f>IF(#REF!="VIPA",F40,"")</f>
        <v>#REF!</v>
      </c>
      <c r="K40" s="12" t="e">
        <f>IF(#REF!="TB",F40,"")</f>
        <v>#REF!</v>
      </c>
    </row>
    <row r="41" spans="1:11" ht="13">
      <c r="A41" s="94">
        <v>5</v>
      </c>
      <c r="B41" s="103" t="s">
        <v>62</v>
      </c>
      <c r="C41" s="110" t="s">
        <v>56</v>
      </c>
      <c r="D41" s="150">
        <v>12.1</v>
      </c>
      <c r="E41" s="189">
        <v>156.77000000000001</v>
      </c>
      <c r="F41" s="107">
        <f t="shared" si="0"/>
        <v>1896.92</v>
      </c>
      <c r="J41" s="12" t="e">
        <f>IF(#REF!="VIPA",F41,"")</f>
        <v>#REF!</v>
      </c>
      <c r="K41" s="12" t="e">
        <f>IF(#REF!="TB",F41,"")</f>
        <v>#REF!</v>
      </c>
    </row>
    <row r="42" spans="1:11" ht="13">
      <c r="A42" s="94">
        <v>6</v>
      </c>
      <c r="B42" s="103" t="s">
        <v>63</v>
      </c>
      <c r="C42" s="110" t="s">
        <v>36</v>
      </c>
      <c r="D42" s="150">
        <v>1210</v>
      </c>
      <c r="E42" s="189">
        <v>11.23</v>
      </c>
      <c r="F42" s="107">
        <f t="shared" si="0"/>
        <v>13588.3</v>
      </c>
      <c r="J42" s="12" t="e">
        <f>IF(#REF!="VIPA",F42,"")</f>
        <v>#REF!</v>
      </c>
      <c r="K42" s="12" t="e">
        <f>IF(#REF!="TB",F42,"")</f>
        <v>#REF!</v>
      </c>
    </row>
    <row r="43" spans="1:11" ht="23">
      <c r="A43" s="94">
        <v>7</v>
      </c>
      <c r="B43" s="103" t="s">
        <v>64</v>
      </c>
      <c r="C43" s="110" t="s">
        <v>36</v>
      </c>
      <c r="D43" s="150">
        <v>1210</v>
      </c>
      <c r="E43" s="189">
        <v>64</v>
      </c>
      <c r="F43" s="107">
        <f t="shared" si="0"/>
        <v>77440</v>
      </c>
      <c r="J43" s="12" t="e">
        <f>IF(#REF!="VIPA",F43,"")</f>
        <v>#REF!</v>
      </c>
      <c r="K43" s="12" t="e">
        <f>IF(#REF!="TB",F43,"")</f>
        <v>#REF!</v>
      </c>
    </row>
    <row r="44" spans="1:11" ht="23">
      <c r="A44" s="94">
        <v>8</v>
      </c>
      <c r="B44" s="103" t="s">
        <v>65</v>
      </c>
      <c r="C44" s="110" t="s">
        <v>56</v>
      </c>
      <c r="D44" s="150">
        <v>0.13</v>
      </c>
      <c r="E44" s="189">
        <v>5670</v>
      </c>
      <c r="F44" s="107">
        <f t="shared" si="0"/>
        <v>737.1</v>
      </c>
      <c r="J44" s="12" t="e">
        <f>IF(#REF!="VIPA",F44,"")</f>
        <v>#REF!</v>
      </c>
      <c r="K44" s="12" t="e">
        <f>IF(#REF!="TB",F44,"")</f>
        <v>#REF!</v>
      </c>
    </row>
    <row r="45" spans="1:11" ht="23">
      <c r="A45" s="94">
        <v>9</v>
      </c>
      <c r="B45" s="103" t="s">
        <v>65</v>
      </c>
      <c r="C45" s="110" t="s">
        <v>56</v>
      </c>
      <c r="D45" s="150">
        <v>2.4700000000000002</v>
      </c>
      <c r="E45" s="189">
        <v>5670</v>
      </c>
      <c r="F45" s="107">
        <f t="shared" si="0"/>
        <v>14004.9</v>
      </c>
      <c r="J45" s="12" t="e">
        <f>IF(#REF!="VIPA",F45,"")</f>
        <v>#REF!</v>
      </c>
      <c r="K45" s="12" t="e">
        <f>IF(#REF!="TB",F45,"")</f>
        <v>#REF!</v>
      </c>
    </row>
    <row r="46" spans="1:11" ht="23">
      <c r="A46" s="94">
        <v>10</v>
      </c>
      <c r="B46" s="103" t="s">
        <v>66</v>
      </c>
      <c r="C46" s="110" t="s">
        <v>56</v>
      </c>
      <c r="D46" s="150">
        <v>0.09</v>
      </c>
      <c r="E46" s="189">
        <v>7448</v>
      </c>
      <c r="F46" s="107">
        <f t="shared" si="0"/>
        <v>670.32</v>
      </c>
      <c r="J46" s="12" t="e">
        <f>IF(#REF!="VIPA",F46,"")</f>
        <v>#REF!</v>
      </c>
      <c r="K46" s="12" t="e">
        <f>IF(#REF!="TB",F46,"")</f>
        <v>#REF!</v>
      </c>
    </row>
    <row r="47" spans="1:11" ht="23">
      <c r="A47" s="94">
        <v>11</v>
      </c>
      <c r="B47" s="103" t="s">
        <v>65</v>
      </c>
      <c r="C47" s="110" t="s">
        <v>56</v>
      </c>
      <c r="D47" s="150">
        <v>6.34</v>
      </c>
      <c r="E47" s="189">
        <v>5670</v>
      </c>
      <c r="F47" s="107">
        <f t="shared" si="0"/>
        <v>35947.800000000003</v>
      </c>
      <c r="J47" s="12" t="e">
        <f>IF(#REF!="VIPA",F47,"")</f>
        <v>#REF!</v>
      </c>
      <c r="K47" s="12" t="e">
        <f>IF(#REF!="TB",F47,"")</f>
        <v>#REF!</v>
      </c>
    </row>
    <row r="48" spans="1:11" ht="23">
      <c r="A48" s="94">
        <v>12</v>
      </c>
      <c r="B48" s="103" t="s">
        <v>66</v>
      </c>
      <c r="C48" s="110" t="s">
        <v>56</v>
      </c>
      <c r="D48" s="150">
        <v>0.12</v>
      </c>
      <c r="E48" s="189">
        <v>7448</v>
      </c>
      <c r="F48" s="107">
        <f t="shared" si="0"/>
        <v>893.76</v>
      </c>
      <c r="J48" s="12" t="e">
        <f>IF(#REF!="VIPA",F48,"")</f>
        <v>#REF!</v>
      </c>
      <c r="K48" s="12" t="e">
        <f>IF(#REF!="TB",F48,"")</f>
        <v>#REF!</v>
      </c>
    </row>
    <row r="49" spans="1:11" ht="23">
      <c r="A49" s="94">
        <v>13</v>
      </c>
      <c r="B49" s="103" t="s">
        <v>65</v>
      </c>
      <c r="C49" s="110" t="s">
        <v>56</v>
      </c>
      <c r="D49" s="150">
        <v>13.27</v>
      </c>
      <c r="E49" s="189">
        <v>5670</v>
      </c>
      <c r="F49" s="107">
        <f t="shared" si="0"/>
        <v>75240.899999999994</v>
      </c>
      <c r="J49" s="12" t="e">
        <f>IF(#REF!="VIPA",F49,"")</f>
        <v>#REF!</v>
      </c>
      <c r="K49" s="12" t="e">
        <f>IF(#REF!="TB",F49,"")</f>
        <v>#REF!</v>
      </c>
    </row>
    <row r="50" spans="1:11" ht="23">
      <c r="A50" s="94">
        <v>14</v>
      </c>
      <c r="B50" s="103" t="s">
        <v>66</v>
      </c>
      <c r="C50" s="110" t="s">
        <v>56</v>
      </c>
      <c r="D50" s="150">
        <v>2.0699999999999998</v>
      </c>
      <c r="E50" s="189">
        <v>7448</v>
      </c>
      <c r="F50" s="107">
        <f t="shared" si="0"/>
        <v>15417.36</v>
      </c>
      <c r="J50" s="12" t="e">
        <f>IF(#REF!="VIPA",F50,"")</f>
        <v>#REF!</v>
      </c>
      <c r="K50" s="12" t="e">
        <f>IF(#REF!="TB",F50,"")</f>
        <v>#REF!</v>
      </c>
    </row>
    <row r="51" spans="1:11" ht="23">
      <c r="A51" s="94">
        <v>15</v>
      </c>
      <c r="B51" s="103" t="s">
        <v>65</v>
      </c>
      <c r="C51" s="110" t="s">
        <v>56</v>
      </c>
      <c r="D51" s="150">
        <v>6.74</v>
      </c>
      <c r="E51" s="189">
        <v>5670</v>
      </c>
      <c r="F51" s="107">
        <f t="shared" si="0"/>
        <v>38215.800000000003</v>
      </c>
      <c r="J51" s="12" t="e">
        <f>IF(#REF!="VIPA",F51,"")</f>
        <v>#REF!</v>
      </c>
      <c r="K51" s="12" t="e">
        <f>IF(#REF!="TB",F51,"")</f>
        <v>#REF!</v>
      </c>
    </row>
    <row r="52" spans="1:11" ht="23">
      <c r="A52" s="94">
        <v>16</v>
      </c>
      <c r="B52" s="103" t="s">
        <v>67</v>
      </c>
      <c r="C52" s="110" t="s">
        <v>56</v>
      </c>
      <c r="D52" s="150">
        <v>0.09</v>
      </c>
      <c r="E52" s="189">
        <v>7100</v>
      </c>
      <c r="F52" s="107">
        <f t="shared" si="0"/>
        <v>639</v>
      </c>
      <c r="J52" s="12" t="e">
        <f>IF(#REF!="VIPA",F52,"")</f>
        <v>#REF!</v>
      </c>
      <c r="K52" s="12" t="e">
        <f>IF(#REF!="TB",F52,"")</f>
        <v>#REF!</v>
      </c>
    </row>
    <row r="53" spans="1:11" ht="23">
      <c r="A53" s="94">
        <v>17</v>
      </c>
      <c r="B53" s="103" t="s">
        <v>66</v>
      </c>
      <c r="C53" s="110" t="s">
        <v>56</v>
      </c>
      <c r="D53" s="150">
        <v>1.48</v>
      </c>
      <c r="E53" s="189">
        <v>7448</v>
      </c>
      <c r="F53" s="107">
        <f t="shared" si="0"/>
        <v>11023.04</v>
      </c>
      <c r="J53" s="12" t="e">
        <f>IF(#REF!="VIPA",F53,"")</f>
        <v>#REF!</v>
      </c>
      <c r="K53" s="12" t="e">
        <f>IF(#REF!="TB",F53,"")</f>
        <v>#REF!</v>
      </c>
    </row>
    <row r="54" spans="1:11" ht="23">
      <c r="A54" s="94">
        <v>18</v>
      </c>
      <c r="B54" s="103" t="s">
        <v>65</v>
      </c>
      <c r="C54" s="110" t="s">
        <v>56</v>
      </c>
      <c r="D54" s="150">
        <v>11.14</v>
      </c>
      <c r="E54" s="189">
        <v>5670</v>
      </c>
      <c r="F54" s="107">
        <f t="shared" si="0"/>
        <v>63163.8</v>
      </c>
      <c r="J54" s="12" t="e">
        <f>IF(#REF!="VIPA",F54,"")</f>
        <v>#REF!</v>
      </c>
      <c r="K54" s="12" t="e">
        <f>IF(#REF!="TB",F54,"")</f>
        <v>#REF!</v>
      </c>
    </row>
    <row r="55" spans="1:11" ht="23">
      <c r="A55" s="94">
        <v>19</v>
      </c>
      <c r="B55" s="103" t="s">
        <v>68</v>
      </c>
      <c r="C55" s="110" t="s">
        <v>56</v>
      </c>
      <c r="D55" s="150">
        <v>0.25</v>
      </c>
      <c r="E55" s="189">
        <v>7100</v>
      </c>
      <c r="F55" s="107">
        <f t="shared" si="0"/>
        <v>1775</v>
      </c>
      <c r="J55" s="12" t="e">
        <f>IF(#REF!="VIPA",F55,"")</f>
        <v>#REF!</v>
      </c>
      <c r="K55" s="12" t="e">
        <f>IF(#REF!="TB",F55,"")</f>
        <v>#REF!</v>
      </c>
    </row>
    <row r="56" spans="1:11" ht="23">
      <c r="A56" s="94">
        <v>20</v>
      </c>
      <c r="B56" s="103" t="s">
        <v>66</v>
      </c>
      <c r="C56" s="110" t="s">
        <v>56</v>
      </c>
      <c r="D56" s="150">
        <v>0.86</v>
      </c>
      <c r="E56" s="189">
        <v>7448</v>
      </c>
      <c r="F56" s="107">
        <f t="shared" si="0"/>
        <v>6405.28</v>
      </c>
      <c r="J56" s="12" t="e">
        <f>IF(#REF!="VIPA",F56,"")</f>
        <v>#REF!</v>
      </c>
      <c r="K56" s="12" t="e">
        <f>IF(#REF!="TB",F56,"")</f>
        <v>#REF!</v>
      </c>
    </row>
    <row r="57" spans="1:11" ht="23">
      <c r="A57" s="94">
        <v>21</v>
      </c>
      <c r="B57" s="103" t="s">
        <v>65</v>
      </c>
      <c r="C57" s="110" t="s">
        <v>56</v>
      </c>
      <c r="D57" s="150">
        <v>0.24</v>
      </c>
      <c r="E57" s="189">
        <v>5670</v>
      </c>
      <c r="F57" s="107">
        <f t="shared" si="0"/>
        <v>1360.8</v>
      </c>
      <c r="J57" s="12" t="e">
        <f>IF(#REF!="VIPA",F57,"")</f>
        <v>#REF!</v>
      </c>
      <c r="K57" s="12" t="e">
        <f>IF(#REF!="TB",F57,"")</f>
        <v>#REF!</v>
      </c>
    </row>
    <row r="58" spans="1:11" ht="23">
      <c r="A58" s="94">
        <v>22</v>
      </c>
      <c r="B58" s="103" t="s">
        <v>69</v>
      </c>
      <c r="C58" s="110" t="s">
        <v>56</v>
      </c>
      <c r="D58" s="150">
        <v>0.3</v>
      </c>
      <c r="E58" s="189">
        <v>5210</v>
      </c>
      <c r="F58" s="107">
        <f t="shared" si="0"/>
        <v>1563</v>
      </c>
      <c r="J58" s="12" t="e">
        <f>IF(#REF!="VIPA",F58,"")</f>
        <v>#REF!</v>
      </c>
      <c r="K58" s="12" t="e">
        <f>IF(#REF!="TB",F58,"")</f>
        <v>#REF!</v>
      </c>
    </row>
    <row r="59" spans="1:11" ht="20.5" customHeight="1">
      <c r="A59" s="94">
        <v>23</v>
      </c>
      <c r="B59" s="103" t="s">
        <v>70</v>
      </c>
      <c r="C59" s="110" t="s">
        <v>56</v>
      </c>
      <c r="D59" s="150">
        <v>0.3</v>
      </c>
      <c r="E59" s="189">
        <v>9693.76</v>
      </c>
      <c r="F59" s="107">
        <f t="shared" si="0"/>
        <v>2908.13</v>
      </c>
      <c r="J59" s="12" t="e">
        <f>IF(#REF!="VIPA",F59,"")</f>
        <v>#REF!</v>
      </c>
      <c r="K59" s="12" t="e">
        <f>IF(#REF!="TB",F59,"")</f>
        <v>#REF!</v>
      </c>
    </row>
    <row r="60" spans="1:11" ht="23">
      <c r="A60" s="94">
        <v>24</v>
      </c>
      <c r="B60" s="103" t="s">
        <v>71</v>
      </c>
      <c r="C60" s="110" t="s">
        <v>56</v>
      </c>
      <c r="D60" s="150">
        <v>0.57999999999999996</v>
      </c>
      <c r="E60" s="189">
        <v>5781.68</v>
      </c>
      <c r="F60" s="107">
        <f t="shared" si="0"/>
        <v>3353.37</v>
      </c>
      <c r="J60" s="12" t="e">
        <f>IF(#REF!="VIPA",F60,"")</f>
        <v>#REF!</v>
      </c>
      <c r="K60" s="12" t="e">
        <f>IF(#REF!="TB",F60,"")</f>
        <v>#REF!</v>
      </c>
    </row>
    <row r="61" spans="1:11" s="100" customFormat="1" ht="17.149999999999999" customHeight="1">
      <c r="A61" s="94">
        <v>25</v>
      </c>
      <c r="B61" s="103" t="s">
        <v>72</v>
      </c>
      <c r="C61" s="110" t="s">
        <v>38</v>
      </c>
      <c r="D61" s="150">
        <v>3.0449999999999999</v>
      </c>
      <c r="E61" s="189">
        <v>72.5</v>
      </c>
      <c r="F61" s="107">
        <f t="shared" si="0"/>
        <v>220.76</v>
      </c>
      <c r="J61" s="101" t="e">
        <f>IF(#REF!="VIPA",F61,"")</f>
        <v>#REF!</v>
      </c>
      <c r="K61" s="101" t="e">
        <f>IF(#REF!="TB",F61,"")</f>
        <v>#REF!</v>
      </c>
    </row>
    <row r="62" spans="1:11" ht="23">
      <c r="A62" s="94">
        <v>26</v>
      </c>
      <c r="B62" s="103" t="s">
        <v>73</v>
      </c>
      <c r="C62" s="110" t="s">
        <v>38</v>
      </c>
      <c r="D62" s="150">
        <v>19</v>
      </c>
      <c r="E62" s="189">
        <v>550</v>
      </c>
      <c r="F62" s="107">
        <f t="shared" si="0"/>
        <v>10450</v>
      </c>
      <c r="J62" s="12" t="e">
        <f>IF(#REF!="VIPA",F62,"")</f>
        <v>#REF!</v>
      </c>
      <c r="K62" s="12" t="e">
        <f>IF(#REF!="TB",F62,"")</f>
        <v>#REF!</v>
      </c>
    </row>
    <row r="63" spans="1:11" ht="13">
      <c r="A63" s="94">
        <v>27</v>
      </c>
      <c r="B63" s="103" t="s">
        <v>74</v>
      </c>
      <c r="C63" s="110" t="s">
        <v>36</v>
      </c>
      <c r="D63" s="150">
        <v>312</v>
      </c>
      <c r="E63" s="189">
        <v>160</v>
      </c>
      <c r="F63" s="107">
        <f t="shared" si="0"/>
        <v>49920</v>
      </c>
      <c r="J63" s="12" t="e">
        <f>IF(#REF!="VIPA",F63,"")</f>
        <v>#REF!</v>
      </c>
      <c r="K63" s="12" t="e">
        <f>IF(#REF!="TB",F63,"")</f>
        <v>#REF!</v>
      </c>
    </row>
    <row r="64" spans="1:11" ht="23">
      <c r="A64" s="94">
        <v>28</v>
      </c>
      <c r="B64" s="103" t="s">
        <v>75</v>
      </c>
      <c r="C64" s="110" t="s">
        <v>56</v>
      </c>
      <c r="D64" s="150">
        <v>3</v>
      </c>
      <c r="E64" s="191">
        <v>5081.68</v>
      </c>
      <c r="F64" s="107">
        <f t="shared" si="0"/>
        <v>15245.04</v>
      </c>
      <c r="J64" s="12" t="e">
        <f>IF(#REF!="VIPA",F64,"")</f>
        <v>#REF!</v>
      </c>
      <c r="K64" s="12" t="e">
        <f>IF(#REF!="TB",F64,"")</f>
        <v>#REF!</v>
      </c>
    </row>
    <row r="65" spans="1:11" ht="23">
      <c r="A65" s="94">
        <v>29</v>
      </c>
      <c r="B65" s="103" t="s">
        <v>65</v>
      </c>
      <c r="C65" s="110" t="s">
        <v>56</v>
      </c>
      <c r="D65" s="150">
        <v>1.1499999999999999</v>
      </c>
      <c r="E65" s="189">
        <v>5670</v>
      </c>
      <c r="F65" s="107">
        <f t="shared" si="0"/>
        <v>6520.5</v>
      </c>
      <c r="J65" s="12" t="e">
        <f>IF(#REF!="VIPA",F65,"")</f>
        <v>#REF!</v>
      </c>
      <c r="K65" s="12" t="e">
        <f>IF(#REF!="TB",F65,"")</f>
        <v>#REF!</v>
      </c>
    </row>
    <row r="66" spans="1:11">
      <c r="A66" s="94"/>
      <c r="B66" s="177" t="s">
        <v>368</v>
      </c>
      <c r="C66" s="110"/>
      <c r="D66" s="150"/>
      <c r="E66" s="109"/>
      <c r="F66" s="107"/>
      <c r="J66" s="12"/>
      <c r="K66" s="12"/>
    </row>
    <row r="67" spans="1:11" ht="23">
      <c r="A67" s="94">
        <v>1</v>
      </c>
      <c r="B67" s="103" t="s">
        <v>76</v>
      </c>
      <c r="C67" s="112" t="s">
        <v>36</v>
      </c>
      <c r="D67" s="112">
        <v>465</v>
      </c>
      <c r="E67" s="189">
        <v>76</v>
      </c>
      <c r="F67" s="107">
        <f t="shared" si="0"/>
        <v>35340</v>
      </c>
      <c r="J67" s="12" t="e">
        <f>IF(#REF!="VIPA",F67,"")</f>
        <v>#REF!</v>
      </c>
      <c r="K67" s="12" t="e">
        <f>IF(#REF!="TB",F67,"")</f>
        <v>#REF!</v>
      </c>
    </row>
    <row r="68" spans="1:11" ht="23">
      <c r="A68" s="94">
        <v>2</v>
      </c>
      <c r="B68" s="103" t="s">
        <v>77</v>
      </c>
      <c r="C68" s="112" t="s">
        <v>56</v>
      </c>
      <c r="D68" s="112">
        <v>4.6500000000000004</v>
      </c>
      <c r="E68" s="190">
        <v>1011.08</v>
      </c>
      <c r="F68" s="107">
        <f t="shared" si="0"/>
        <v>4701.5200000000004</v>
      </c>
      <c r="J68" s="12" t="e">
        <f>IF(#REF!="VIPA",F68,"")</f>
        <v>#REF!</v>
      </c>
      <c r="K68" s="12" t="e">
        <f>IF(#REF!="TB",F68,"")</f>
        <v>#REF!</v>
      </c>
    </row>
    <row r="69" spans="1:11" ht="23">
      <c r="A69" s="94">
        <v>3</v>
      </c>
      <c r="B69" s="103" t="s">
        <v>78</v>
      </c>
      <c r="C69" s="112" t="s">
        <v>36</v>
      </c>
      <c r="D69" s="112">
        <v>465</v>
      </c>
      <c r="E69" s="189">
        <v>11.28</v>
      </c>
      <c r="F69" s="107">
        <f t="shared" si="0"/>
        <v>5245.2</v>
      </c>
      <c r="J69" s="12" t="e">
        <f>IF(#REF!="VIPA",F69,"")</f>
        <v>#REF!</v>
      </c>
      <c r="K69" s="12" t="e">
        <f>IF(#REF!="TB",F69,"")</f>
        <v>#REF!</v>
      </c>
    </row>
    <row r="70" spans="1:11" ht="23">
      <c r="A70" s="94">
        <v>4</v>
      </c>
      <c r="B70" s="103" t="s">
        <v>79</v>
      </c>
      <c r="C70" s="112" t="s">
        <v>30</v>
      </c>
      <c r="D70" s="112">
        <v>14</v>
      </c>
      <c r="E70" s="189">
        <v>8.92</v>
      </c>
      <c r="F70" s="107">
        <f t="shared" si="0"/>
        <v>124.88</v>
      </c>
      <c r="J70" s="12" t="e">
        <f>IF(#REF!="VIPA",F70,"")</f>
        <v>#REF!</v>
      </c>
      <c r="K70" s="12" t="e">
        <f>IF(#REF!="TB",F70,"")</f>
        <v>#REF!</v>
      </c>
    </row>
    <row r="71" spans="1:11" ht="23">
      <c r="A71" s="94">
        <v>5</v>
      </c>
      <c r="B71" s="103" t="s">
        <v>80</v>
      </c>
      <c r="C71" s="112" t="s">
        <v>56</v>
      </c>
      <c r="D71" s="112">
        <v>79.349999999999994</v>
      </c>
      <c r="E71" s="189">
        <v>6300</v>
      </c>
      <c r="F71" s="107">
        <f t="shared" si="0"/>
        <v>499905</v>
      </c>
      <c r="J71" s="12" t="e">
        <f>IF(#REF!="VIPA",F71,"")</f>
        <v>#REF!</v>
      </c>
      <c r="K71" s="12" t="e">
        <f>IF(#REF!="TB",F71,"")</f>
        <v>#REF!</v>
      </c>
    </row>
    <row r="72" spans="1:11" ht="14.15" customHeight="1">
      <c r="A72" s="94">
        <v>6</v>
      </c>
      <c r="B72" s="103" t="s">
        <v>81</v>
      </c>
      <c r="C72" s="112" t="s">
        <v>85</v>
      </c>
      <c r="D72" s="112">
        <v>1.8</v>
      </c>
      <c r="E72" s="189">
        <v>3214.14</v>
      </c>
      <c r="F72" s="107">
        <f t="shared" si="0"/>
        <v>5785.45</v>
      </c>
      <c r="J72" s="12" t="e">
        <f>IF(#REF!="VIPA",F72,"")</f>
        <v>#REF!</v>
      </c>
      <c r="K72" s="12" t="e">
        <f>IF(#REF!="TB",F72,"")</f>
        <v>#REF!</v>
      </c>
    </row>
    <row r="73" spans="1:11" ht="23">
      <c r="A73" s="94">
        <v>7</v>
      </c>
      <c r="B73" s="103" t="s">
        <v>637</v>
      </c>
      <c r="C73" s="112" t="s">
        <v>36</v>
      </c>
      <c r="D73" s="112">
        <v>421</v>
      </c>
      <c r="E73" s="189">
        <v>97</v>
      </c>
      <c r="F73" s="107">
        <f t="shared" si="0"/>
        <v>40837</v>
      </c>
      <c r="J73" s="12" t="e">
        <f>IF(#REF!="VIPA",F73,"")</f>
        <v>#REF!</v>
      </c>
      <c r="K73" s="12" t="e">
        <f>IF(#REF!="TB",F73,"")</f>
        <v>#REF!</v>
      </c>
    </row>
    <row r="74" spans="1:11" ht="23">
      <c r="A74" s="94">
        <v>8</v>
      </c>
      <c r="B74" s="103" t="s">
        <v>77</v>
      </c>
      <c r="C74" s="112" t="s">
        <v>56</v>
      </c>
      <c r="D74" s="112">
        <v>6.7</v>
      </c>
      <c r="E74" s="189">
        <v>1011.08</v>
      </c>
      <c r="F74" s="107">
        <f t="shared" si="0"/>
        <v>6774.24</v>
      </c>
      <c r="J74" s="12" t="e">
        <f>IF(#REF!="VIPA",F74,"")</f>
        <v>#REF!</v>
      </c>
      <c r="K74" s="12" t="e">
        <f>IF(#REF!="TB",F74,"")</f>
        <v>#REF!</v>
      </c>
    </row>
    <row r="75" spans="1:11" ht="23">
      <c r="A75" s="94">
        <v>9</v>
      </c>
      <c r="B75" s="103" t="s">
        <v>82</v>
      </c>
      <c r="C75" s="112" t="s">
        <v>56</v>
      </c>
      <c r="D75" s="112">
        <v>6.7</v>
      </c>
      <c r="E75" s="189">
        <v>6415</v>
      </c>
      <c r="F75" s="107">
        <f t="shared" si="0"/>
        <v>42980.5</v>
      </c>
      <c r="J75" s="12" t="e">
        <f>IF(#REF!="VIPA",F75,"")</f>
        <v>#REF!</v>
      </c>
      <c r="K75" s="12" t="e">
        <f>IF(#REF!="TB",F75,"")</f>
        <v>#REF!</v>
      </c>
    </row>
    <row r="76" spans="1:11" ht="23">
      <c r="A76" s="94">
        <v>10</v>
      </c>
      <c r="B76" s="103" t="s">
        <v>430</v>
      </c>
      <c r="C76" s="112" t="s">
        <v>56</v>
      </c>
      <c r="D76" s="112">
        <v>0.8</v>
      </c>
      <c r="E76" s="189">
        <v>19015</v>
      </c>
      <c r="F76" s="107">
        <f t="shared" si="0"/>
        <v>15212</v>
      </c>
      <c r="J76" s="12" t="e">
        <f>IF(#REF!="VIPA",F76,"")</f>
        <v>#REF!</v>
      </c>
      <c r="K76" s="12" t="e">
        <f>IF(#REF!="TB",F76,"")</f>
        <v>#REF!</v>
      </c>
    </row>
    <row r="77" spans="1:11" ht="23">
      <c r="A77" s="94">
        <v>11</v>
      </c>
      <c r="B77" s="103" t="s">
        <v>83</v>
      </c>
      <c r="C77" s="112" t="s">
        <v>56</v>
      </c>
      <c r="D77" s="112">
        <v>0.41299999999999998</v>
      </c>
      <c r="E77" s="191">
        <v>6320.69</v>
      </c>
      <c r="F77" s="107">
        <f t="shared" si="0"/>
        <v>2610.44</v>
      </c>
      <c r="J77" s="12" t="e">
        <f>IF(#REF!="VIPA",F77,"")</f>
        <v>#REF!</v>
      </c>
      <c r="K77" s="12" t="e">
        <f>IF(#REF!="TB",F77,"")</f>
        <v>#REF!</v>
      </c>
    </row>
    <row r="78" spans="1:11" ht="23">
      <c r="A78" s="94">
        <v>12</v>
      </c>
      <c r="B78" s="103" t="s">
        <v>84</v>
      </c>
      <c r="C78" s="112" t="s">
        <v>36</v>
      </c>
      <c r="D78" s="112">
        <v>197</v>
      </c>
      <c r="E78" s="189">
        <v>100</v>
      </c>
      <c r="F78" s="107">
        <f t="shared" si="0"/>
        <v>19700</v>
      </c>
      <c r="J78" s="12" t="e">
        <f>IF(#REF!="VIPA",F78,"")</f>
        <v>#REF!</v>
      </c>
      <c r="K78" s="12" t="e">
        <f>IF(#REF!="TB",F78,"")</f>
        <v>#REF!</v>
      </c>
    </row>
    <row r="79" spans="1:11">
      <c r="A79" s="94"/>
      <c r="B79" s="177" t="s">
        <v>369</v>
      </c>
      <c r="C79" s="110"/>
      <c r="D79" s="150"/>
      <c r="E79" s="109"/>
      <c r="F79" s="107"/>
      <c r="J79" s="12" t="e">
        <f>IF(#REF!="VIPA",F79,"")</f>
        <v>#REF!</v>
      </c>
      <c r="K79" s="12" t="e">
        <f>IF(#REF!="TB",F79,"")</f>
        <v>#REF!</v>
      </c>
    </row>
    <row r="80" spans="1:11" ht="23">
      <c r="A80" s="94">
        <v>1</v>
      </c>
      <c r="B80" s="103" t="s">
        <v>86</v>
      </c>
      <c r="C80" s="112" t="s">
        <v>36</v>
      </c>
      <c r="D80" s="112">
        <v>7966</v>
      </c>
      <c r="E80" s="189">
        <v>24</v>
      </c>
      <c r="F80" s="107">
        <f t="shared" si="0"/>
        <v>191184</v>
      </c>
      <c r="J80" s="12" t="e">
        <f>IF(#REF!="VIPA",F80,"")</f>
        <v>#REF!</v>
      </c>
      <c r="K80" s="12" t="e">
        <f>IF(#REF!="TB",F80,"")</f>
        <v>#REF!</v>
      </c>
    </row>
    <row r="81" spans="1:11" ht="23">
      <c r="A81" s="94">
        <v>2</v>
      </c>
      <c r="B81" s="103" t="s">
        <v>87</v>
      </c>
      <c r="C81" s="112" t="s">
        <v>36</v>
      </c>
      <c r="D81" s="112">
        <v>3029</v>
      </c>
      <c r="E81" s="190">
        <v>28.5</v>
      </c>
      <c r="F81" s="107">
        <f t="shared" si="0"/>
        <v>86326.5</v>
      </c>
      <c r="J81" s="12" t="e">
        <f>IF(#REF!="VIPA",F81,"")</f>
        <v>#REF!</v>
      </c>
      <c r="K81" s="12" t="e">
        <f>IF(#REF!="TB",F81,"")</f>
        <v>#REF!</v>
      </c>
    </row>
    <row r="82" spans="1:11" ht="23">
      <c r="A82" s="94">
        <v>3</v>
      </c>
      <c r="B82" s="103" t="s">
        <v>88</v>
      </c>
      <c r="C82" s="112" t="s">
        <v>56</v>
      </c>
      <c r="D82" s="112">
        <v>0.41299999999999998</v>
      </c>
      <c r="E82" s="189">
        <v>5500</v>
      </c>
      <c r="F82" s="107">
        <f t="shared" si="0"/>
        <v>2271.5</v>
      </c>
      <c r="J82" s="12" t="e">
        <f>IF(#REF!="VIPA",F82,"")</f>
        <v>#REF!</v>
      </c>
      <c r="K82" s="12" t="e">
        <f>IF(#REF!="TB",F82,"")</f>
        <v>#REF!</v>
      </c>
    </row>
    <row r="83" spans="1:11" ht="23">
      <c r="A83" s="94">
        <v>4</v>
      </c>
      <c r="B83" s="103" t="s">
        <v>89</v>
      </c>
      <c r="C83" s="112" t="s">
        <v>56</v>
      </c>
      <c r="D83" s="112">
        <v>0.41299999999999998</v>
      </c>
      <c r="E83" s="189">
        <v>904.95</v>
      </c>
      <c r="F83" s="107">
        <f t="shared" si="0"/>
        <v>373.74</v>
      </c>
      <c r="J83" s="12" t="e">
        <f>IF(#REF!="VIPA",F83,"")</f>
        <v>#REF!</v>
      </c>
      <c r="K83" s="12" t="e">
        <f>IF(#REF!="TB",F83,"")</f>
        <v>#REF!</v>
      </c>
    </row>
    <row r="84" spans="1:11" ht="23">
      <c r="A84" s="94">
        <v>5</v>
      </c>
      <c r="B84" s="103" t="s">
        <v>90</v>
      </c>
      <c r="C84" s="112" t="s">
        <v>56</v>
      </c>
      <c r="D84" s="112">
        <v>0.41299999999999998</v>
      </c>
      <c r="E84" s="189">
        <v>691.87</v>
      </c>
      <c r="F84" s="107">
        <f t="shared" si="0"/>
        <v>285.74</v>
      </c>
      <c r="J84" s="12" t="e">
        <f>IF(#REF!="VIPA",F84,"")</f>
        <v>#REF!</v>
      </c>
      <c r="K84" s="12" t="e">
        <f>IF(#REF!="TB",F84,"")</f>
        <v>#REF!</v>
      </c>
    </row>
    <row r="85" spans="1:11" ht="23">
      <c r="A85" s="94">
        <v>6</v>
      </c>
      <c r="B85" s="103" t="s">
        <v>91</v>
      </c>
      <c r="C85" s="112" t="s">
        <v>56</v>
      </c>
      <c r="D85" s="112">
        <v>0.41299999999999998</v>
      </c>
      <c r="E85" s="189">
        <v>1138.9000000000001</v>
      </c>
      <c r="F85" s="107">
        <f t="shared" si="0"/>
        <v>470.37</v>
      </c>
      <c r="J85" s="12" t="e">
        <f>IF(#REF!="VIPA",F85,"")</f>
        <v>#REF!</v>
      </c>
      <c r="K85" s="12" t="e">
        <f>IF(#REF!="TB",F85,"")</f>
        <v>#REF!</v>
      </c>
    </row>
    <row r="86" spans="1:11" ht="13">
      <c r="A86" s="94">
        <v>7</v>
      </c>
      <c r="B86" s="103" t="s">
        <v>92</v>
      </c>
      <c r="C86" s="112" t="s">
        <v>56</v>
      </c>
      <c r="D86" s="112">
        <v>0.41299999999999998</v>
      </c>
      <c r="E86" s="189">
        <v>4776.3999999999996</v>
      </c>
      <c r="F86" s="107">
        <f t="shared" si="0"/>
        <v>1972.65</v>
      </c>
      <c r="J86" s="12" t="e">
        <f>IF(#REF!="VIPA",F86,"")</f>
        <v>#REF!</v>
      </c>
      <c r="K86" s="12" t="e">
        <f>IF(#REF!="TB",F86,"")</f>
        <v>#REF!</v>
      </c>
    </row>
    <row r="87" spans="1:11" ht="13">
      <c r="A87" s="94">
        <v>8</v>
      </c>
      <c r="B87" s="103" t="s">
        <v>93</v>
      </c>
      <c r="C87" s="112" t="s">
        <v>36</v>
      </c>
      <c r="D87" s="112">
        <v>17.2</v>
      </c>
      <c r="E87" s="189">
        <v>250.38</v>
      </c>
      <c r="F87" s="107">
        <f t="shared" si="0"/>
        <v>4306.54</v>
      </c>
      <c r="J87" s="12" t="e">
        <f>IF(#REF!="VIPA",F87,"")</f>
        <v>#REF!</v>
      </c>
      <c r="K87" s="12" t="e">
        <f>IF(#REF!="TB",F87,"")</f>
        <v>#REF!</v>
      </c>
    </row>
    <row r="88" spans="1:11">
      <c r="A88" s="94">
        <v>9</v>
      </c>
      <c r="B88" s="103" t="s">
        <v>94</v>
      </c>
      <c r="C88" s="112" t="s">
        <v>36</v>
      </c>
      <c r="D88" s="112">
        <v>7.5</v>
      </c>
      <c r="E88" s="109">
        <v>250.38</v>
      </c>
      <c r="F88" s="107">
        <f t="shared" si="0"/>
        <v>1877.85</v>
      </c>
      <c r="J88" s="12"/>
      <c r="K88" s="12"/>
    </row>
    <row r="89" spans="1:11">
      <c r="A89" s="94"/>
      <c r="B89" s="177" t="s">
        <v>370</v>
      </c>
      <c r="C89" s="110"/>
      <c r="D89" s="150"/>
      <c r="E89" s="109"/>
      <c r="F89" s="107"/>
      <c r="J89" s="12"/>
      <c r="K89" s="12"/>
    </row>
    <row r="90" spans="1:11" ht="13">
      <c r="A90" s="94">
        <v>1</v>
      </c>
      <c r="B90" s="103" t="s">
        <v>95</v>
      </c>
      <c r="C90" s="112" t="s">
        <v>36</v>
      </c>
      <c r="D90" s="112">
        <v>807</v>
      </c>
      <c r="E90" s="189">
        <v>270</v>
      </c>
      <c r="F90" s="107">
        <f t="shared" si="0"/>
        <v>217890</v>
      </c>
      <c r="J90" s="12" t="e">
        <f>IF(#REF!="VIPA",F90,"")</f>
        <v>#REF!</v>
      </c>
      <c r="K90" s="12" t="e">
        <f>IF(#REF!="TB",F90,"")</f>
        <v>#REF!</v>
      </c>
    </row>
    <row r="91" spans="1:11" ht="23">
      <c r="A91" s="94">
        <v>2</v>
      </c>
      <c r="B91" s="103" t="s">
        <v>96</v>
      </c>
      <c r="C91" s="112" t="s">
        <v>36</v>
      </c>
      <c r="D91" s="112">
        <v>317</v>
      </c>
      <c r="E91" s="190">
        <v>500</v>
      </c>
      <c r="F91" s="107">
        <f t="shared" si="0"/>
        <v>158500</v>
      </c>
      <c r="J91" s="12" t="e">
        <f>IF(#REF!="VIPA",F91,"")</f>
        <v>#REF!</v>
      </c>
      <c r="K91" s="12" t="e">
        <f>IF(#REF!="TB",F91,"")</f>
        <v>#REF!</v>
      </c>
    </row>
    <row r="92" spans="1:11" ht="23">
      <c r="A92" s="94">
        <v>3</v>
      </c>
      <c r="B92" s="103" t="s">
        <v>97</v>
      </c>
      <c r="C92" s="112" t="s">
        <v>36</v>
      </c>
      <c r="D92" s="112">
        <v>5.38</v>
      </c>
      <c r="E92" s="189">
        <v>500</v>
      </c>
      <c r="F92" s="107">
        <f t="shared" si="0"/>
        <v>2690</v>
      </c>
      <c r="J92" s="12" t="e">
        <f>IF(#REF!="VIPA",F92,"")</f>
        <v>#REF!</v>
      </c>
      <c r="K92" s="12" t="e">
        <f>IF(#REF!="TB",F92,"")</f>
        <v>#REF!</v>
      </c>
    </row>
    <row r="93" spans="1:11" ht="13">
      <c r="A93" s="94">
        <v>4</v>
      </c>
      <c r="B93" s="103" t="s">
        <v>98</v>
      </c>
      <c r="C93" s="112" t="s">
        <v>36</v>
      </c>
      <c r="D93" s="112">
        <v>25.4</v>
      </c>
      <c r="E93" s="191">
        <v>315</v>
      </c>
      <c r="F93" s="107">
        <f t="shared" si="0"/>
        <v>8001</v>
      </c>
      <c r="J93" s="12" t="e">
        <f>IF(#REF!="VIPA",F93,"")</f>
        <v>#REF!</v>
      </c>
      <c r="K93" s="12" t="e">
        <f>IF(#REF!="TB",F93,"")</f>
        <v>#REF!</v>
      </c>
    </row>
    <row r="94" spans="1:11" ht="13">
      <c r="A94" s="94">
        <v>5</v>
      </c>
      <c r="B94" s="103" t="s">
        <v>99</v>
      </c>
      <c r="C94" s="112" t="s">
        <v>57</v>
      </c>
      <c r="D94" s="112">
        <v>2</v>
      </c>
      <c r="E94" s="189">
        <v>1450</v>
      </c>
      <c r="F94" s="107">
        <f t="shared" si="0"/>
        <v>2900</v>
      </c>
      <c r="J94" s="12" t="e">
        <f>IF(#REF!="VIPA",F94,"")</f>
        <v>#REF!</v>
      </c>
      <c r="K94" s="12" t="e">
        <f>IF(#REF!="TB",F94,"")</f>
        <v>#REF!</v>
      </c>
    </row>
    <row r="95" spans="1:11">
      <c r="A95" s="94"/>
      <c r="B95" s="177" t="s">
        <v>371</v>
      </c>
      <c r="C95" s="110"/>
      <c r="D95" s="150"/>
      <c r="E95" s="109"/>
      <c r="F95" s="107"/>
      <c r="J95" s="12" t="e">
        <f>IF(#REF!="VIPA",F95,"")</f>
        <v>#REF!</v>
      </c>
      <c r="K95" s="12" t="e">
        <f>IF(#REF!="TB",F95,"")</f>
        <v>#REF!</v>
      </c>
    </row>
    <row r="96" spans="1:11" ht="13">
      <c r="A96" s="94">
        <v>1</v>
      </c>
      <c r="B96" s="103" t="s">
        <v>375</v>
      </c>
      <c r="C96" s="112" t="s">
        <v>36</v>
      </c>
      <c r="D96" s="112">
        <v>300</v>
      </c>
      <c r="E96" s="189">
        <v>109</v>
      </c>
      <c r="F96" s="107">
        <f t="shared" si="0"/>
        <v>32700</v>
      </c>
      <c r="J96" s="12" t="e">
        <f>IF(#REF!="VIPA",F96,"")</f>
        <v>#REF!</v>
      </c>
      <c r="K96" s="12" t="e">
        <f>IF(#REF!="TB",F96,"")</f>
        <v>#REF!</v>
      </c>
    </row>
    <row r="97" spans="1:11" ht="13">
      <c r="A97" s="94">
        <v>2</v>
      </c>
      <c r="B97" s="103" t="s">
        <v>376</v>
      </c>
      <c r="C97" s="112" t="s">
        <v>56</v>
      </c>
      <c r="D97" s="112">
        <v>3</v>
      </c>
      <c r="E97" s="192">
        <v>1090.53</v>
      </c>
      <c r="F97" s="107">
        <f t="shared" si="0"/>
        <v>3271.59</v>
      </c>
      <c r="J97" s="12" t="e">
        <f>IF(#REF!="VIPA",F97,"")</f>
        <v>#REF!</v>
      </c>
      <c r="K97" s="12" t="e">
        <f>IF(#REF!="TB",F97,"")</f>
        <v>#REF!</v>
      </c>
    </row>
    <row r="98" spans="1:11" ht="23">
      <c r="A98" s="94">
        <v>3</v>
      </c>
      <c r="B98" s="103" t="s">
        <v>602</v>
      </c>
      <c r="C98" s="112" t="s">
        <v>56</v>
      </c>
      <c r="D98" s="112">
        <v>3</v>
      </c>
      <c r="E98" s="189">
        <v>1054.08</v>
      </c>
      <c r="F98" s="107">
        <f t="shared" si="0"/>
        <v>3162.24</v>
      </c>
      <c r="J98" s="12" t="e">
        <f>IF(#REF!="VIPA",F98,"")</f>
        <v>#REF!</v>
      </c>
      <c r="K98" s="12" t="e">
        <f>IF(#REF!="TB",F98,"")</f>
        <v>#REF!</v>
      </c>
    </row>
    <row r="99" spans="1:11">
      <c r="A99" s="94"/>
      <c r="B99" s="177" t="s">
        <v>372</v>
      </c>
      <c r="C99" s="110"/>
      <c r="D99" s="150"/>
      <c r="E99" s="109"/>
      <c r="F99" s="107"/>
      <c r="J99" s="12"/>
      <c r="K99" s="12"/>
    </row>
    <row r="100" spans="1:11" ht="12.65" customHeight="1">
      <c r="A100" s="94">
        <v>1</v>
      </c>
      <c r="B100" s="103" t="s">
        <v>100</v>
      </c>
      <c r="C100" s="112" t="s">
        <v>36</v>
      </c>
      <c r="D100" s="112">
        <v>424</v>
      </c>
      <c r="E100" s="109">
        <v>74</v>
      </c>
      <c r="F100" s="107">
        <f t="shared" si="0"/>
        <v>31376</v>
      </c>
      <c r="J100" s="12" t="e">
        <f>IF(#REF!="VIPA",F100,"")</f>
        <v>#REF!</v>
      </c>
      <c r="K100" s="12" t="e">
        <f>IF(#REF!="TB",F100,"")</f>
        <v>#REF!</v>
      </c>
    </row>
    <row r="101" spans="1:11" ht="26.5" customHeight="1">
      <c r="A101" s="94">
        <v>2</v>
      </c>
      <c r="B101" s="103" t="s">
        <v>101</v>
      </c>
      <c r="C101" s="112" t="s">
        <v>56</v>
      </c>
      <c r="D101" s="112">
        <v>0.18</v>
      </c>
      <c r="E101" s="109">
        <v>8723</v>
      </c>
      <c r="F101" s="107">
        <f t="shared" si="0"/>
        <v>1570.14</v>
      </c>
      <c r="J101" s="12" t="e">
        <f>IF(#REF!="VIPA",F101,"")</f>
        <v>#REF!</v>
      </c>
      <c r="K101" s="12" t="e">
        <f>IF(#REF!="TB",F101,"")</f>
        <v>#REF!</v>
      </c>
    </row>
    <row r="102" spans="1:11" ht="13.5" customHeight="1">
      <c r="A102" s="94"/>
      <c r="B102" s="177" t="s">
        <v>373</v>
      </c>
      <c r="C102" s="110"/>
      <c r="D102" s="150"/>
      <c r="E102" s="109"/>
      <c r="F102" s="107"/>
      <c r="J102" s="12"/>
      <c r="K102" s="12"/>
    </row>
    <row r="103" spans="1:11" ht="21.65" customHeight="1">
      <c r="A103" s="94">
        <v>1</v>
      </c>
      <c r="B103" s="103" t="s">
        <v>374</v>
      </c>
      <c r="C103" s="112" t="s">
        <v>36</v>
      </c>
      <c r="D103" s="112">
        <v>136.88999999999999</v>
      </c>
      <c r="E103" s="109">
        <v>40</v>
      </c>
      <c r="F103" s="107">
        <f t="shared" si="0"/>
        <v>5475.6</v>
      </c>
      <c r="J103" s="12" t="e">
        <f>IF(#REF!="VIPA",F103,"")</f>
        <v>#REF!</v>
      </c>
      <c r="K103" s="12" t="e">
        <f>IF(#REF!="TB",F103,"")</f>
        <v>#REF!</v>
      </c>
    </row>
    <row r="104" spans="1:11" ht="13.5" customHeight="1">
      <c r="A104" s="94">
        <v>2</v>
      </c>
      <c r="B104" s="111" t="s">
        <v>102</v>
      </c>
      <c r="C104" s="112" t="s">
        <v>36</v>
      </c>
      <c r="D104" s="112">
        <v>136.88999999999999</v>
      </c>
      <c r="E104" s="109">
        <v>900</v>
      </c>
      <c r="F104" s="107">
        <f t="shared" si="0"/>
        <v>123201</v>
      </c>
      <c r="J104" s="12" t="e">
        <f>IF(#REF!="VIPA",F104,"")</f>
        <v>#REF!</v>
      </c>
      <c r="K104" s="12" t="e">
        <f>IF(#REF!="TB",F104,"")</f>
        <v>#REF!</v>
      </c>
    </row>
    <row r="105" spans="1:11">
      <c r="A105" s="94"/>
      <c r="B105" s="177" t="s">
        <v>40</v>
      </c>
      <c r="C105" s="110"/>
      <c r="D105" s="150"/>
      <c r="E105" s="109"/>
      <c r="F105" s="107">
        <f t="shared" si="0"/>
        <v>0</v>
      </c>
      <c r="J105" s="12" t="e">
        <f>IF(#REF!="VIPA",F105,"")</f>
        <v>#REF!</v>
      </c>
      <c r="K105" s="12" t="e">
        <f>IF(#REF!="TB",F105,"")</f>
        <v>#REF!</v>
      </c>
    </row>
    <row r="106" spans="1:11">
      <c r="A106" s="94">
        <v>1</v>
      </c>
      <c r="B106" s="116" t="s">
        <v>625</v>
      </c>
      <c r="C106" s="112" t="s">
        <v>41</v>
      </c>
      <c r="D106" s="112">
        <v>5</v>
      </c>
      <c r="E106" s="109">
        <v>15000</v>
      </c>
      <c r="F106" s="107">
        <f t="shared" si="0"/>
        <v>75000</v>
      </c>
      <c r="J106" s="12" t="e">
        <f>IF(#REF!="VIPA",F106,"")</f>
        <v>#REF!</v>
      </c>
      <c r="K106" s="12" t="e">
        <f>IF(#REF!="TB",F106,"")</f>
        <v>#REF!</v>
      </c>
    </row>
    <row r="107" spans="1:11" ht="12" thickBot="1">
      <c r="A107" s="94">
        <v>2</v>
      </c>
      <c r="B107" s="116" t="s">
        <v>640</v>
      </c>
      <c r="C107" s="112" t="s">
        <v>41</v>
      </c>
      <c r="D107" s="112">
        <v>1</v>
      </c>
      <c r="E107" s="109">
        <v>25000</v>
      </c>
      <c r="F107" s="107">
        <f t="shared" ref="F107" si="1">ROUND(D107*E107,2)</f>
        <v>25000</v>
      </c>
    </row>
    <row r="108" spans="1:11" ht="12.65" customHeight="1" thickBot="1">
      <c r="A108" s="220" t="s">
        <v>14</v>
      </c>
      <c r="B108" s="221"/>
      <c r="C108" s="221"/>
      <c r="D108" s="221"/>
      <c r="E108" s="221"/>
      <c r="F108" s="58">
        <f>SUM(F12:F107)</f>
        <v>3029100.7300000014</v>
      </c>
    </row>
  </sheetData>
  <sheetProtection algorithmName="SHA-512" hashValue="QNMkJHRQMhkfKtJuQ440wTIUDPqXP5IaaP+98GHxfg5P2WCCZgDHg8lhrTwGE/g84EZvz5T67DFOJ/5Iy3Cb3A==" saltValue="NDlXGmc5jyujREkID7ieaQ==" spinCount="100000" sheet="1" objects="1" scenarios="1"/>
  <autoFilter ref="A11:F108"/>
  <mergeCells count="7">
    <mergeCell ref="J9:K9"/>
    <mergeCell ref="A108:E108"/>
    <mergeCell ref="B3:F3"/>
    <mergeCell ref="A9:A10"/>
    <mergeCell ref="C9:C10"/>
    <mergeCell ref="D9:D10"/>
    <mergeCell ref="E9:F9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>
      <selection activeCell="E15" sqref="E15"/>
    </sheetView>
  </sheetViews>
  <sheetFormatPr defaultColWidth="8.81640625" defaultRowHeight="11.5"/>
  <cols>
    <col min="1" max="1" width="8.7265625" style="17" customWidth="1"/>
    <col min="2" max="2" width="70.81640625" style="16" customWidth="1"/>
    <col min="3" max="3" width="12" style="24" customWidth="1"/>
    <col min="4" max="4" width="16.453125" style="24" customWidth="1"/>
    <col min="5" max="5" width="12.81640625" style="138" customWidth="1"/>
    <col min="6" max="6" width="12.7265625" style="24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91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18"/>
      <c r="E4" s="24"/>
    </row>
    <row r="5" spans="1:11" ht="12">
      <c r="A5" s="97" t="s">
        <v>2</v>
      </c>
      <c r="B5" s="96">
        <v>2</v>
      </c>
      <c r="E5" s="24"/>
    </row>
    <row r="6" spans="1:11" ht="12">
      <c r="A6" s="97" t="s">
        <v>3</v>
      </c>
      <c r="B6" s="92" t="s">
        <v>42</v>
      </c>
      <c r="E6" s="24"/>
    </row>
    <row r="7" spans="1:11">
      <c r="E7" s="24"/>
    </row>
    <row r="8" spans="1:11" ht="12" thickBot="1">
      <c r="E8" s="24"/>
    </row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139" t="s">
        <v>24</v>
      </c>
      <c r="F10" s="40" t="s">
        <v>25</v>
      </c>
      <c r="J10" s="39" t="s">
        <v>26</v>
      </c>
      <c r="K10" s="39" t="s">
        <v>27</v>
      </c>
    </row>
    <row r="11" spans="1:11" ht="12" thickBot="1">
      <c r="A11" s="29">
        <v>1</v>
      </c>
      <c r="B11" s="30">
        <v>2</v>
      </c>
      <c r="C11" s="29">
        <v>3</v>
      </c>
      <c r="D11" s="31">
        <v>4</v>
      </c>
      <c r="E11" s="140">
        <v>5</v>
      </c>
      <c r="F11" s="32">
        <v>6</v>
      </c>
      <c r="J11" s="13">
        <v>8</v>
      </c>
      <c r="K11" s="13">
        <v>9</v>
      </c>
    </row>
    <row r="12" spans="1:11">
      <c r="A12" s="93"/>
      <c r="B12" s="137" t="s">
        <v>583</v>
      </c>
      <c r="C12" s="84"/>
      <c r="D12" s="84"/>
      <c r="E12" s="141"/>
      <c r="F12" s="69"/>
      <c r="J12" s="12" t="e">
        <f>IF(#REF!="VIPA",F12,"")</f>
        <v>#REF!</v>
      </c>
      <c r="K12" s="12" t="e">
        <f>IF(#REF!="TB",F12,"")</f>
        <v>#REF!</v>
      </c>
    </row>
    <row r="13" spans="1:11" ht="13">
      <c r="A13" s="94">
        <v>1</v>
      </c>
      <c r="B13" s="103" t="s">
        <v>103</v>
      </c>
      <c r="C13" s="113" t="s">
        <v>38</v>
      </c>
      <c r="D13" s="115">
        <v>35</v>
      </c>
      <c r="E13" s="189">
        <v>89.06</v>
      </c>
      <c r="F13" s="149">
        <f t="shared" ref="F13:F28" si="0">ROUND(D13*E13,2)</f>
        <v>3117.1</v>
      </c>
      <c r="J13" s="12" t="e">
        <f>IF(#REF!="VIPA",F13,"")</f>
        <v>#REF!</v>
      </c>
      <c r="K13" s="12" t="e">
        <f>IF(#REF!="TB",F13,"")</f>
        <v>#REF!</v>
      </c>
    </row>
    <row r="14" spans="1:11" ht="13">
      <c r="A14" s="94">
        <v>2</v>
      </c>
      <c r="B14" s="103" t="s">
        <v>544</v>
      </c>
      <c r="C14" s="113" t="s">
        <v>38</v>
      </c>
      <c r="D14" s="115">
        <v>18.5</v>
      </c>
      <c r="E14" s="190">
        <v>535.59</v>
      </c>
      <c r="F14" s="149">
        <f t="shared" si="0"/>
        <v>9908.42</v>
      </c>
      <c r="J14" s="12" t="e">
        <f>IF(#REF!="VIPA",F14,"")</f>
        <v>#REF!</v>
      </c>
      <c r="K14" s="12" t="e">
        <f>IF(#REF!="TB",F14,"")</f>
        <v>#REF!</v>
      </c>
    </row>
    <row r="15" spans="1:11" ht="13">
      <c r="A15" s="94">
        <v>3</v>
      </c>
      <c r="B15" s="103" t="s">
        <v>545</v>
      </c>
      <c r="C15" s="113" t="s">
        <v>37</v>
      </c>
      <c r="D15" s="115">
        <v>8</v>
      </c>
      <c r="E15" s="189">
        <v>3600</v>
      </c>
      <c r="F15" s="149">
        <f t="shared" si="0"/>
        <v>28800</v>
      </c>
      <c r="J15" s="12" t="e">
        <f>IF(#REF!="VIPA",F15,"")</f>
        <v>#REF!</v>
      </c>
      <c r="K15" s="12" t="e">
        <f>IF(#REF!="TB",F15,"")</f>
        <v>#REF!</v>
      </c>
    </row>
    <row r="16" spans="1:11" ht="13">
      <c r="A16" s="94">
        <v>4</v>
      </c>
      <c r="B16" s="103" t="s">
        <v>104</v>
      </c>
      <c r="C16" s="113" t="s">
        <v>36</v>
      </c>
      <c r="D16" s="115">
        <v>90</v>
      </c>
      <c r="E16" s="189">
        <v>131.78</v>
      </c>
      <c r="F16" s="149">
        <f t="shared" si="0"/>
        <v>11860.2</v>
      </c>
      <c r="J16" s="12" t="e">
        <f>IF(#REF!="VIPA",F16,"")</f>
        <v>#REF!</v>
      </c>
      <c r="K16" s="12" t="e">
        <f>IF(#REF!="TB",F16,"")</f>
        <v>#REF!</v>
      </c>
    </row>
    <row r="17" spans="1:11" ht="13">
      <c r="A17" s="94">
        <v>5</v>
      </c>
      <c r="B17" s="103" t="s">
        <v>546</v>
      </c>
      <c r="C17" s="113" t="s">
        <v>38</v>
      </c>
      <c r="D17" s="115">
        <v>10</v>
      </c>
      <c r="E17" s="189">
        <v>801.7</v>
      </c>
      <c r="F17" s="149">
        <f t="shared" si="0"/>
        <v>8017</v>
      </c>
      <c r="J17" s="12" t="e">
        <f>IF(#REF!="VIPA",F17,"")</f>
        <v>#REF!</v>
      </c>
      <c r="K17" s="12" t="e">
        <f>IF(#REF!="TB",F17,"")</f>
        <v>#REF!</v>
      </c>
    </row>
    <row r="18" spans="1:11" ht="13">
      <c r="A18" s="94">
        <v>6</v>
      </c>
      <c r="B18" s="103" t="s">
        <v>547</v>
      </c>
      <c r="C18" s="113" t="s">
        <v>105</v>
      </c>
      <c r="D18" s="115">
        <v>0.3</v>
      </c>
      <c r="E18" s="189">
        <v>1170.29</v>
      </c>
      <c r="F18" s="149">
        <f t="shared" si="0"/>
        <v>351.09</v>
      </c>
      <c r="J18" s="12" t="e">
        <f>IF(#REF!="VIPA",F18,"")</f>
        <v>#REF!</v>
      </c>
      <c r="K18" s="12" t="e">
        <f>IF(#REF!="TB",F18,"")</f>
        <v>#REF!</v>
      </c>
    </row>
    <row r="19" spans="1:11" ht="18.649999999999999" customHeight="1">
      <c r="A19" s="94">
        <v>7</v>
      </c>
      <c r="B19" s="103" t="s">
        <v>548</v>
      </c>
      <c r="C19" s="113" t="s">
        <v>56</v>
      </c>
      <c r="D19" s="115">
        <v>0.2</v>
      </c>
      <c r="E19" s="189">
        <v>3547.28</v>
      </c>
      <c r="F19" s="149">
        <f t="shared" si="0"/>
        <v>709.46</v>
      </c>
      <c r="J19" s="12" t="e">
        <f>IF(#REF!="VIPA",F19,"")</f>
        <v>#REF!</v>
      </c>
      <c r="K19" s="12" t="e">
        <f>IF(#REF!="TB",F19,"")</f>
        <v>#REF!</v>
      </c>
    </row>
    <row r="20" spans="1:11" ht="23">
      <c r="A20" s="94">
        <v>8</v>
      </c>
      <c r="B20" s="103" t="s">
        <v>106</v>
      </c>
      <c r="C20" s="113" t="s">
        <v>56</v>
      </c>
      <c r="D20" s="115">
        <v>0.45</v>
      </c>
      <c r="E20" s="191">
        <v>1724.9</v>
      </c>
      <c r="F20" s="149">
        <f t="shared" si="0"/>
        <v>776.21</v>
      </c>
      <c r="J20" s="12" t="e">
        <f>IF(#REF!="VIPA",F20,"")</f>
        <v>#REF!</v>
      </c>
      <c r="K20" s="12" t="e">
        <f>IF(#REF!="TB",F20,"")</f>
        <v>#REF!</v>
      </c>
    </row>
    <row r="21" spans="1:11" ht="13">
      <c r="A21" s="94">
        <v>9</v>
      </c>
      <c r="B21" s="103" t="s">
        <v>107</v>
      </c>
      <c r="C21" s="113" t="s">
        <v>38</v>
      </c>
      <c r="D21" s="115">
        <v>4</v>
      </c>
      <c r="E21" s="189">
        <v>1100</v>
      </c>
      <c r="F21" s="149">
        <f t="shared" si="0"/>
        <v>4400</v>
      </c>
      <c r="J21" s="12" t="e">
        <f>IF(#REF!="VIPA",F21,"")</f>
        <v>#REF!</v>
      </c>
      <c r="K21" s="12" t="e">
        <f>IF(#REF!="TB",F21,"")</f>
        <v>#REF!</v>
      </c>
    </row>
    <row r="22" spans="1:11">
      <c r="A22" s="94"/>
      <c r="B22" s="177" t="s">
        <v>585</v>
      </c>
      <c r="C22" s="113"/>
      <c r="D22" s="115"/>
      <c r="E22" s="143"/>
      <c r="F22" s="149"/>
      <c r="J22" s="12"/>
      <c r="K22" s="12"/>
    </row>
    <row r="23" spans="1:11">
      <c r="A23" s="94">
        <v>1</v>
      </c>
      <c r="B23" s="178" t="s">
        <v>584</v>
      </c>
      <c r="C23" s="113" t="s">
        <v>30</v>
      </c>
      <c r="D23" s="115">
        <v>50</v>
      </c>
      <c r="E23" s="143">
        <v>30</v>
      </c>
      <c r="F23" s="149">
        <f t="shared" si="0"/>
        <v>1500</v>
      </c>
      <c r="J23" s="12"/>
      <c r="K23" s="12"/>
    </row>
    <row r="24" spans="1:11">
      <c r="A24" s="94">
        <v>2</v>
      </c>
      <c r="B24" s="103" t="s">
        <v>586</v>
      </c>
      <c r="C24" s="113" t="s">
        <v>30</v>
      </c>
      <c r="D24" s="115">
        <v>32</v>
      </c>
      <c r="E24" s="143">
        <v>35</v>
      </c>
      <c r="F24" s="149">
        <f t="shared" si="0"/>
        <v>1120</v>
      </c>
      <c r="J24" s="12"/>
      <c r="K24" s="12"/>
    </row>
    <row r="25" spans="1:11">
      <c r="A25" s="94">
        <v>3</v>
      </c>
      <c r="B25" s="103" t="s">
        <v>587</v>
      </c>
      <c r="C25" s="113" t="s">
        <v>36</v>
      </c>
      <c r="D25" s="115">
        <v>70</v>
      </c>
      <c r="E25" s="143">
        <v>40</v>
      </c>
      <c r="F25" s="149">
        <f t="shared" si="0"/>
        <v>2800</v>
      </c>
      <c r="J25" s="12"/>
      <c r="K25" s="12"/>
    </row>
    <row r="26" spans="1:11">
      <c r="A26" s="94">
        <v>4</v>
      </c>
      <c r="B26" s="103" t="s">
        <v>588</v>
      </c>
      <c r="C26" s="113" t="s">
        <v>29</v>
      </c>
      <c r="D26" s="115">
        <v>320</v>
      </c>
      <c r="E26" s="143">
        <v>5</v>
      </c>
      <c r="F26" s="149">
        <f t="shared" si="0"/>
        <v>1600</v>
      </c>
      <c r="J26" s="12"/>
      <c r="K26" s="12"/>
    </row>
    <row r="27" spans="1:11">
      <c r="A27" s="94">
        <v>5</v>
      </c>
      <c r="B27" s="103" t="s">
        <v>589</v>
      </c>
      <c r="C27" s="113" t="s">
        <v>29</v>
      </c>
      <c r="D27" s="115">
        <v>6</v>
      </c>
      <c r="E27" s="143">
        <v>310</v>
      </c>
      <c r="F27" s="149">
        <f t="shared" si="0"/>
        <v>1860</v>
      </c>
      <c r="J27" s="12"/>
      <c r="K27" s="12"/>
    </row>
    <row r="28" spans="1:11">
      <c r="A28" s="94">
        <v>6</v>
      </c>
      <c r="B28" s="103" t="s">
        <v>590</v>
      </c>
      <c r="C28" s="113" t="s">
        <v>36</v>
      </c>
      <c r="D28" s="115">
        <v>20</v>
      </c>
      <c r="E28" s="193">
        <v>100</v>
      </c>
      <c r="F28" s="149">
        <f t="shared" si="0"/>
        <v>2000</v>
      </c>
      <c r="J28" s="12"/>
      <c r="K28" s="12"/>
    </row>
    <row r="29" spans="1:11" ht="12.65" customHeight="1" thickBot="1">
      <c r="A29" s="207" t="s">
        <v>14</v>
      </c>
      <c r="B29" s="208"/>
      <c r="C29" s="208"/>
      <c r="D29" s="208"/>
      <c r="E29" s="208"/>
      <c r="F29" s="119">
        <f>SUM(F12:F28)</f>
        <v>78819.48</v>
      </c>
    </row>
    <row r="30" spans="1:11">
      <c r="E30" s="24"/>
    </row>
    <row r="31" spans="1:11">
      <c r="E31" s="24"/>
    </row>
    <row r="32" spans="1:11">
      <c r="E32" s="24"/>
    </row>
    <row r="33" spans="5:5">
      <c r="E33" s="24"/>
    </row>
    <row r="34" spans="5:5">
      <c r="E34" s="24"/>
    </row>
    <row r="35" spans="5:5">
      <c r="E35" s="24"/>
    </row>
    <row r="36" spans="5:5">
      <c r="E36" s="24"/>
    </row>
    <row r="37" spans="5:5">
      <c r="E37" s="24"/>
    </row>
    <row r="38" spans="5:5">
      <c r="E38" s="24"/>
    </row>
    <row r="39" spans="5:5">
      <c r="E39" s="24"/>
    </row>
    <row r="40" spans="5:5">
      <c r="E40" s="24"/>
    </row>
    <row r="41" spans="5:5">
      <c r="E41" s="24"/>
    </row>
    <row r="42" spans="5:5">
      <c r="E42" s="24"/>
    </row>
    <row r="43" spans="5:5">
      <c r="E43" s="24"/>
    </row>
    <row r="44" spans="5:5">
      <c r="E44" s="24"/>
    </row>
    <row r="45" spans="5:5">
      <c r="E45" s="24"/>
    </row>
    <row r="46" spans="5:5">
      <c r="E46" s="24"/>
    </row>
    <row r="47" spans="5:5">
      <c r="E47" s="24"/>
    </row>
    <row r="48" spans="5:5">
      <c r="E48" s="24"/>
    </row>
    <row r="49" spans="5:5">
      <c r="E49" s="24"/>
    </row>
    <row r="50" spans="5:5">
      <c r="E50" s="24"/>
    </row>
    <row r="51" spans="5:5">
      <c r="E51" s="24"/>
    </row>
    <row r="52" spans="5:5">
      <c r="E52" s="24"/>
    </row>
    <row r="53" spans="5:5">
      <c r="E53" s="24"/>
    </row>
    <row r="54" spans="5:5">
      <c r="E54" s="24"/>
    </row>
    <row r="55" spans="5:5">
      <c r="E55" s="24"/>
    </row>
    <row r="56" spans="5:5">
      <c r="E56" s="24"/>
    </row>
    <row r="57" spans="5:5">
      <c r="E57" s="24"/>
    </row>
    <row r="58" spans="5:5">
      <c r="E58" s="24"/>
    </row>
  </sheetData>
  <sheetProtection algorithmName="SHA-512" hashValue="5F9qXtRxncqXFvQBPfXdvziZuCpuHtNLLoWHZvslbK9QCk+JyH4KcsjJZfPewhmM3QA83Q51LTr3k/7itE6Q/A==" saltValue="bQC9rBy8jRUsyASo0fqZuQ==" spinCount="100000" sheet="1" objects="1" scenarios="1"/>
  <autoFilter ref="A11:F29"/>
  <mergeCells count="7">
    <mergeCell ref="J9:K9"/>
    <mergeCell ref="A29:E29"/>
    <mergeCell ref="B3:F3"/>
    <mergeCell ref="A9:A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workbookViewId="0">
      <selection activeCell="B117" sqref="B117:E117"/>
    </sheetView>
  </sheetViews>
  <sheetFormatPr defaultRowHeight="14.5"/>
  <cols>
    <col min="2" max="2" width="78.7265625" customWidth="1"/>
    <col min="3" max="3" width="11" customWidth="1"/>
    <col min="4" max="4" width="10.81640625" bestFit="1" customWidth="1"/>
    <col min="5" max="5" width="12.81640625" customWidth="1"/>
    <col min="6" max="6" width="12.7265625" customWidth="1"/>
  </cols>
  <sheetData>
    <row r="1" spans="1:6">
      <c r="A1" s="97" t="s">
        <v>0</v>
      </c>
      <c r="B1" s="95" t="s">
        <v>646</v>
      </c>
      <c r="C1" s="24"/>
      <c r="D1" s="24"/>
      <c r="E1" s="24"/>
      <c r="F1" s="24"/>
    </row>
    <row r="2" spans="1:6">
      <c r="A2" s="17"/>
      <c r="B2" s="17"/>
      <c r="C2" s="24"/>
      <c r="D2" s="24"/>
      <c r="E2" s="24"/>
      <c r="F2" s="24"/>
    </row>
    <row r="3" spans="1:6">
      <c r="A3" s="97" t="s">
        <v>1</v>
      </c>
      <c r="B3" s="217" t="s">
        <v>139</v>
      </c>
      <c r="C3" s="217"/>
      <c r="D3" s="217"/>
      <c r="E3" s="217"/>
      <c r="F3" s="217"/>
    </row>
    <row r="4" spans="1:6">
      <c r="A4" s="18"/>
      <c r="B4" s="17"/>
      <c r="C4" s="24"/>
      <c r="D4" s="24"/>
      <c r="E4" s="24"/>
      <c r="F4" s="24"/>
    </row>
    <row r="5" spans="1:6">
      <c r="A5" s="97" t="s">
        <v>2</v>
      </c>
      <c r="B5" s="96">
        <v>3</v>
      </c>
      <c r="C5" s="24"/>
      <c r="D5" s="24"/>
      <c r="E5" s="24"/>
      <c r="F5" s="24"/>
    </row>
    <row r="6" spans="1:6">
      <c r="A6" s="97" t="s">
        <v>3</v>
      </c>
      <c r="B6" s="96" t="s">
        <v>594</v>
      </c>
      <c r="C6" s="24"/>
      <c r="D6" s="24"/>
      <c r="E6" s="24"/>
      <c r="F6" s="24"/>
    </row>
    <row r="7" spans="1:6">
      <c r="A7" s="17"/>
      <c r="B7" s="17"/>
      <c r="C7" s="24"/>
      <c r="D7" s="24"/>
      <c r="E7" s="24"/>
      <c r="F7" s="24"/>
    </row>
    <row r="8" spans="1:6" ht="15" thickBot="1">
      <c r="A8" s="17"/>
      <c r="B8" s="17"/>
      <c r="C8" s="24"/>
      <c r="D8" s="24"/>
      <c r="E8" s="24"/>
      <c r="F8" s="24"/>
    </row>
    <row r="9" spans="1:6" ht="15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</row>
    <row r="10" spans="1:6" ht="15" thickBot="1">
      <c r="A10" s="223"/>
      <c r="B10" s="21" t="s">
        <v>23</v>
      </c>
      <c r="C10" s="225"/>
      <c r="D10" s="225"/>
      <c r="E10" s="23" t="s">
        <v>24</v>
      </c>
      <c r="F10" s="40" t="s">
        <v>25</v>
      </c>
    </row>
    <row r="11" spans="1:6">
      <c r="A11" s="50">
        <v>1</v>
      </c>
      <c r="B11" s="51">
        <v>2</v>
      </c>
      <c r="C11" s="50">
        <v>3</v>
      </c>
      <c r="D11" s="52">
        <v>4</v>
      </c>
      <c r="E11" s="52">
        <v>5</v>
      </c>
      <c r="F11" s="53">
        <v>6</v>
      </c>
    </row>
    <row r="12" spans="1:6">
      <c r="A12" s="94"/>
      <c r="B12" s="144" t="s">
        <v>133</v>
      </c>
      <c r="C12" s="145"/>
      <c r="D12" s="145"/>
      <c r="E12" s="145"/>
      <c r="F12" s="146"/>
    </row>
    <row r="13" spans="1:6" ht="23">
      <c r="A13" s="94">
        <v>1</v>
      </c>
      <c r="B13" s="28" t="s">
        <v>474</v>
      </c>
      <c r="C13" s="164" t="s">
        <v>30</v>
      </c>
      <c r="D13" s="156">
        <v>774</v>
      </c>
      <c r="E13" s="142">
        <v>4.8734999999999999</v>
      </c>
      <c r="F13" s="107">
        <f t="shared" ref="F13:F108" si="0">ROUND(D13*E13,2)</f>
        <v>3772.09</v>
      </c>
    </row>
    <row r="14" spans="1:6">
      <c r="A14" s="94">
        <v>2</v>
      </c>
      <c r="B14" s="28" t="s">
        <v>475</v>
      </c>
      <c r="C14" s="164" t="s">
        <v>30</v>
      </c>
      <c r="D14" s="156">
        <v>334</v>
      </c>
      <c r="E14" s="142">
        <v>2.5270000000000001</v>
      </c>
      <c r="F14" s="107">
        <f t="shared" si="0"/>
        <v>844.02</v>
      </c>
    </row>
    <row r="15" spans="1:6">
      <c r="A15" s="94">
        <v>3</v>
      </c>
      <c r="B15" s="28" t="s">
        <v>476</v>
      </c>
      <c r="C15" s="164" t="s">
        <v>30</v>
      </c>
      <c r="D15" s="156">
        <v>359</v>
      </c>
      <c r="E15" s="142">
        <v>2.8784999999999998</v>
      </c>
      <c r="F15" s="107">
        <f t="shared" si="0"/>
        <v>1033.3800000000001</v>
      </c>
    </row>
    <row r="16" spans="1:6">
      <c r="A16" s="94">
        <v>4</v>
      </c>
      <c r="B16" s="28" t="s">
        <v>477</v>
      </c>
      <c r="C16" s="164" t="s">
        <v>30</v>
      </c>
      <c r="D16" s="156">
        <v>81</v>
      </c>
      <c r="E16" s="142">
        <v>4.4079999999999995</v>
      </c>
      <c r="F16" s="107">
        <f t="shared" si="0"/>
        <v>357.05</v>
      </c>
    </row>
    <row r="17" spans="1:6" ht="23">
      <c r="A17" s="94">
        <v>5</v>
      </c>
      <c r="B17" s="28" t="s">
        <v>478</v>
      </c>
      <c r="C17" s="164" t="s">
        <v>30</v>
      </c>
      <c r="D17" s="156">
        <v>200</v>
      </c>
      <c r="E17" s="142">
        <v>9.7469999999999999</v>
      </c>
      <c r="F17" s="107">
        <f t="shared" si="0"/>
        <v>1949.4</v>
      </c>
    </row>
    <row r="18" spans="1:6" ht="23">
      <c r="A18" s="94">
        <v>6</v>
      </c>
      <c r="B18" s="28" t="s">
        <v>479</v>
      </c>
      <c r="C18" s="164" t="s">
        <v>30</v>
      </c>
      <c r="D18" s="156">
        <v>499</v>
      </c>
      <c r="E18" s="142">
        <v>12.122</v>
      </c>
      <c r="F18" s="107">
        <f t="shared" si="0"/>
        <v>6048.88</v>
      </c>
    </row>
    <row r="19" spans="1:6" ht="23">
      <c r="A19" s="94">
        <v>7</v>
      </c>
      <c r="B19" s="28" t="s">
        <v>108</v>
      </c>
      <c r="C19" s="164" t="s">
        <v>30</v>
      </c>
      <c r="D19" s="156">
        <v>147</v>
      </c>
      <c r="E19" s="142">
        <v>14.154999999999999</v>
      </c>
      <c r="F19" s="107">
        <f t="shared" si="0"/>
        <v>2080.79</v>
      </c>
    </row>
    <row r="20" spans="1:6">
      <c r="A20" s="94">
        <v>8</v>
      </c>
      <c r="B20" s="28" t="s">
        <v>480</v>
      </c>
      <c r="C20" s="164" t="s">
        <v>30</v>
      </c>
      <c r="D20" s="156">
        <v>137</v>
      </c>
      <c r="E20" s="142">
        <v>66.015499999999989</v>
      </c>
      <c r="F20" s="107">
        <f t="shared" si="0"/>
        <v>9044.1200000000008</v>
      </c>
    </row>
    <row r="21" spans="1:6">
      <c r="A21" s="94">
        <v>9</v>
      </c>
      <c r="B21" s="28" t="s">
        <v>481</v>
      </c>
      <c r="C21" s="164" t="s">
        <v>30</v>
      </c>
      <c r="D21" s="156">
        <v>10</v>
      </c>
      <c r="E21" s="142">
        <v>39.462999999999994</v>
      </c>
      <c r="F21" s="107">
        <f t="shared" si="0"/>
        <v>394.63</v>
      </c>
    </row>
    <row r="22" spans="1:6">
      <c r="A22" s="94">
        <v>10</v>
      </c>
      <c r="B22" s="28" t="s">
        <v>482</v>
      </c>
      <c r="C22" s="164" t="s">
        <v>30</v>
      </c>
      <c r="D22" s="156">
        <v>21</v>
      </c>
      <c r="E22" s="142">
        <v>32.375999999999998</v>
      </c>
      <c r="F22" s="107">
        <f t="shared" si="0"/>
        <v>679.9</v>
      </c>
    </row>
    <row r="23" spans="1:6">
      <c r="A23" s="94">
        <v>11</v>
      </c>
      <c r="B23" s="28" t="s">
        <v>483</v>
      </c>
      <c r="C23" s="164" t="s">
        <v>30</v>
      </c>
      <c r="D23" s="156">
        <v>366</v>
      </c>
      <c r="E23" s="142">
        <v>36.715000000000003</v>
      </c>
      <c r="F23" s="107">
        <f t="shared" si="0"/>
        <v>13437.69</v>
      </c>
    </row>
    <row r="24" spans="1:6">
      <c r="A24" s="94">
        <v>12</v>
      </c>
      <c r="B24" s="28" t="s">
        <v>484</v>
      </c>
      <c r="C24" s="164" t="s">
        <v>30</v>
      </c>
      <c r="D24" s="156">
        <v>112</v>
      </c>
      <c r="E24" s="142">
        <v>18.677</v>
      </c>
      <c r="F24" s="107">
        <f t="shared" si="0"/>
        <v>2091.8200000000002</v>
      </c>
    </row>
    <row r="25" spans="1:6">
      <c r="A25" s="94">
        <v>13</v>
      </c>
      <c r="B25" s="28" t="s">
        <v>485</v>
      </c>
      <c r="C25" s="164" t="s">
        <v>30</v>
      </c>
      <c r="D25" s="156">
        <v>200</v>
      </c>
      <c r="E25" s="142">
        <v>14.554</v>
      </c>
      <c r="F25" s="107">
        <f t="shared" si="0"/>
        <v>2910.8</v>
      </c>
    </row>
    <row r="26" spans="1:6">
      <c r="A26" s="94">
        <v>14</v>
      </c>
      <c r="B26" s="28" t="s">
        <v>486</v>
      </c>
      <c r="C26" s="164" t="s">
        <v>124</v>
      </c>
      <c r="D26" s="156">
        <v>7.14</v>
      </c>
      <c r="E26" s="142">
        <v>419.9</v>
      </c>
      <c r="F26" s="107">
        <f t="shared" si="0"/>
        <v>2998.09</v>
      </c>
    </row>
    <row r="27" spans="1:6">
      <c r="A27" s="94">
        <v>15</v>
      </c>
      <c r="B27" s="28" t="s">
        <v>487</v>
      </c>
      <c r="C27" s="164" t="s">
        <v>124</v>
      </c>
      <c r="D27" s="156">
        <v>1.29</v>
      </c>
      <c r="E27" s="142">
        <v>486.4</v>
      </c>
      <c r="F27" s="107">
        <f t="shared" si="0"/>
        <v>627.46</v>
      </c>
    </row>
    <row r="28" spans="1:6">
      <c r="A28" s="94">
        <v>16</v>
      </c>
      <c r="B28" s="28" t="s">
        <v>488</v>
      </c>
      <c r="C28" s="164" t="s">
        <v>124</v>
      </c>
      <c r="D28" s="156">
        <v>7.36</v>
      </c>
      <c r="E28" s="142">
        <v>573.79999999999995</v>
      </c>
      <c r="F28" s="107">
        <f t="shared" si="0"/>
        <v>4223.17</v>
      </c>
    </row>
    <row r="29" spans="1:6">
      <c r="A29" s="94">
        <v>17</v>
      </c>
      <c r="B29" s="28" t="s">
        <v>489</v>
      </c>
      <c r="C29" s="164" t="s">
        <v>29</v>
      </c>
      <c r="D29" s="156">
        <v>2</v>
      </c>
      <c r="E29" s="142">
        <v>17.670000000000002</v>
      </c>
      <c r="F29" s="107">
        <f t="shared" si="0"/>
        <v>35.340000000000003</v>
      </c>
    </row>
    <row r="30" spans="1:6">
      <c r="A30" s="94">
        <v>18</v>
      </c>
      <c r="B30" s="28" t="s">
        <v>109</v>
      </c>
      <c r="C30" s="164" t="s">
        <v>29</v>
      </c>
      <c r="D30" s="156">
        <v>19</v>
      </c>
      <c r="E30" s="142">
        <v>7.524</v>
      </c>
      <c r="F30" s="107">
        <f t="shared" si="0"/>
        <v>142.96</v>
      </c>
    </row>
    <row r="31" spans="1:6">
      <c r="A31" s="94">
        <v>19</v>
      </c>
      <c r="B31" s="28" t="s">
        <v>490</v>
      </c>
      <c r="C31" s="164" t="s">
        <v>29</v>
      </c>
      <c r="D31" s="156">
        <v>10</v>
      </c>
      <c r="E31" s="142">
        <v>10.4975</v>
      </c>
      <c r="F31" s="107">
        <f t="shared" si="0"/>
        <v>104.98</v>
      </c>
    </row>
    <row r="32" spans="1:6">
      <c r="A32" s="94">
        <v>20</v>
      </c>
      <c r="B32" s="28" t="s">
        <v>491</v>
      </c>
      <c r="C32" s="164" t="s">
        <v>29</v>
      </c>
      <c r="D32" s="156">
        <v>4</v>
      </c>
      <c r="E32" s="142">
        <v>13.670500000000001</v>
      </c>
      <c r="F32" s="107">
        <f t="shared" si="0"/>
        <v>54.68</v>
      </c>
    </row>
    <row r="33" spans="1:6">
      <c r="A33" s="94">
        <v>21</v>
      </c>
      <c r="B33" s="28" t="s">
        <v>492</v>
      </c>
      <c r="C33" s="164" t="s">
        <v>29</v>
      </c>
      <c r="D33" s="156">
        <v>10</v>
      </c>
      <c r="E33" s="142">
        <v>24.4435</v>
      </c>
      <c r="F33" s="107">
        <f t="shared" si="0"/>
        <v>244.44</v>
      </c>
    </row>
    <row r="34" spans="1:6">
      <c r="A34" s="94">
        <v>22</v>
      </c>
      <c r="B34" s="28" t="s">
        <v>493</v>
      </c>
      <c r="C34" s="164" t="s">
        <v>29</v>
      </c>
      <c r="D34" s="156">
        <v>4</v>
      </c>
      <c r="E34" s="142">
        <v>29.991499999999998</v>
      </c>
      <c r="F34" s="107">
        <f t="shared" si="0"/>
        <v>119.97</v>
      </c>
    </row>
    <row r="35" spans="1:6">
      <c r="A35" s="94">
        <v>23</v>
      </c>
      <c r="B35" s="28" t="s">
        <v>494</v>
      </c>
      <c r="C35" s="164" t="s">
        <v>29</v>
      </c>
      <c r="D35" s="156">
        <v>3</v>
      </c>
      <c r="E35" s="142">
        <v>81.167999999999992</v>
      </c>
      <c r="F35" s="107">
        <f t="shared" si="0"/>
        <v>243.5</v>
      </c>
    </row>
    <row r="36" spans="1:6" ht="23">
      <c r="A36" s="94">
        <v>24</v>
      </c>
      <c r="B36" s="28" t="s">
        <v>495</v>
      </c>
      <c r="C36" s="164" t="s">
        <v>29</v>
      </c>
      <c r="D36" s="156">
        <v>45</v>
      </c>
      <c r="E36" s="142">
        <v>45.761499999999998</v>
      </c>
      <c r="F36" s="107">
        <f t="shared" si="0"/>
        <v>2059.27</v>
      </c>
    </row>
    <row r="37" spans="1:6">
      <c r="A37" s="94">
        <v>25</v>
      </c>
      <c r="B37" s="28" t="s">
        <v>496</v>
      </c>
      <c r="C37" s="164" t="s">
        <v>124</v>
      </c>
      <c r="D37" s="156">
        <v>16.2</v>
      </c>
      <c r="E37" s="142">
        <v>143.21250000000001</v>
      </c>
      <c r="F37" s="107">
        <f t="shared" si="0"/>
        <v>2320.04</v>
      </c>
    </row>
    <row r="38" spans="1:6">
      <c r="A38" s="94">
        <v>26</v>
      </c>
      <c r="B38" s="28" t="s">
        <v>110</v>
      </c>
      <c r="C38" s="164" t="s">
        <v>124</v>
      </c>
      <c r="D38" s="156">
        <v>16.2</v>
      </c>
      <c r="E38" s="142">
        <v>62.661999999999992</v>
      </c>
      <c r="F38" s="107">
        <f t="shared" si="0"/>
        <v>1015.12</v>
      </c>
    </row>
    <row r="39" spans="1:6" ht="23">
      <c r="A39" s="94">
        <v>27</v>
      </c>
      <c r="B39" s="28" t="s">
        <v>497</v>
      </c>
      <c r="C39" s="164" t="s">
        <v>275</v>
      </c>
      <c r="D39" s="156">
        <v>1.0999999999999999E-2</v>
      </c>
      <c r="E39" s="142">
        <v>157118.6</v>
      </c>
      <c r="F39" s="107">
        <f t="shared" si="0"/>
        <v>1728.3</v>
      </c>
    </row>
    <row r="40" spans="1:6">
      <c r="A40" s="94">
        <v>28</v>
      </c>
      <c r="B40" s="28" t="s">
        <v>498</v>
      </c>
      <c r="C40" s="164" t="s">
        <v>30</v>
      </c>
      <c r="D40" s="156">
        <v>11</v>
      </c>
      <c r="E40" s="142">
        <v>4.0659999999999998</v>
      </c>
      <c r="F40" s="107">
        <f t="shared" si="0"/>
        <v>44.73</v>
      </c>
    </row>
    <row r="41" spans="1:6" ht="23">
      <c r="A41" s="94">
        <v>29</v>
      </c>
      <c r="B41" s="28" t="s">
        <v>499</v>
      </c>
      <c r="C41" s="164" t="s">
        <v>30</v>
      </c>
      <c r="D41" s="156">
        <v>11</v>
      </c>
      <c r="E41" s="142">
        <v>74.081000000000003</v>
      </c>
      <c r="F41" s="107">
        <f t="shared" si="0"/>
        <v>814.89</v>
      </c>
    </row>
    <row r="42" spans="1:6">
      <c r="A42" s="94">
        <v>30</v>
      </c>
      <c r="B42" s="28" t="s">
        <v>500</v>
      </c>
      <c r="C42" s="164" t="s">
        <v>30</v>
      </c>
      <c r="D42" s="156">
        <v>11</v>
      </c>
      <c r="E42" s="142">
        <v>50.445</v>
      </c>
      <c r="F42" s="107">
        <f t="shared" si="0"/>
        <v>554.9</v>
      </c>
    </row>
    <row r="43" spans="1:6" ht="23">
      <c r="A43" s="94">
        <v>31</v>
      </c>
      <c r="B43" s="28" t="s">
        <v>501</v>
      </c>
      <c r="C43" s="164" t="s">
        <v>29</v>
      </c>
      <c r="D43" s="156">
        <v>1</v>
      </c>
      <c r="E43" s="142">
        <v>1422.1499999999999</v>
      </c>
      <c r="F43" s="107">
        <f t="shared" si="0"/>
        <v>1422.15</v>
      </c>
    </row>
    <row r="44" spans="1:6">
      <c r="A44" s="94">
        <v>32</v>
      </c>
      <c r="B44" s="28" t="s">
        <v>131</v>
      </c>
      <c r="C44" s="164" t="s">
        <v>28</v>
      </c>
      <c r="D44" s="156">
        <v>1</v>
      </c>
      <c r="E44" s="142">
        <v>9327.8070000000007</v>
      </c>
      <c r="F44" s="107">
        <f t="shared" si="0"/>
        <v>9327.81</v>
      </c>
    </row>
    <row r="45" spans="1:6">
      <c r="A45" s="94">
        <v>33</v>
      </c>
      <c r="B45" s="28" t="s">
        <v>502</v>
      </c>
      <c r="C45" s="164" t="s">
        <v>57</v>
      </c>
      <c r="D45" s="156">
        <v>3</v>
      </c>
      <c r="E45" s="142">
        <v>146.29999999999998</v>
      </c>
      <c r="F45" s="107">
        <f t="shared" si="0"/>
        <v>438.9</v>
      </c>
    </row>
    <row r="46" spans="1:6">
      <c r="A46" s="94">
        <v>34</v>
      </c>
      <c r="B46" s="28" t="s">
        <v>503</v>
      </c>
      <c r="C46" s="164" t="s">
        <v>29</v>
      </c>
      <c r="D46" s="156">
        <v>1</v>
      </c>
      <c r="E46" s="142">
        <v>147.25</v>
      </c>
      <c r="F46" s="107">
        <f t="shared" si="0"/>
        <v>147.25</v>
      </c>
    </row>
    <row r="47" spans="1:6" ht="23">
      <c r="A47" s="94">
        <v>35</v>
      </c>
      <c r="B47" s="28" t="s">
        <v>111</v>
      </c>
      <c r="C47" s="164" t="s">
        <v>57</v>
      </c>
      <c r="D47" s="156">
        <v>40</v>
      </c>
      <c r="E47" s="142">
        <v>105.10799999999999</v>
      </c>
      <c r="F47" s="107">
        <f t="shared" si="0"/>
        <v>4204.32</v>
      </c>
    </row>
    <row r="48" spans="1:6">
      <c r="A48" s="94">
        <v>36</v>
      </c>
      <c r="B48" s="28" t="s">
        <v>112</v>
      </c>
      <c r="C48" s="164" t="s">
        <v>57</v>
      </c>
      <c r="D48" s="156">
        <v>40</v>
      </c>
      <c r="E48" s="142">
        <v>4.75</v>
      </c>
      <c r="F48" s="107">
        <f t="shared" si="0"/>
        <v>190</v>
      </c>
    </row>
    <row r="49" spans="1:6">
      <c r="A49" s="94"/>
      <c r="B49" s="121" t="s">
        <v>526</v>
      </c>
      <c r="C49" s="164"/>
      <c r="D49" s="164"/>
      <c r="E49" s="142"/>
      <c r="F49" s="147"/>
    </row>
    <row r="50" spans="1:6" ht="23">
      <c r="A50" s="94">
        <v>1</v>
      </c>
      <c r="B50" s="28" t="s">
        <v>113</v>
      </c>
      <c r="C50" s="164" t="s">
        <v>30</v>
      </c>
      <c r="D50" s="156">
        <v>690</v>
      </c>
      <c r="E50" s="142">
        <v>14.554</v>
      </c>
      <c r="F50" s="107">
        <f t="shared" si="0"/>
        <v>10042.26</v>
      </c>
    </row>
    <row r="51" spans="1:6" ht="23">
      <c r="A51" s="94">
        <v>2</v>
      </c>
      <c r="B51" s="28" t="s">
        <v>108</v>
      </c>
      <c r="C51" s="164" t="s">
        <v>30</v>
      </c>
      <c r="D51" s="156">
        <v>330</v>
      </c>
      <c r="E51" s="142">
        <v>12.254999999999999</v>
      </c>
      <c r="F51" s="107">
        <f t="shared" si="0"/>
        <v>4044.15</v>
      </c>
    </row>
    <row r="52" spans="1:6">
      <c r="A52" s="94">
        <v>3</v>
      </c>
      <c r="B52" s="28" t="s">
        <v>114</v>
      </c>
      <c r="C52" s="164" t="s">
        <v>30</v>
      </c>
      <c r="D52" s="156">
        <v>330</v>
      </c>
      <c r="E52" s="142">
        <v>7.7804999999999991</v>
      </c>
      <c r="F52" s="107">
        <f t="shared" si="0"/>
        <v>2567.5700000000002</v>
      </c>
    </row>
    <row r="53" spans="1:6">
      <c r="A53" s="94">
        <v>4</v>
      </c>
      <c r="B53" s="28" t="s">
        <v>115</v>
      </c>
      <c r="C53" s="164" t="s">
        <v>30</v>
      </c>
      <c r="D53" s="156">
        <v>690</v>
      </c>
      <c r="E53" s="142">
        <v>12.216999999999999</v>
      </c>
      <c r="F53" s="107">
        <f t="shared" si="0"/>
        <v>8429.73</v>
      </c>
    </row>
    <row r="54" spans="1:6">
      <c r="A54" s="94">
        <v>5</v>
      </c>
      <c r="B54" s="28" t="s">
        <v>109</v>
      </c>
      <c r="C54" s="164" t="s">
        <v>29</v>
      </c>
      <c r="D54" s="156">
        <v>1</v>
      </c>
      <c r="E54" s="142">
        <v>15.256999999999998</v>
      </c>
      <c r="F54" s="107">
        <f t="shared" si="0"/>
        <v>15.26</v>
      </c>
    </row>
    <row r="55" spans="1:6">
      <c r="A55" s="94">
        <v>6</v>
      </c>
      <c r="B55" s="28" t="s">
        <v>116</v>
      </c>
      <c r="C55" s="164" t="s">
        <v>56</v>
      </c>
      <c r="D55" s="156">
        <v>2.56</v>
      </c>
      <c r="E55" s="142">
        <v>1130.7375</v>
      </c>
      <c r="F55" s="107">
        <f t="shared" si="0"/>
        <v>2894.69</v>
      </c>
    </row>
    <row r="56" spans="1:6">
      <c r="A56" s="94">
        <v>7</v>
      </c>
      <c r="B56" s="28" t="s">
        <v>110</v>
      </c>
      <c r="C56" s="164" t="s">
        <v>124</v>
      </c>
      <c r="D56" s="156">
        <v>3.3</v>
      </c>
      <c r="E56" s="142">
        <v>143.21250000000001</v>
      </c>
      <c r="F56" s="107">
        <f t="shared" si="0"/>
        <v>472.6</v>
      </c>
    </row>
    <row r="57" spans="1:6">
      <c r="A57" s="94">
        <v>8</v>
      </c>
      <c r="B57" s="28" t="s">
        <v>117</v>
      </c>
      <c r="C57" s="164" t="s">
        <v>124</v>
      </c>
      <c r="D57" s="156">
        <v>6.9</v>
      </c>
      <c r="E57" s="142">
        <v>143.21250000000001</v>
      </c>
      <c r="F57" s="107">
        <f t="shared" si="0"/>
        <v>988.17</v>
      </c>
    </row>
    <row r="58" spans="1:6" ht="23">
      <c r="A58" s="94">
        <v>9</v>
      </c>
      <c r="B58" s="28" t="s">
        <v>118</v>
      </c>
      <c r="C58" s="164" t="s">
        <v>124</v>
      </c>
      <c r="D58" s="156">
        <v>3.3</v>
      </c>
      <c r="E58" s="142">
        <v>36.546499999999995</v>
      </c>
      <c r="F58" s="107">
        <f t="shared" si="0"/>
        <v>120.6</v>
      </c>
    </row>
    <row r="59" spans="1:6">
      <c r="A59" s="94">
        <v>10</v>
      </c>
      <c r="B59" s="28" t="s">
        <v>119</v>
      </c>
      <c r="C59" s="164" t="s">
        <v>124</v>
      </c>
      <c r="D59" s="156">
        <v>6.9</v>
      </c>
      <c r="E59" s="142">
        <v>36.546499999999995</v>
      </c>
      <c r="F59" s="107">
        <f t="shared" si="0"/>
        <v>252.17</v>
      </c>
    </row>
    <row r="60" spans="1:6">
      <c r="A60" s="94">
        <v>11</v>
      </c>
      <c r="B60" s="28" t="s">
        <v>120</v>
      </c>
      <c r="C60" s="164" t="s">
        <v>29</v>
      </c>
      <c r="D60" s="156">
        <v>49</v>
      </c>
      <c r="E60" s="142">
        <v>84.502499999999998</v>
      </c>
      <c r="F60" s="107">
        <f t="shared" si="0"/>
        <v>4140.62</v>
      </c>
    </row>
    <row r="61" spans="1:6">
      <c r="A61" s="94">
        <v>12</v>
      </c>
      <c r="B61" s="28" t="s">
        <v>623</v>
      </c>
      <c r="C61" s="164" t="s">
        <v>29</v>
      </c>
      <c r="D61" s="156">
        <v>49</v>
      </c>
      <c r="E61" s="142">
        <v>139.65</v>
      </c>
      <c r="F61" s="107">
        <f t="shared" si="0"/>
        <v>6842.85</v>
      </c>
    </row>
    <row r="62" spans="1:6" ht="23">
      <c r="A62" s="94">
        <v>13</v>
      </c>
      <c r="B62" s="28" t="s">
        <v>121</v>
      </c>
      <c r="C62" s="164" t="s">
        <v>29</v>
      </c>
      <c r="D62" s="156">
        <v>1</v>
      </c>
      <c r="E62" s="142">
        <v>4132.5</v>
      </c>
      <c r="F62" s="107">
        <f t="shared" si="0"/>
        <v>4132.5</v>
      </c>
    </row>
    <row r="63" spans="1:6">
      <c r="A63" s="94">
        <v>14</v>
      </c>
      <c r="B63" s="28" t="s">
        <v>624</v>
      </c>
      <c r="C63" s="164" t="s">
        <v>29</v>
      </c>
      <c r="D63" s="156">
        <v>1</v>
      </c>
      <c r="E63" s="142">
        <v>12756.818499999999</v>
      </c>
      <c r="F63" s="107">
        <f t="shared" si="0"/>
        <v>12756.82</v>
      </c>
    </row>
    <row r="64" spans="1:6">
      <c r="A64" s="94">
        <v>15</v>
      </c>
      <c r="B64" s="28" t="s">
        <v>122</v>
      </c>
      <c r="C64" s="164" t="s">
        <v>57</v>
      </c>
      <c r="D64" s="156">
        <v>7</v>
      </c>
      <c r="E64" s="142">
        <v>236.79699999999997</v>
      </c>
      <c r="F64" s="107">
        <f t="shared" si="0"/>
        <v>1657.58</v>
      </c>
    </row>
    <row r="65" spans="1:6" ht="23">
      <c r="A65" s="94">
        <v>16</v>
      </c>
      <c r="B65" s="28" t="s">
        <v>111</v>
      </c>
      <c r="C65" s="164" t="s">
        <v>57</v>
      </c>
      <c r="D65" s="156">
        <v>15</v>
      </c>
      <c r="E65" s="142">
        <v>177.65</v>
      </c>
      <c r="F65" s="107">
        <f t="shared" si="0"/>
        <v>2664.75</v>
      </c>
    </row>
    <row r="66" spans="1:6">
      <c r="A66" s="94">
        <v>17</v>
      </c>
      <c r="B66" s="28" t="s">
        <v>112</v>
      </c>
      <c r="C66" s="164" t="s">
        <v>57</v>
      </c>
      <c r="D66" s="156">
        <v>15</v>
      </c>
      <c r="E66" s="142">
        <v>4.75</v>
      </c>
      <c r="F66" s="107">
        <f t="shared" si="0"/>
        <v>71.25</v>
      </c>
    </row>
    <row r="67" spans="1:6">
      <c r="A67" s="94"/>
      <c r="B67" s="121" t="s">
        <v>134</v>
      </c>
      <c r="C67" s="164"/>
      <c r="D67" s="164"/>
      <c r="E67" s="142"/>
      <c r="F67" s="107"/>
    </row>
    <row r="68" spans="1:6">
      <c r="A68" s="94">
        <v>1</v>
      </c>
      <c r="B68" s="28" t="s">
        <v>504</v>
      </c>
      <c r="C68" s="164" t="s">
        <v>29</v>
      </c>
      <c r="D68" s="156">
        <v>2</v>
      </c>
      <c r="E68" s="142">
        <v>7102.5325000000003</v>
      </c>
      <c r="F68" s="107">
        <f t="shared" si="0"/>
        <v>14205.07</v>
      </c>
    </row>
    <row r="69" spans="1:6">
      <c r="A69" s="94">
        <v>2</v>
      </c>
      <c r="B69" s="28" t="s">
        <v>530</v>
      </c>
      <c r="C69" s="164" t="s">
        <v>29</v>
      </c>
      <c r="D69" s="156">
        <v>2</v>
      </c>
      <c r="E69" s="142">
        <v>193.79999999999998</v>
      </c>
      <c r="F69" s="107">
        <f t="shared" si="0"/>
        <v>387.6</v>
      </c>
    </row>
    <row r="70" spans="1:6" ht="23">
      <c r="A70" s="94">
        <v>3</v>
      </c>
      <c r="B70" s="28" t="s">
        <v>505</v>
      </c>
      <c r="C70" s="164" t="s">
        <v>29</v>
      </c>
      <c r="D70" s="156">
        <v>1</v>
      </c>
      <c r="E70" s="142">
        <v>444.20099999999996</v>
      </c>
      <c r="F70" s="107">
        <f t="shared" si="0"/>
        <v>444.2</v>
      </c>
    </row>
    <row r="71" spans="1:6">
      <c r="A71" s="94"/>
      <c r="B71" s="121" t="s">
        <v>135</v>
      </c>
      <c r="C71" s="164"/>
      <c r="D71" s="164"/>
      <c r="E71" s="142"/>
      <c r="F71" s="107"/>
    </row>
    <row r="72" spans="1:6">
      <c r="A72" s="94">
        <v>1</v>
      </c>
      <c r="B72" s="28" t="s">
        <v>506</v>
      </c>
      <c r="C72" s="164" t="s">
        <v>57</v>
      </c>
      <c r="D72" s="156">
        <v>15</v>
      </c>
      <c r="E72" s="142">
        <v>148.07650000000001</v>
      </c>
      <c r="F72" s="107">
        <f t="shared" si="0"/>
        <v>2221.15</v>
      </c>
    </row>
    <row r="73" spans="1:6">
      <c r="A73" s="94">
        <v>2</v>
      </c>
      <c r="B73" s="28" t="s">
        <v>507</v>
      </c>
      <c r="C73" s="164" t="s">
        <v>29</v>
      </c>
      <c r="D73" s="156">
        <v>31</v>
      </c>
      <c r="E73" s="142">
        <v>150.88849999999999</v>
      </c>
      <c r="F73" s="107">
        <f t="shared" si="0"/>
        <v>4677.54</v>
      </c>
    </row>
    <row r="74" spans="1:6">
      <c r="A74" s="94">
        <v>3</v>
      </c>
      <c r="B74" s="28" t="s">
        <v>109</v>
      </c>
      <c r="C74" s="164" t="s">
        <v>29</v>
      </c>
      <c r="D74" s="156">
        <v>62</v>
      </c>
      <c r="E74" s="142">
        <v>24.576499999999999</v>
      </c>
      <c r="F74" s="107">
        <f t="shared" si="0"/>
        <v>1523.74</v>
      </c>
    </row>
    <row r="75" spans="1:6">
      <c r="A75" s="94"/>
      <c r="B75" s="121" t="s">
        <v>136</v>
      </c>
      <c r="C75" s="164"/>
      <c r="D75" s="164"/>
      <c r="E75" s="142"/>
      <c r="F75" s="148"/>
    </row>
    <row r="76" spans="1:6" ht="23">
      <c r="A76" s="94">
        <v>1</v>
      </c>
      <c r="B76" s="28" t="s">
        <v>508</v>
      </c>
      <c r="C76" s="164" t="s">
        <v>30</v>
      </c>
      <c r="D76" s="156">
        <v>5.5</v>
      </c>
      <c r="E76" s="142">
        <v>46.967999999999996</v>
      </c>
      <c r="F76" s="107">
        <f t="shared" si="0"/>
        <v>258.32</v>
      </c>
    </row>
    <row r="77" spans="1:6" ht="23">
      <c r="A77" s="94">
        <v>2</v>
      </c>
      <c r="B77" s="28" t="s">
        <v>509</v>
      </c>
      <c r="C77" s="164" t="s">
        <v>30</v>
      </c>
      <c r="D77" s="156">
        <v>500</v>
      </c>
      <c r="E77" s="142">
        <v>34.826999999999998</v>
      </c>
      <c r="F77" s="107">
        <f t="shared" si="0"/>
        <v>17413.5</v>
      </c>
    </row>
    <row r="78" spans="1:6" ht="23">
      <c r="A78" s="94">
        <v>3</v>
      </c>
      <c r="B78" s="28" t="s">
        <v>510</v>
      </c>
      <c r="C78" s="164" t="s">
        <v>30</v>
      </c>
      <c r="D78" s="156">
        <v>164</v>
      </c>
      <c r="E78" s="142">
        <v>23.465</v>
      </c>
      <c r="F78" s="107">
        <f t="shared" si="0"/>
        <v>3848.26</v>
      </c>
    </row>
    <row r="79" spans="1:6" ht="23">
      <c r="A79" s="94">
        <v>4</v>
      </c>
      <c r="B79" s="28" t="s">
        <v>123</v>
      </c>
      <c r="C79" s="164" t="s">
        <v>30</v>
      </c>
      <c r="D79" s="156">
        <v>15.5</v>
      </c>
      <c r="E79" s="142">
        <v>14.25</v>
      </c>
      <c r="F79" s="114">
        <f t="shared" si="0"/>
        <v>220.88</v>
      </c>
    </row>
    <row r="80" spans="1:6">
      <c r="A80" s="94">
        <v>5</v>
      </c>
      <c r="B80" s="28" t="s">
        <v>511</v>
      </c>
      <c r="C80" s="164" t="s">
        <v>57</v>
      </c>
      <c r="D80" s="156">
        <v>13</v>
      </c>
      <c r="E80" s="142">
        <v>82.136999999999986</v>
      </c>
      <c r="F80" s="107">
        <f t="shared" si="0"/>
        <v>1067.78</v>
      </c>
    </row>
    <row r="81" spans="1:6" ht="23">
      <c r="A81" s="94">
        <v>6</v>
      </c>
      <c r="B81" s="28" t="s">
        <v>512</v>
      </c>
      <c r="C81" s="164" t="s">
        <v>29</v>
      </c>
      <c r="D81" s="156">
        <v>11</v>
      </c>
      <c r="E81" s="142">
        <v>23.407999999999998</v>
      </c>
      <c r="F81" s="107">
        <f t="shared" si="0"/>
        <v>257.49</v>
      </c>
    </row>
    <row r="82" spans="1:6" ht="23">
      <c r="A82" s="94">
        <v>7</v>
      </c>
      <c r="B82" s="28" t="s">
        <v>512</v>
      </c>
      <c r="C82" s="164" t="s">
        <v>29</v>
      </c>
      <c r="D82" s="156">
        <v>11</v>
      </c>
      <c r="E82" s="142">
        <v>23.407999999999998</v>
      </c>
      <c r="F82" s="107">
        <f t="shared" si="0"/>
        <v>257.49</v>
      </c>
    </row>
    <row r="83" spans="1:6">
      <c r="A83" s="94">
        <v>8</v>
      </c>
      <c r="B83" s="28" t="s">
        <v>513</v>
      </c>
      <c r="C83" s="164" t="s">
        <v>28</v>
      </c>
      <c r="D83" s="156">
        <v>10</v>
      </c>
      <c r="E83" s="142">
        <v>97.697999999999993</v>
      </c>
      <c r="F83" s="107">
        <f t="shared" si="0"/>
        <v>976.98</v>
      </c>
    </row>
    <row r="84" spans="1:6" ht="23">
      <c r="A84" s="94">
        <v>9</v>
      </c>
      <c r="B84" s="28" t="s">
        <v>512</v>
      </c>
      <c r="C84" s="164" t="s">
        <v>29</v>
      </c>
      <c r="D84" s="156">
        <v>38</v>
      </c>
      <c r="E84" s="142">
        <v>54.092999999999996</v>
      </c>
      <c r="F84" s="107">
        <f t="shared" si="0"/>
        <v>2055.5300000000002</v>
      </c>
    </row>
    <row r="85" spans="1:6" ht="23">
      <c r="A85" s="94">
        <v>10</v>
      </c>
      <c r="B85" s="28" t="s">
        <v>514</v>
      </c>
      <c r="C85" s="164" t="s">
        <v>29</v>
      </c>
      <c r="D85" s="156">
        <v>65</v>
      </c>
      <c r="E85" s="142">
        <v>39.709999999999994</v>
      </c>
      <c r="F85" s="107">
        <f t="shared" si="0"/>
        <v>2581.15</v>
      </c>
    </row>
    <row r="86" spans="1:6">
      <c r="A86" s="94">
        <v>11</v>
      </c>
      <c r="B86" s="28" t="s">
        <v>515</v>
      </c>
      <c r="C86" s="164" t="s">
        <v>124</v>
      </c>
      <c r="D86" s="156">
        <v>6.85</v>
      </c>
      <c r="E86" s="142">
        <v>158.12749999999997</v>
      </c>
      <c r="F86" s="107">
        <f t="shared" si="0"/>
        <v>1083.17</v>
      </c>
    </row>
    <row r="87" spans="1:6">
      <c r="A87" s="94">
        <v>12</v>
      </c>
      <c r="B87" s="28" t="s">
        <v>516</v>
      </c>
      <c r="C87" s="164" t="s">
        <v>124</v>
      </c>
      <c r="D87" s="156">
        <v>6.85</v>
      </c>
      <c r="E87" s="142">
        <v>69.996000000000009</v>
      </c>
      <c r="F87" s="107">
        <f t="shared" si="0"/>
        <v>479.47</v>
      </c>
    </row>
    <row r="88" spans="1:6">
      <c r="A88" s="94">
        <v>13</v>
      </c>
      <c r="B88" s="28" t="s">
        <v>517</v>
      </c>
      <c r="C88" s="164" t="s">
        <v>28</v>
      </c>
      <c r="D88" s="156">
        <v>2</v>
      </c>
      <c r="E88" s="142">
        <v>228.61750000000001</v>
      </c>
      <c r="F88" s="107">
        <f t="shared" si="0"/>
        <v>457.24</v>
      </c>
    </row>
    <row r="89" spans="1:6">
      <c r="A89" s="94">
        <v>14</v>
      </c>
      <c r="B89" s="28" t="s">
        <v>132</v>
      </c>
      <c r="C89" s="164" t="s">
        <v>28</v>
      </c>
      <c r="D89" s="156">
        <v>2</v>
      </c>
      <c r="E89" s="142">
        <v>1001.775</v>
      </c>
      <c r="F89" s="107">
        <f t="shared" si="0"/>
        <v>2003.55</v>
      </c>
    </row>
    <row r="90" spans="1:6">
      <c r="A90" s="94">
        <v>15</v>
      </c>
      <c r="B90" s="28" t="s">
        <v>518</v>
      </c>
      <c r="C90" s="164" t="s">
        <v>57</v>
      </c>
      <c r="D90" s="156">
        <v>4</v>
      </c>
      <c r="E90" s="142">
        <v>140.06799999999998</v>
      </c>
      <c r="F90" s="107">
        <f t="shared" si="0"/>
        <v>560.27</v>
      </c>
    </row>
    <row r="91" spans="1:6">
      <c r="A91" s="94">
        <v>16</v>
      </c>
      <c r="B91" s="28" t="s">
        <v>519</v>
      </c>
      <c r="C91" s="164" t="s">
        <v>29</v>
      </c>
      <c r="D91" s="156">
        <v>8</v>
      </c>
      <c r="E91" s="142">
        <v>30.058</v>
      </c>
      <c r="F91" s="107">
        <f t="shared" si="0"/>
        <v>240.46</v>
      </c>
    </row>
    <row r="92" spans="1:6" ht="23">
      <c r="A92" s="94">
        <v>17</v>
      </c>
      <c r="B92" s="28" t="s">
        <v>111</v>
      </c>
      <c r="C92" s="164" t="s">
        <v>57</v>
      </c>
      <c r="D92" s="156">
        <v>120</v>
      </c>
      <c r="E92" s="142">
        <v>45.599999999999994</v>
      </c>
      <c r="F92" s="107">
        <f t="shared" si="0"/>
        <v>5472</v>
      </c>
    </row>
    <row r="93" spans="1:6">
      <c r="A93" s="94">
        <v>18</v>
      </c>
      <c r="B93" s="28" t="s">
        <v>112</v>
      </c>
      <c r="C93" s="164" t="s">
        <v>57</v>
      </c>
      <c r="D93" s="156">
        <v>120</v>
      </c>
      <c r="E93" s="142">
        <v>4.75</v>
      </c>
      <c r="F93" s="107">
        <f t="shared" si="0"/>
        <v>570</v>
      </c>
    </row>
    <row r="94" spans="1:6">
      <c r="A94" s="94"/>
      <c r="B94" s="121" t="s">
        <v>527</v>
      </c>
      <c r="C94" s="164"/>
      <c r="D94" s="164"/>
      <c r="E94" s="142"/>
      <c r="F94" s="148"/>
    </row>
    <row r="95" spans="1:6">
      <c r="A95" s="94">
        <v>1</v>
      </c>
      <c r="B95" s="28" t="s">
        <v>520</v>
      </c>
      <c r="C95" s="164" t="s">
        <v>57</v>
      </c>
      <c r="D95" s="156">
        <v>36</v>
      </c>
      <c r="E95" s="142">
        <v>58.073500000000003</v>
      </c>
      <c r="F95" s="107">
        <f t="shared" si="0"/>
        <v>2090.65</v>
      </c>
    </row>
    <row r="96" spans="1:6" ht="23">
      <c r="A96" s="94">
        <v>2</v>
      </c>
      <c r="B96" s="28" t="s">
        <v>509</v>
      </c>
      <c r="C96" s="164" t="s">
        <v>30</v>
      </c>
      <c r="D96" s="156">
        <v>75</v>
      </c>
      <c r="E96" s="142">
        <v>21.070999999999998</v>
      </c>
      <c r="F96" s="107">
        <f t="shared" si="0"/>
        <v>1580.33</v>
      </c>
    </row>
    <row r="97" spans="1:6" ht="23">
      <c r="A97" s="94">
        <v>3</v>
      </c>
      <c r="B97" s="28" t="s">
        <v>510</v>
      </c>
      <c r="C97" s="164" t="s">
        <v>30</v>
      </c>
      <c r="D97" s="156">
        <v>1445</v>
      </c>
      <c r="E97" s="142">
        <v>10.725499999999998</v>
      </c>
      <c r="F97" s="107">
        <f t="shared" si="0"/>
        <v>15498.35</v>
      </c>
    </row>
    <row r="98" spans="1:6">
      <c r="A98" s="94">
        <v>4</v>
      </c>
      <c r="B98" s="28" t="s">
        <v>521</v>
      </c>
      <c r="C98" s="164" t="s">
        <v>28</v>
      </c>
      <c r="D98" s="156">
        <v>2</v>
      </c>
      <c r="E98" s="142">
        <v>125.1245</v>
      </c>
      <c r="F98" s="107">
        <f t="shared" si="0"/>
        <v>250.25</v>
      </c>
    </row>
    <row r="99" spans="1:6" ht="23">
      <c r="A99" s="94">
        <v>5</v>
      </c>
      <c r="B99" s="28" t="s">
        <v>118</v>
      </c>
      <c r="C99" s="164" t="s">
        <v>124</v>
      </c>
      <c r="D99" s="156">
        <v>15.2</v>
      </c>
      <c r="E99" s="142">
        <v>28.899000000000001</v>
      </c>
      <c r="F99" s="107">
        <f t="shared" si="0"/>
        <v>439.26</v>
      </c>
    </row>
    <row r="100" spans="1:6">
      <c r="A100" s="94">
        <v>6</v>
      </c>
      <c r="B100" s="28" t="s">
        <v>515</v>
      </c>
      <c r="C100" s="164" t="s">
        <v>124</v>
      </c>
      <c r="D100" s="156">
        <v>15.2</v>
      </c>
      <c r="E100" s="142">
        <v>98.828499999999991</v>
      </c>
      <c r="F100" s="107">
        <f t="shared" si="0"/>
        <v>1502.19</v>
      </c>
    </row>
    <row r="101" spans="1:6" ht="23">
      <c r="A101" s="94">
        <v>7</v>
      </c>
      <c r="B101" s="28" t="s">
        <v>514</v>
      </c>
      <c r="C101" s="164" t="s">
        <v>29</v>
      </c>
      <c r="D101" s="156">
        <v>100</v>
      </c>
      <c r="E101" s="142">
        <v>31.654</v>
      </c>
      <c r="F101" s="107">
        <f t="shared" si="0"/>
        <v>3165.4</v>
      </c>
    </row>
    <row r="102" spans="1:6" ht="23">
      <c r="A102" s="94">
        <v>8</v>
      </c>
      <c r="B102" s="28" t="s">
        <v>111</v>
      </c>
      <c r="C102" s="164" t="s">
        <v>57</v>
      </c>
      <c r="D102" s="156">
        <v>25</v>
      </c>
      <c r="E102" s="142">
        <v>105.4</v>
      </c>
      <c r="F102" s="107">
        <f t="shared" si="0"/>
        <v>2635</v>
      </c>
    </row>
    <row r="103" spans="1:6">
      <c r="A103" s="94">
        <v>9</v>
      </c>
      <c r="B103" s="28" t="s">
        <v>112</v>
      </c>
      <c r="C103" s="164" t="s">
        <v>57</v>
      </c>
      <c r="D103" s="156">
        <v>25</v>
      </c>
      <c r="E103" s="142">
        <v>4.75</v>
      </c>
      <c r="F103" s="107">
        <f t="shared" si="0"/>
        <v>118.75</v>
      </c>
    </row>
    <row r="104" spans="1:6">
      <c r="A104" s="60"/>
      <c r="B104" s="121" t="s">
        <v>528</v>
      </c>
      <c r="C104" s="164"/>
      <c r="D104" s="164"/>
      <c r="E104" s="142"/>
      <c r="F104" s="114"/>
    </row>
    <row r="105" spans="1:6" ht="23">
      <c r="A105" s="60">
        <v>1</v>
      </c>
      <c r="B105" s="28" t="s">
        <v>531</v>
      </c>
      <c r="C105" s="164" t="s">
        <v>28</v>
      </c>
      <c r="D105" s="156">
        <v>77</v>
      </c>
      <c r="E105" s="142">
        <v>493.91899999999998</v>
      </c>
      <c r="F105" s="114">
        <f t="shared" si="0"/>
        <v>38031.760000000002</v>
      </c>
    </row>
    <row r="106" spans="1:6">
      <c r="A106" s="60">
        <v>2</v>
      </c>
      <c r="B106" s="28" t="s">
        <v>361</v>
      </c>
      <c r="C106" s="164" t="s">
        <v>57</v>
      </c>
      <c r="D106" s="156">
        <v>20</v>
      </c>
      <c r="E106" s="142">
        <v>111.682</v>
      </c>
      <c r="F106" s="114">
        <f t="shared" si="0"/>
        <v>2233.64</v>
      </c>
    </row>
    <row r="107" spans="1:6">
      <c r="A107" s="60">
        <v>3</v>
      </c>
      <c r="B107" s="28" t="s">
        <v>362</v>
      </c>
      <c r="C107" s="164" t="s">
        <v>28</v>
      </c>
      <c r="D107" s="156">
        <v>10</v>
      </c>
      <c r="E107" s="142">
        <v>708.33349999999996</v>
      </c>
      <c r="F107" s="114">
        <f t="shared" si="0"/>
        <v>7083.34</v>
      </c>
    </row>
    <row r="108" spans="1:6">
      <c r="A108" s="60">
        <v>4</v>
      </c>
      <c r="B108" s="28" t="s">
        <v>525</v>
      </c>
      <c r="C108" s="164" t="s">
        <v>29</v>
      </c>
      <c r="D108" s="156">
        <v>47</v>
      </c>
      <c r="E108" s="142">
        <v>454.8655</v>
      </c>
      <c r="F108" s="114">
        <f t="shared" si="0"/>
        <v>21378.68</v>
      </c>
    </row>
    <row r="109" spans="1:6">
      <c r="A109" s="60">
        <v>5</v>
      </c>
      <c r="B109" s="28" t="s">
        <v>522</v>
      </c>
      <c r="C109" s="164" t="s">
        <v>28</v>
      </c>
      <c r="D109" s="156">
        <v>11</v>
      </c>
      <c r="E109" s="142">
        <v>560.29099999999994</v>
      </c>
      <c r="F109" s="114">
        <f t="shared" ref="F109:F116" si="1">ROUND(D109*E109,2)</f>
        <v>6163.2</v>
      </c>
    </row>
    <row r="110" spans="1:6" ht="23">
      <c r="A110" s="60">
        <v>6</v>
      </c>
      <c r="B110" s="28" t="s">
        <v>532</v>
      </c>
      <c r="C110" s="164" t="s">
        <v>29</v>
      </c>
      <c r="D110" s="156">
        <v>10</v>
      </c>
      <c r="E110" s="142">
        <v>548.09300000000007</v>
      </c>
      <c r="F110" s="114">
        <f t="shared" si="1"/>
        <v>5480.93</v>
      </c>
    </row>
    <row r="111" spans="1:6" ht="23">
      <c r="A111" s="60">
        <v>7</v>
      </c>
      <c r="B111" s="28" t="s">
        <v>533</v>
      </c>
      <c r="C111" s="164" t="s">
        <v>28</v>
      </c>
      <c r="D111" s="156">
        <v>10</v>
      </c>
      <c r="E111" s="142">
        <v>561.44049999999993</v>
      </c>
      <c r="F111" s="114">
        <f t="shared" si="1"/>
        <v>5614.41</v>
      </c>
    </row>
    <row r="112" spans="1:6">
      <c r="A112" s="60">
        <v>8</v>
      </c>
      <c r="B112" s="28" t="s">
        <v>534</v>
      </c>
      <c r="C112" s="164" t="s">
        <v>29</v>
      </c>
      <c r="D112" s="156">
        <v>29</v>
      </c>
      <c r="E112" s="142">
        <v>709.60500000000002</v>
      </c>
      <c r="F112" s="114">
        <f t="shared" si="1"/>
        <v>20578.55</v>
      </c>
    </row>
    <row r="113" spans="1:6">
      <c r="A113" s="60">
        <v>9</v>
      </c>
      <c r="B113" s="28" t="s">
        <v>535</v>
      </c>
      <c r="C113" s="164" t="s">
        <v>29</v>
      </c>
      <c r="D113" s="156">
        <v>11</v>
      </c>
      <c r="E113" s="142">
        <v>192.85</v>
      </c>
      <c r="F113" s="114">
        <f t="shared" si="1"/>
        <v>2121.35</v>
      </c>
    </row>
    <row r="114" spans="1:6">
      <c r="A114" s="124"/>
      <c r="B114" s="121" t="s">
        <v>529</v>
      </c>
      <c r="C114" s="164"/>
      <c r="D114" s="164"/>
      <c r="E114" s="142"/>
      <c r="F114" s="114">
        <f t="shared" si="1"/>
        <v>0</v>
      </c>
    </row>
    <row r="115" spans="1:6">
      <c r="A115" s="124">
        <v>1</v>
      </c>
      <c r="B115" s="28" t="s">
        <v>523</v>
      </c>
      <c r="C115" s="164" t="s">
        <v>28</v>
      </c>
      <c r="D115" s="156">
        <v>1</v>
      </c>
      <c r="E115" s="142">
        <v>6661.77</v>
      </c>
      <c r="F115" s="114">
        <f t="shared" ref="F115" si="2">ROUND(D115*E115,2)</f>
        <v>6661.77</v>
      </c>
    </row>
    <row r="116" spans="1:6">
      <c r="A116" s="112">
        <v>2</v>
      </c>
      <c r="B116" s="28" t="s">
        <v>626</v>
      </c>
      <c r="C116" s="164" t="s">
        <v>28</v>
      </c>
      <c r="D116" s="156">
        <v>1</v>
      </c>
      <c r="E116" s="142">
        <v>483.98</v>
      </c>
      <c r="F116" s="114">
        <f t="shared" si="1"/>
        <v>483.98</v>
      </c>
    </row>
    <row r="117" spans="1:6">
      <c r="A117" s="64"/>
      <c r="B117" s="228" t="s">
        <v>432</v>
      </c>
      <c r="C117" s="228"/>
      <c r="D117" s="228"/>
      <c r="E117" s="228"/>
      <c r="F117" s="105">
        <f>SUM(F13:F116)</f>
        <v>346175.03999999992</v>
      </c>
    </row>
  </sheetData>
  <sheetProtection algorithmName="SHA-512" hashValue="mVJ5Ki4PofRq+ZEeXYEKvJ0GBKGbdWTAdgs1CGlf+0qaVc/8J/SJ92v5vLxbDworcBiAXWg+kGm1jTi2Zif5Og==" saltValue="kltR7oZyCqOth+0asgy9qw==" spinCount="100000" sheet="1" objects="1" scenarios="1"/>
  <mergeCells count="6">
    <mergeCell ref="B117:E117"/>
    <mergeCell ref="B3:F3"/>
    <mergeCell ref="A9:A10"/>
    <mergeCell ref="C9:C10"/>
    <mergeCell ref="D9:D10"/>
    <mergeCell ref="E9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5" sqref="B5"/>
    </sheetView>
  </sheetViews>
  <sheetFormatPr defaultRowHeight="14.5"/>
  <cols>
    <col min="1" max="1" width="10.81640625" customWidth="1"/>
    <col min="2" max="2" width="78.7265625" customWidth="1"/>
    <col min="3" max="3" width="11" customWidth="1"/>
    <col min="4" max="4" width="10.81640625" bestFit="1" customWidth="1"/>
    <col min="5" max="5" width="12.54296875" customWidth="1"/>
    <col min="6" max="6" width="12.7265625" customWidth="1"/>
  </cols>
  <sheetData>
    <row r="1" spans="1:6">
      <c r="A1" s="97" t="s">
        <v>0</v>
      </c>
      <c r="B1" s="95" t="s">
        <v>646</v>
      </c>
      <c r="C1" s="24"/>
      <c r="D1" s="24"/>
      <c r="E1" s="24"/>
      <c r="F1" s="24"/>
    </row>
    <row r="2" spans="1:6">
      <c r="A2" s="17"/>
      <c r="B2" s="17"/>
      <c r="C2" s="24"/>
      <c r="D2" s="24"/>
      <c r="E2" s="24"/>
      <c r="F2" s="24"/>
    </row>
    <row r="3" spans="1:6">
      <c r="A3" s="97" t="s">
        <v>1</v>
      </c>
      <c r="B3" s="217" t="s">
        <v>139</v>
      </c>
      <c r="C3" s="217"/>
      <c r="D3" s="217"/>
      <c r="E3" s="217"/>
      <c r="F3" s="217"/>
    </row>
    <row r="4" spans="1:6">
      <c r="A4" s="18"/>
      <c r="B4" s="17"/>
      <c r="C4" s="24"/>
      <c r="D4" s="24"/>
      <c r="E4" s="24"/>
      <c r="F4" s="24"/>
    </row>
    <row r="5" spans="1:6">
      <c r="A5" s="97" t="s">
        <v>2</v>
      </c>
      <c r="B5" s="96">
        <v>4</v>
      </c>
      <c r="C5" s="24"/>
      <c r="D5" s="24"/>
      <c r="E5" s="24"/>
      <c r="F5" s="24"/>
    </row>
    <row r="6" spans="1:6">
      <c r="A6" s="97" t="s">
        <v>3</v>
      </c>
      <c r="B6" s="96" t="s">
        <v>595</v>
      </c>
      <c r="C6" s="24"/>
      <c r="D6" s="24"/>
      <c r="E6" s="24"/>
      <c r="F6" s="24"/>
    </row>
    <row r="7" spans="1:6">
      <c r="A7" s="17"/>
      <c r="B7" s="17"/>
      <c r="C7" s="24"/>
      <c r="D7" s="24"/>
      <c r="E7" s="24"/>
      <c r="F7" s="24"/>
    </row>
    <row r="8" spans="1:6" ht="15" thickBot="1">
      <c r="A8" s="17"/>
      <c r="B8" s="17"/>
      <c r="C8" s="24"/>
      <c r="D8" s="24"/>
      <c r="E8" s="24"/>
      <c r="F8" s="24"/>
    </row>
    <row r="9" spans="1:6" ht="15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</row>
    <row r="10" spans="1:6" ht="15" thickBot="1">
      <c r="A10" s="223"/>
      <c r="B10" s="21" t="s">
        <v>23</v>
      </c>
      <c r="C10" s="225"/>
      <c r="D10" s="225"/>
      <c r="E10" s="23" t="s">
        <v>24</v>
      </c>
      <c r="F10" s="40" t="s">
        <v>25</v>
      </c>
    </row>
    <row r="11" spans="1:6">
      <c r="A11" s="50">
        <v>1</v>
      </c>
      <c r="B11" s="51">
        <v>2</v>
      </c>
      <c r="C11" s="50">
        <v>3</v>
      </c>
      <c r="D11" s="52">
        <v>4</v>
      </c>
      <c r="E11" s="52">
        <v>5</v>
      </c>
      <c r="F11" s="53">
        <v>6</v>
      </c>
    </row>
    <row r="12" spans="1:6">
      <c r="A12" s="94"/>
      <c r="B12" s="177" t="s">
        <v>542</v>
      </c>
      <c r="C12" s="113"/>
      <c r="D12" s="113"/>
      <c r="E12" s="109"/>
      <c r="F12" s="107"/>
    </row>
    <row r="13" spans="1:6" ht="23">
      <c r="A13" s="94">
        <v>1</v>
      </c>
      <c r="B13" s="103" t="s">
        <v>549</v>
      </c>
      <c r="C13" s="113" t="s">
        <v>275</v>
      </c>
      <c r="D13" s="113">
        <v>2.1999999999999999E-2</v>
      </c>
      <c r="E13" s="109">
        <v>21571</v>
      </c>
      <c r="F13" s="107">
        <f t="shared" ref="F13:F28" si="0">D13*E13</f>
        <v>474.56199999999995</v>
      </c>
    </row>
    <row r="14" spans="1:6">
      <c r="A14" s="94">
        <v>2</v>
      </c>
      <c r="B14" s="103" t="s">
        <v>550</v>
      </c>
      <c r="C14" s="113" t="s">
        <v>38</v>
      </c>
      <c r="D14" s="113">
        <v>3.5</v>
      </c>
      <c r="E14" s="109">
        <v>97.6</v>
      </c>
      <c r="F14" s="107">
        <f t="shared" si="0"/>
        <v>341.59999999999997</v>
      </c>
    </row>
    <row r="15" spans="1:6">
      <c r="A15" s="94">
        <v>3</v>
      </c>
      <c r="B15" s="103" t="s">
        <v>551</v>
      </c>
      <c r="C15" s="113" t="s">
        <v>38</v>
      </c>
      <c r="D15" s="113">
        <v>6.6</v>
      </c>
      <c r="E15" s="109">
        <v>85</v>
      </c>
      <c r="F15" s="107">
        <f t="shared" si="0"/>
        <v>561</v>
      </c>
    </row>
    <row r="16" spans="1:6" ht="23">
      <c r="A16" s="94">
        <v>4</v>
      </c>
      <c r="B16" s="103" t="s">
        <v>552</v>
      </c>
      <c r="C16" s="113" t="s">
        <v>30</v>
      </c>
      <c r="D16" s="113">
        <v>22</v>
      </c>
      <c r="E16" s="109">
        <v>84.68</v>
      </c>
      <c r="F16" s="107">
        <f>D16*E16</f>
        <v>1862.96</v>
      </c>
    </row>
    <row r="17" spans="1:6">
      <c r="A17" s="94">
        <v>5</v>
      </c>
      <c r="B17" s="103" t="s">
        <v>553</v>
      </c>
      <c r="C17" s="113" t="s">
        <v>57</v>
      </c>
      <c r="D17" s="113">
        <v>2</v>
      </c>
      <c r="E17" s="109">
        <v>200.84</v>
      </c>
      <c r="F17" s="107">
        <f t="shared" ref="F17:F21" si="1">D17*E17</f>
        <v>401.68</v>
      </c>
    </row>
    <row r="18" spans="1:6">
      <c r="A18" s="94">
        <v>6</v>
      </c>
      <c r="B18" s="103" t="s">
        <v>540</v>
      </c>
      <c r="C18" s="113" t="s">
        <v>57</v>
      </c>
      <c r="D18" s="113">
        <v>2</v>
      </c>
      <c r="E18" s="109">
        <v>257.85000000000002</v>
      </c>
      <c r="F18" s="107">
        <f t="shared" si="1"/>
        <v>515.70000000000005</v>
      </c>
    </row>
    <row r="19" spans="1:6">
      <c r="A19" s="94">
        <v>7</v>
      </c>
      <c r="B19" s="103" t="s">
        <v>554</v>
      </c>
      <c r="C19" s="113" t="s">
        <v>57</v>
      </c>
      <c r="D19" s="113">
        <v>2</v>
      </c>
      <c r="E19" s="109">
        <v>494.7</v>
      </c>
      <c r="F19" s="107">
        <f t="shared" si="1"/>
        <v>989.4</v>
      </c>
    </row>
    <row r="20" spans="1:6">
      <c r="A20" s="94">
        <v>8</v>
      </c>
      <c r="B20" s="103" t="s">
        <v>555</v>
      </c>
      <c r="C20" s="113" t="s">
        <v>29</v>
      </c>
      <c r="D20" s="113">
        <v>2</v>
      </c>
      <c r="E20" s="109">
        <v>1311.04</v>
      </c>
      <c r="F20" s="107">
        <f t="shared" si="1"/>
        <v>2622.08</v>
      </c>
    </row>
    <row r="21" spans="1:6">
      <c r="A21" s="94">
        <v>9</v>
      </c>
      <c r="B21" s="103" t="s">
        <v>541</v>
      </c>
      <c r="C21" s="113" t="s">
        <v>29</v>
      </c>
      <c r="D21" s="113">
        <v>2</v>
      </c>
      <c r="E21" s="109">
        <v>4053.53</v>
      </c>
      <c r="F21" s="107">
        <f t="shared" si="1"/>
        <v>8107.06</v>
      </c>
    </row>
    <row r="22" spans="1:6">
      <c r="A22" s="94">
        <v>10</v>
      </c>
      <c r="B22" s="103" t="s">
        <v>556</v>
      </c>
      <c r="C22" s="113" t="s">
        <v>29</v>
      </c>
      <c r="D22" s="113">
        <v>2</v>
      </c>
      <c r="E22" s="109">
        <v>1454.88</v>
      </c>
      <c r="F22" s="107">
        <f t="shared" si="0"/>
        <v>2909.76</v>
      </c>
    </row>
    <row r="23" spans="1:6">
      <c r="A23" s="94">
        <v>11</v>
      </c>
      <c r="B23" s="103" t="s">
        <v>557</v>
      </c>
      <c r="C23" s="113" t="s">
        <v>29</v>
      </c>
      <c r="D23" s="113">
        <v>2</v>
      </c>
      <c r="E23" s="109">
        <v>254.41</v>
      </c>
      <c r="F23" s="107">
        <f t="shared" si="0"/>
        <v>508.82</v>
      </c>
    </row>
    <row r="24" spans="1:6">
      <c r="A24" s="94">
        <v>12</v>
      </c>
      <c r="B24" s="103" t="s">
        <v>558</v>
      </c>
      <c r="C24" s="113" t="s">
        <v>57</v>
      </c>
      <c r="D24" s="113">
        <v>1</v>
      </c>
      <c r="E24" s="109">
        <v>174.59</v>
      </c>
      <c r="F24" s="107">
        <f t="shared" si="0"/>
        <v>174.59</v>
      </c>
    </row>
    <row r="25" spans="1:6" ht="23">
      <c r="A25" s="94">
        <v>13</v>
      </c>
      <c r="B25" s="103" t="s">
        <v>559</v>
      </c>
      <c r="C25" s="113" t="s">
        <v>124</v>
      </c>
      <c r="D25" s="113">
        <v>0.22</v>
      </c>
      <c r="E25" s="109">
        <v>309.08999999999997</v>
      </c>
      <c r="F25" s="107">
        <f t="shared" si="0"/>
        <v>67.999799999999993</v>
      </c>
    </row>
    <row r="26" spans="1:6">
      <c r="A26" s="94">
        <v>14</v>
      </c>
      <c r="B26" s="103" t="s">
        <v>537</v>
      </c>
      <c r="C26" s="113" t="s">
        <v>124</v>
      </c>
      <c r="D26" s="113">
        <v>0.22</v>
      </c>
      <c r="E26" s="109">
        <v>155.32</v>
      </c>
      <c r="F26" s="107">
        <f t="shared" si="0"/>
        <v>34.170400000000001</v>
      </c>
    </row>
    <row r="27" spans="1:6" ht="23">
      <c r="A27" s="94">
        <v>15</v>
      </c>
      <c r="B27" s="103" t="s">
        <v>560</v>
      </c>
      <c r="C27" s="113" t="s">
        <v>38</v>
      </c>
      <c r="D27" s="113">
        <v>5.85</v>
      </c>
      <c r="E27" s="109">
        <v>1063.19</v>
      </c>
      <c r="F27" s="107">
        <f t="shared" si="0"/>
        <v>6219.6615000000002</v>
      </c>
    </row>
    <row r="28" spans="1:6">
      <c r="A28" s="94">
        <v>16</v>
      </c>
      <c r="B28" s="103" t="s">
        <v>538</v>
      </c>
      <c r="C28" s="113" t="s">
        <v>56</v>
      </c>
      <c r="D28" s="113">
        <v>0.25</v>
      </c>
      <c r="E28" s="109">
        <v>1432</v>
      </c>
      <c r="F28" s="107">
        <f t="shared" si="0"/>
        <v>358</v>
      </c>
    </row>
    <row r="29" spans="1:6">
      <c r="A29" s="94"/>
      <c r="B29" s="177" t="s">
        <v>543</v>
      </c>
      <c r="C29" s="113"/>
      <c r="D29" s="113"/>
      <c r="E29" s="109"/>
      <c r="F29" s="107"/>
    </row>
    <row r="30" spans="1:6">
      <c r="A30" s="94">
        <v>1</v>
      </c>
      <c r="B30" s="28" t="s">
        <v>562</v>
      </c>
      <c r="C30" s="28" t="s">
        <v>124</v>
      </c>
      <c r="D30" s="104">
        <v>0.33</v>
      </c>
      <c r="E30" s="109">
        <v>3414.84</v>
      </c>
      <c r="F30" s="107">
        <f>D30*E30</f>
        <v>1126.8972000000001</v>
      </c>
    </row>
    <row r="31" spans="1:6" ht="23">
      <c r="A31" s="94">
        <v>2</v>
      </c>
      <c r="B31" s="28" t="s">
        <v>561</v>
      </c>
      <c r="C31" s="28" t="s">
        <v>275</v>
      </c>
      <c r="D31" s="104">
        <v>3.3000000000000002E-2</v>
      </c>
      <c r="E31" s="109">
        <v>44164</v>
      </c>
      <c r="F31" s="107">
        <f t="shared" ref="F31:F41" si="2">D31*E31</f>
        <v>1457.412</v>
      </c>
    </row>
    <row r="32" spans="1:6">
      <c r="A32" s="94">
        <v>3</v>
      </c>
      <c r="B32" s="28" t="s">
        <v>563</v>
      </c>
      <c r="C32" s="28" t="s">
        <v>38</v>
      </c>
      <c r="D32" s="104">
        <v>4.95</v>
      </c>
      <c r="E32" s="109">
        <v>97.6</v>
      </c>
      <c r="F32" s="107">
        <f t="shared" si="2"/>
        <v>483.12</v>
      </c>
    </row>
    <row r="33" spans="1:6">
      <c r="A33" s="94">
        <v>4</v>
      </c>
      <c r="B33" s="28" t="s">
        <v>536</v>
      </c>
      <c r="C33" s="28" t="s">
        <v>38</v>
      </c>
      <c r="D33" s="104">
        <v>9.9</v>
      </c>
      <c r="E33" s="109">
        <v>85</v>
      </c>
      <c r="F33" s="107">
        <f t="shared" si="2"/>
        <v>841.5</v>
      </c>
    </row>
    <row r="34" spans="1:6">
      <c r="A34" s="94">
        <v>5</v>
      </c>
      <c r="B34" s="28" t="s">
        <v>564</v>
      </c>
      <c r="C34" s="28" t="s">
        <v>29</v>
      </c>
      <c r="D34" s="104">
        <v>2</v>
      </c>
      <c r="E34" s="109">
        <v>539.42999999999995</v>
      </c>
      <c r="F34" s="107">
        <f t="shared" si="2"/>
        <v>1078.8599999999999</v>
      </c>
    </row>
    <row r="35" spans="1:6" ht="23">
      <c r="A35" s="94">
        <v>6</v>
      </c>
      <c r="B35" s="28" t="s">
        <v>565</v>
      </c>
      <c r="C35" s="28" t="s">
        <v>38</v>
      </c>
      <c r="D35" s="104">
        <v>3.36</v>
      </c>
      <c r="E35" s="109">
        <v>2151.4299999999998</v>
      </c>
      <c r="F35" s="107">
        <f t="shared" si="2"/>
        <v>7228.804799999999</v>
      </c>
    </row>
    <row r="36" spans="1:6">
      <c r="A36" s="94">
        <v>7</v>
      </c>
      <c r="B36" s="28" t="s">
        <v>566</v>
      </c>
      <c r="C36" s="28" t="s">
        <v>57</v>
      </c>
      <c r="D36" s="104">
        <v>1</v>
      </c>
      <c r="E36" s="109">
        <v>339.4</v>
      </c>
      <c r="F36" s="107">
        <f t="shared" si="2"/>
        <v>339.4</v>
      </c>
    </row>
    <row r="37" spans="1:6">
      <c r="A37" s="94">
        <v>8</v>
      </c>
      <c r="B37" s="28" t="s">
        <v>539</v>
      </c>
      <c r="C37" s="28" t="s">
        <v>57</v>
      </c>
      <c r="D37" s="104">
        <v>4</v>
      </c>
      <c r="E37" s="109">
        <v>230.55</v>
      </c>
      <c r="F37" s="107">
        <f t="shared" si="2"/>
        <v>922.2</v>
      </c>
    </row>
    <row r="38" spans="1:6">
      <c r="A38" s="94">
        <v>9</v>
      </c>
      <c r="B38" s="28" t="s">
        <v>567</v>
      </c>
      <c r="C38" s="28" t="s">
        <v>29</v>
      </c>
      <c r="D38" s="104">
        <v>2</v>
      </c>
      <c r="E38" s="109">
        <v>871.64</v>
      </c>
      <c r="F38" s="107">
        <f t="shared" si="2"/>
        <v>1743.28</v>
      </c>
    </row>
    <row r="39" spans="1:6">
      <c r="A39" s="94">
        <v>10</v>
      </c>
      <c r="B39" s="28" t="s">
        <v>515</v>
      </c>
      <c r="C39" s="28" t="s">
        <v>124</v>
      </c>
      <c r="D39" s="104">
        <v>0.33</v>
      </c>
      <c r="E39" s="109">
        <v>287.10000000000002</v>
      </c>
      <c r="F39" s="107">
        <f t="shared" si="2"/>
        <v>94.743000000000009</v>
      </c>
    </row>
    <row r="40" spans="1:6">
      <c r="A40" s="94">
        <v>11</v>
      </c>
      <c r="B40" s="28" t="s">
        <v>568</v>
      </c>
      <c r="C40" s="28" t="s">
        <v>124</v>
      </c>
      <c r="D40" s="104">
        <v>0.33</v>
      </c>
      <c r="E40" s="109">
        <v>5977.18</v>
      </c>
      <c r="F40" s="107">
        <f t="shared" si="2"/>
        <v>1972.4694000000002</v>
      </c>
    </row>
    <row r="41" spans="1:6">
      <c r="A41" s="94">
        <v>12</v>
      </c>
      <c r="B41" s="28" t="s">
        <v>569</v>
      </c>
      <c r="C41" s="28" t="s">
        <v>56</v>
      </c>
      <c r="D41" s="104">
        <v>0.65</v>
      </c>
      <c r="E41" s="109">
        <v>8616</v>
      </c>
      <c r="F41" s="107">
        <f t="shared" si="2"/>
        <v>5600.4000000000005</v>
      </c>
    </row>
    <row r="42" spans="1:6">
      <c r="A42" s="94"/>
      <c r="B42" s="229" t="s">
        <v>432</v>
      </c>
      <c r="C42" s="230"/>
      <c r="D42" s="230"/>
      <c r="E42" s="231"/>
      <c r="F42" s="108">
        <f>SUM(F13:F41)</f>
        <v>49038.130100000002</v>
      </c>
    </row>
  </sheetData>
  <sheetProtection algorithmName="SHA-512" hashValue="q8aT+9BaDL4mjIfwiQEAX0JT62lwsw4BBZKiTgWodHYCCzAKb1dd5jr86/AjwimPryQ1JosFcstiJmtMve9BaA==" saltValue="PNEjkNwvY1NDADa0rdHJZw==" spinCount="100000" sheet="1" objects="1" scenarios="1"/>
  <mergeCells count="6">
    <mergeCell ref="B42:E42"/>
    <mergeCell ref="B3:F3"/>
    <mergeCell ref="A9:A10"/>
    <mergeCell ref="C9:C10"/>
    <mergeCell ref="D9:D10"/>
    <mergeCell ref="E9:F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5"/>
  <sheetViews>
    <sheetView zoomScale="85" zoomScaleNormal="85" workbookViewId="0">
      <selection activeCell="A503" sqref="A503:E503"/>
    </sheetView>
  </sheetViews>
  <sheetFormatPr defaultRowHeight="14.5"/>
  <cols>
    <col min="1" max="1" width="8.81640625" customWidth="1"/>
    <col min="2" max="2" width="73.1796875" customWidth="1"/>
    <col min="3" max="3" width="9.81640625" style="106" customWidth="1"/>
    <col min="4" max="4" width="14.81640625" customWidth="1"/>
    <col min="5" max="5" width="10.81640625" style="155" customWidth="1"/>
    <col min="6" max="6" width="12.453125" customWidth="1"/>
  </cols>
  <sheetData>
    <row r="1" spans="1:6">
      <c r="A1" s="97" t="s">
        <v>0</v>
      </c>
      <c r="B1" s="126" t="s">
        <v>646</v>
      </c>
      <c r="C1" s="24"/>
      <c r="D1" s="24"/>
      <c r="E1" s="24"/>
      <c r="F1" s="24"/>
    </row>
    <row r="2" spans="1:6">
      <c r="A2" s="24"/>
      <c r="B2" s="17"/>
      <c r="C2" s="24"/>
      <c r="D2" s="24"/>
      <c r="E2" s="24"/>
      <c r="F2" s="24"/>
    </row>
    <row r="3" spans="1:6">
      <c r="A3" s="97" t="s">
        <v>1</v>
      </c>
      <c r="B3" s="11" t="s">
        <v>139</v>
      </c>
      <c r="C3" s="11"/>
      <c r="D3" s="11"/>
      <c r="E3" s="11"/>
      <c r="F3" s="11"/>
    </row>
    <row r="4" spans="1:6">
      <c r="A4" s="25"/>
      <c r="B4" s="17"/>
      <c r="C4" s="24"/>
      <c r="D4" s="24"/>
      <c r="E4" s="24"/>
      <c r="F4" s="24"/>
    </row>
    <row r="5" spans="1:6">
      <c r="A5" s="97" t="s">
        <v>2</v>
      </c>
      <c r="B5" s="96">
        <v>5</v>
      </c>
      <c r="C5" s="24"/>
      <c r="D5" s="24"/>
      <c r="E5" s="24"/>
      <c r="F5" s="24"/>
    </row>
    <row r="6" spans="1:6">
      <c r="A6" s="97" t="s">
        <v>3</v>
      </c>
      <c r="B6" s="96" t="s">
        <v>161</v>
      </c>
      <c r="C6" s="24"/>
      <c r="D6" s="24"/>
      <c r="E6" s="24"/>
      <c r="F6" s="24"/>
    </row>
    <row r="7" spans="1:6">
      <c r="A7" s="24"/>
      <c r="B7" s="17"/>
      <c r="C7" s="24"/>
      <c r="D7" s="24"/>
      <c r="E7" s="24"/>
      <c r="F7" s="24"/>
    </row>
    <row r="8" spans="1:6" ht="15" thickBot="1">
      <c r="A8" s="24"/>
      <c r="B8" s="17"/>
      <c r="C8" s="24"/>
      <c r="D8" s="24"/>
      <c r="E8" s="24"/>
      <c r="F8" s="24"/>
    </row>
    <row r="9" spans="1:6" ht="12" customHeight="1" thickBot="1">
      <c r="A9" s="23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</row>
    <row r="10" spans="1:6" ht="17.5" customHeight="1">
      <c r="A10" s="233"/>
      <c r="B10" s="36" t="s">
        <v>23</v>
      </c>
      <c r="C10" s="234"/>
      <c r="D10" s="234"/>
      <c r="E10" s="153" t="s">
        <v>24</v>
      </c>
      <c r="F10" s="117" t="s">
        <v>25</v>
      </c>
    </row>
    <row r="11" spans="1:6">
      <c r="A11" s="34">
        <v>1</v>
      </c>
      <c r="B11" s="6">
        <v>2</v>
      </c>
      <c r="C11" s="6">
        <v>3</v>
      </c>
      <c r="D11" s="6">
        <v>4</v>
      </c>
      <c r="E11" s="154">
        <v>5</v>
      </c>
      <c r="F11" s="15">
        <v>6</v>
      </c>
    </row>
    <row r="12" spans="1:6">
      <c r="A12" s="94"/>
      <c r="B12" s="177" t="s">
        <v>433</v>
      </c>
      <c r="C12" s="113"/>
      <c r="D12" s="113"/>
      <c r="E12" s="109"/>
      <c r="F12" s="107"/>
    </row>
    <row r="13" spans="1:6" ht="23">
      <c r="A13" s="41">
        <v>1</v>
      </c>
      <c r="B13" s="28" t="s">
        <v>163</v>
      </c>
      <c r="C13" s="98" t="s">
        <v>29</v>
      </c>
      <c r="D13" s="156">
        <v>1</v>
      </c>
      <c r="E13" s="109">
        <v>1364.6465000000001</v>
      </c>
      <c r="F13" s="57">
        <f t="shared" ref="F13:F86" si="0">ROUND(D13*E13,2)</f>
        <v>1364.65</v>
      </c>
    </row>
    <row r="14" spans="1:6">
      <c r="A14" s="41">
        <v>2</v>
      </c>
      <c r="B14" s="28" t="s">
        <v>219</v>
      </c>
      <c r="C14" s="98" t="s">
        <v>28</v>
      </c>
      <c r="D14" s="156">
        <v>1</v>
      </c>
      <c r="E14" s="109">
        <v>21661.3</v>
      </c>
      <c r="F14" s="57">
        <f t="shared" si="0"/>
        <v>21661.3</v>
      </c>
    </row>
    <row r="15" spans="1:6" ht="23">
      <c r="A15" s="41">
        <v>3</v>
      </c>
      <c r="B15" s="28" t="s">
        <v>164</v>
      </c>
      <c r="C15" s="98" t="s">
        <v>29</v>
      </c>
      <c r="D15" s="156">
        <v>3</v>
      </c>
      <c r="E15" s="109">
        <v>295.47849999999994</v>
      </c>
      <c r="F15" s="57">
        <f t="shared" si="0"/>
        <v>886.44</v>
      </c>
    </row>
    <row r="16" spans="1:6">
      <c r="A16" s="41">
        <v>4</v>
      </c>
      <c r="B16" s="28" t="s">
        <v>220</v>
      </c>
      <c r="C16" s="98" t="s">
        <v>29</v>
      </c>
      <c r="D16" s="156">
        <v>3</v>
      </c>
      <c r="E16" s="109">
        <v>612.75</v>
      </c>
      <c r="F16" s="57">
        <f t="shared" si="0"/>
        <v>1838.25</v>
      </c>
    </row>
    <row r="17" spans="1:6" ht="23">
      <c r="A17" s="41">
        <v>5</v>
      </c>
      <c r="B17" s="28" t="s">
        <v>165</v>
      </c>
      <c r="C17" s="98" t="s">
        <v>29</v>
      </c>
      <c r="D17" s="156">
        <v>35</v>
      </c>
      <c r="E17" s="109">
        <v>295.47849999999994</v>
      </c>
      <c r="F17" s="57">
        <f t="shared" si="0"/>
        <v>10341.75</v>
      </c>
    </row>
    <row r="18" spans="1:6">
      <c r="A18" s="41">
        <v>6</v>
      </c>
      <c r="B18" s="28" t="s">
        <v>221</v>
      </c>
      <c r="C18" s="98" t="s">
        <v>29</v>
      </c>
      <c r="D18" s="156">
        <v>35</v>
      </c>
      <c r="E18" s="109">
        <v>478.79999999999995</v>
      </c>
      <c r="F18" s="57">
        <f t="shared" si="0"/>
        <v>16758</v>
      </c>
    </row>
    <row r="19" spans="1:6" ht="23">
      <c r="A19" s="41">
        <v>7</v>
      </c>
      <c r="B19" s="28" t="s">
        <v>166</v>
      </c>
      <c r="C19" s="98" t="s">
        <v>30</v>
      </c>
      <c r="D19" s="156">
        <v>425</v>
      </c>
      <c r="E19" s="109">
        <v>27.853999999999999</v>
      </c>
      <c r="F19" s="57">
        <f t="shared" si="0"/>
        <v>11837.95</v>
      </c>
    </row>
    <row r="20" spans="1:6" ht="23">
      <c r="A20" s="41">
        <v>8</v>
      </c>
      <c r="B20" s="28" t="s">
        <v>167</v>
      </c>
      <c r="C20" s="98" t="s">
        <v>30</v>
      </c>
      <c r="D20" s="156">
        <v>235</v>
      </c>
      <c r="E20" s="109">
        <v>27.853999999999999</v>
      </c>
      <c r="F20" s="57">
        <f t="shared" si="0"/>
        <v>6545.69</v>
      </c>
    </row>
    <row r="21" spans="1:6" ht="23">
      <c r="A21" s="41">
        <v>9</v>
      </c>
      <c r="B21" s="28" t="s">
        <v>123</v>
      </c>
      <c r="C21" s="98" t="s">
        <v>30</v>
      </c>
      <c r="D21" s="156">
        <v>9</v>
      </c>
      <c r="E21" s="109">
        <v>27.853999999999999</v>
      </c>
      <c r="F21" s="57">
        <f t="shared" si="0"/>
        <v>250.69</v>
      </c>
    </row>
    <row r="22" spans="1:6" ht="23">
      <c r="A22" s="41">
        <v>10</v>
      </c>
      <c r="B22" s="28" t="s">
        <v>168</v>
      </c>
      <c r="C22" s="98" t="s">
        <v>30</v>
      </c>
      <c r="D22" s="156">
        <v>9</v>
      </c>
      <c r="E22" s="109">
        <v>27.853999999999999</v>
      </c>
      <c r="F22" s="57">
        <f t="shared" si="0"/>
        <v>250.69</v>
      </c>
    </row>
    <row r="23" spans="1:6" ht="23">
      <c r="A23" s="41">
        <v>11</v>
      </c>
      <c r="B23" s="28" t="s">
        <v>169</v>
      </c>
      <c r="C23" s="98" t="s">
        <v>57</v>
      </c>
      <c r="D23" s="156">
        <v>112</v>
      </c>
      <c r="E23" s="109">
        <v>72.228499999999997</v>
      </c>
      <c r="F23" s="57">
        <f t="shared" si="0"/>
        <v>8089.59</v>
      </c>
    </row>
    <row r="24" spans="1:6" ht="23">
      <c r="A24" s="41">
        <v>12</v>
      </c>
      <c r="B24" s="28" t="s">
        <v>112</v>
      </c>
      <c r="C24" s="98" t="s">
        <v>57</v>
      </c>
      <c r="D24" s="156">
        <v>112</v>
      </c>
      <c r="E24" s="109">
        <v>4.75</v>
      </c>
      <c r="F24" s="57">
        <f t="shared" si="0"/>
        <v>532</v>
      </c>
    </row>
    <row r="25" spans="1:6" ht="23">
      <c r="A25" s="41">
        <v>13</v>
      </c>
      <c r="B25" s="28" t="s">
        <v>170</v>
      </c>
      <c r="C25" s="98" t="s">
        <v>29</v>
      </c>
      <c r="D25" s="156">
        <v>1</v>
      </c>
      <c r="E25" s="109">
        <v>143.32650000000001</v>
      </c>
      <c r="F25" s="57">
        <f t="shared" si="0"/>
        <v>143.33000000000001</v>
      </c>
    </row>
    <row r="26" spans="1:6">
      <c r="A26" s="41">
        <v>14</v>
      </c>
      <c r="B26" s="28" t="s">
        <v>171</v>
      </c>
      <c r="C26" s="98" t="s">
        <v>162</v>
      </c>
      <c r="D26" s="156">
        <v>98</v>
      </c>
      <c r="E26" s="109">
        <v>37.049999999999997</v>
      </c>
      <c r="F26" s="57">
        <f t="shared" si="0"/>
        <v>3630.9</v>
      </c>
    </row>
    <row r="27" spans="1:6">
      <c r="A27" s="41">
        <v>15</v>
      </c>
      <c r="B27" s="28" t="s">
        <v>172</v>
      </c>
      <c r="C27" s="98" t="s">
        <v>29</v>
      </c>
      <c r="D27" s="156">
        <v>1</v>
      </c>
      <c r="E27" s="109">
        <v>1772.9375</v>
      </c>
      <c r="F27" s="57">
        <f t="shared" si="0"/>
        <v>1772.94</v>
      </c>
    </row>
    <row r="28" spans="1:6">
      <c r="A28" s="94"/>
      <c r="B28" s="177" t="s">
        <v>434</v>
      </c>
      <c r="C28" s="113"/>
      <c r="D28" s="113"/>
      <c r="E28" s="109"/>
      <c r="F28" s="107"/>
    </row>
    <row r="29" spans="1:6" ht="23">
      <c r="A29" s="49">
        <v>1</v>
      </c>
      <c r="B29" s="28" t="s">
        <v>163</v>
      </c>
      <c r="C29" s="98" t="s">
        <v>29</v>
      </c>
      <c r="D29" s="156">
        <v>1</v>
      </c>
      <c r="E29" s="109">
        <v>912.74099999999999</v>
      </c>
      <c r="F29" s="118">
        <f t="shared" si="0"/>
        <v>912.74</v>
      </c>
    </row>
    <row r="30" spans="1:6">
      <c r="A30" s="49">
        <v>2</v>
      </c>
      <c r="B30" s="28" t="s">
        <v>222</v>
      </c>
      <c r="C30" s="98" t="s">
        <v>28</v>
      </c>
      <c r="D30" s="156">
        <v>1</v>
      </c>
      <c r="E30" s="109">
        <v>15036.3</v>
      </c>
      <c r="F30" s="118">
        <f t="shared" si="0"/>
        <v>15036.3</v>
      </c>
    </row>
    <row r="31" spans="1:6" ht="23">
      <c r="A31" s="49">
        <v>3</v>
      </c>
      <c r="B31" s="28" t="s">
        <v>164</v>
      </c>
      <c r="C31" s="98" t="s">
        <v>29</v>
      </c>
      <c r="D31" s="156">
        <v>3</v>
      </c>
      <c r="E31" s="109">
        <v>295.47849999999994</v>
      </c>
      <c r="F31" s="118">
        <f t="shared" si="0"/>
        <v>886.44</v>
      </c>
    </row>
    <row r="32" spans="1:6">
      <c r="A32" s="49">
        <v>4</v>
      </c>
      <c r="B32" s="28" t="s">
        <v>220</v>
      </c>
      <c r="C32" s="98" t="s">
        <v>29</v>
      </c>
      <c r="D32" s="156">
        <v>3</v>
      </c>
      <c r="E32" s="109">
        <v>719.15</v>
      </c>
      <c r="F32" s="118">
        <f t="shared" si="0"/>
        <v>2157.4499999999998</v>
      </c>
    </row>
    <row r="33" spans="1:6" ht="23">
      <c r="A33" s="49">
        <v>5</v>
      </c>
      <c r="B33" s="28" t="s">
        <v>165</v>
      </c>
      <c r="C33" s="98" t="s">
        <v>29</v>
      </c>
      <c r="D33" s="156">
        <v>24</v>
      </c>
      <c r="E33" s="109">
        <v>295.47849999999994</v>
      </c>
      <c r="F33" s="118">
        <f t="shared" si="0"/>
        <v>7091.48</v>
      </c>
    </row>
    <row r="34" spans="1:6">
      <c r="A34" s="49">
        <v>6</v>
      </c>
      <c r="B34" s="28" t="s">
        <v>221</v>
      </c>
      <c r="C34" s="98" t="s">
        <v>29</v>
      </c>
      <c r="D34" s="156">
        <v>24</v>
      </c>
      <c r="E34" s="109">
        <v>509.2</v>
      </c>
      <c r="F34" s="118">
        <f t="shared" si="0"/>
        <v>12220.8</v>
      </c>
    </row>
    <row r="35" spans="1:6" ht="23">
      <c r="A35" s="49">
        <v>7</v>
      </c>
      <c r="B35" s="28" t="s">
        <v>166</v>
      </c>
      <c r="C35" s="98" t="s">
        <v>30</v>
      </c>
      <c r="D35" s="156">
        <v>325</v>
      </c>
      <c r="E35" s="109">
        <v>28.186499999999999</v>
      </c>
      <c r="F35" s="118">
        <f t="shared" si="0"/>
        <v>9160.61</v>
      </c>
    </row>
    <row r="36" spans="1:6" ht="23">
      <c r="A36" s="49">
        <v>8</v>
      </c>
      <c r="B36" s="28" t="s">
        <v>167</v>
      </c>
      <c r="C36" s="98" t="s">
        <v>30</v>
      </c>
      <c r="D36" s="156">
        <v>115</v>
      </c>
      <c r="E36" s="109">
        <v>28.186499999999999</v>
      </c>
      <c r="F36" s="118">
        <f t="shared" si="0"/>
        <v>3241.45</v>
      </c>
    </row>
    <row r="37" spans="1:6" ht="23">
      <c r="A37" s="49">
        <v>9</v>
      </c>
      <c r="B37" s="28" t="s">
        <v>123</v>
      </c>
      <c r="C37" s="98" t="s">
        <v>30</v>
      </c>
      <c r="D37" s="156">
        <v>12</v>
      </c>
      <c r="E37" s="109">
        <v>28.186499999999999</v>
      </c>
      <c r="F37" s="118">
        <f t="shared" si="0"/>
        <v>338.24</v>
      </c>
    </row>
    <row r="38" spans="1:6" ht="23">
      <c r="A38" s="49">
        <v>10</v>
      </c>
      <c r="B38" s="28" t="s">
        <v>168</v>
      </c>
      <c r="C38" s="98" t="s">
        <v>30</v>
      </c>
      <c r="D38" s="156">
        <v>12</v>
      </c>
      <c r="E38" s="109">
        <v>28.186499999999999</v>
      </c>
      <c r="F38" s="118">
        <f t="shared" si="0"/>
        <v>338.24</v>
      </c>
    </row>
    <row r="39" spans="1:6" ht="23">
      <c r="A39" s="49">
        <v>11</v>
      </c>
      <c r="B39" s="28" t="s">
        <v>169</v>
      </c>
      <c r="C39" s="98" t="s">
        <v>57</v>
      </c>
      <c r="D39" s="156">
        <v>74</v>
      </c>
      <c r="E39" s="109">
        <v>69.665499999999994</v>
      </c>
      <c r="F39" s="118">
        <f t="shared" si="0"/>
        <v>5155.25</v>
      </c>
    </row>
    <row r="40" spans="1:6" ht="23">
      <c r="A40" s="49">
        <v>12</v>
      </c>
      <c r="B40" s="28" t="s">
        <v>112</v>
      </c>
      <c r="C40" s="98" t="s">
        <v>57</v>
      </c>
      <c r="D40" s="156">
        <v>74</v>
      </c>
      <c r="E40" s="109">
        <v>4.75</v>
      </c>
      <c r="F40" s="118">
        <f t="shared" si="0"/>
        <v>351.5</v>
      </c>
    </row>
    <row r="41" spans="1:6" ht="23">
      <c r="A41" s="49">
        <v>13</v>
      </c>
      <c r="B41" s="28" t="s">
        <v>170</v>
      </c>
      <c r="C41" s="98" t="s">
        <v>29</v>
      </c>
      <c r="D41" s="156">
        <v>1</v>
      </c>
      <c r="E41" s="109">
        <v>142.6995</v>
      </c>
      <c r="F41" s="118">
        <f t="shared" si="0"/>
        <v>142.69999999999999</v>
      </c>
    </row>
    <row r="42" spans="1:6">
      <c r="A42" s="49">
        <v>14</v>
      </c>
      <c r="B42" s="28" t="s">
        <v>171</v>
      </c>
      <c r="C42" s="98" t="s">
        <v>162</v>
      </c>
      <c r="D42" s="156">
        <v>65</v>
      </c>
      <c r="E42" s="109">
        <v>37.049999999999997</v>
      </c>
      <c r="F42" s="118">
        <f t="shared" si="0"/>
        <v>2408.25</v>
      </c>
    </row>
    <row r="43" spans="1:6">
      <c r="A43" s="49">
        <v>15</v>
      </c>
      <c r="B43" s="28" t="s">
        <v>173</v>
      </c>
      <c r="C43" s="98" t="s">
        <v>29</v>
      </c>
      <c r="D43" s="156">
        <v>1</v>
      </c>
      <c r="E43" s="109">
        <v>1204.7139999999999</v>
      </c>
      <c r="F43" s="118">
        <f t="shared" si="0"/>
        <v>1204.71</v>
      </c>
    </row>
    <row r="44" spans="1:6">
      <c r="A44" s="94"/>
      <c r="B44" s="177" t="s">
        <v>435</v>
      </c>
      <c r="C44" s="113"/>
      <c r="D44" s="113"/>
      <c r="E44" s="109"/>
      <c r="F44" s="107"/>
    </row>
    <row r="45" spans="1:6" ht="23">
      <c r="A45" s="49">
        <v>1</v>
      </c>
      <c r="B45" s="28" t="s">
        <v>163</v>
      </c>
      <c r="C45" s="98" t="s">
        <v>29</v>
      </c>
      <c r="D45" s="156">
        <v>1</v>
      </c>
      <c r="E45" s="109">
        <v>912.74099999999999</v>
      </c>
      <c r="F45" s="118">
        <f t="shared" si="0"/>
        <v>912.74</v>
      </c>
    </row>
    <row r="46" spans="1:6">
      <c r="A46" s="49">
        <v>2</v>
      </c>
      <c r="B46" s="28" t="s">
        <v>222</v>
      </c>
      <c r="C46" s="98" t="s">
        <v>28</v>
      </c>
      <c r="D46" s="156">
        <v>1</v>
      </c>
      <c r="E46" s="109">
        <v>15036.3</v>
      </c>
      <c r="F46" s="118">
        <f t="shared" si="0"/>
        <v>15036.3</v>
      </c>
    </row>
    <row r="47" spans="1:6" ht="23">
      <c r="A47" s="49">
        <v>3</v>
      </c>
      <c r="B47" s="28" t="s">
        <v>164</v>
      </c>
      <c r="C47" s="98" t="s">
        <v>29</v>
      </c>
      <c r="D47" s="156">
        <v>2</v>
      </c>
      <c r="E47" s="109">
        <v>295.47849999999994</v>
      </c>
      <c r="F47" s="118">
        <f t="shared" si="0"/>
        <v>590.96</v>
      </c>
    </row>
    <row r="48" spans="1:6">
      <c r="A48" s="49">
        <v>4</v>
      </c>
      <c r="B48" s="28" t="s">
        <v>220</v>
      </c>
      <c r="C48" s="98" t="s">
        <v>29</v>
      </c>
      <c r="D48" s="156">
        <v>2</v>
      </c>
      <c r="E48" s="109">
        <v>659.3</v>
      </c>
      <c r="F48" s="118">
        <f t="shared" si="0"/>
        <v>1318.6</v>
      </c>
    </row>
    <row r="49" spans="1:6" ht="23">
      <c r="A49" s="49">
        <v>5</v>
      </c>
      <c r="B49" s="28" t="s">
        <v>165</v>
      </c>
      <c r="C49" s="98" t="s">
        <v>29</v>
      </c>
      <c r="D49" s="156">
        <v>28</v>
      </c>
      <c r="E49" s="109">
        <v>295.47849999999994</v>
      </c>
      <c r="F49" s="118">
        <f t="shared" si="0"/>
        <v>8273.4</v>
      </c>
    </row>
    <row r="50" spans="1:6">
      <c r="A50" s="49">
        <v>6</v>
      </c>
      <c r="B50" s="28" t="s">
        <v>221</v>
      </c>
      <c r="C50" s="98" t="s">
        <v>29</v>
      </c>
      <c r="D50" s="156">
        <v>28</v>
      </c>
      <c r="E50" s="109">
        <v>493.5</v>
      </c>
      <c r="F50" s="118">
        <f t="shared" si="0"/>
        <v>13818</v>
      </c>
    </row>
    <row r="51" spans="1:6" ht="23">
      <c r="A51" s="49">
        <v>7</v>
      </c>
      <c r="B51" s="28" t="s">
        <v>166</v>
      </c>
      <c r="C51" s="98" t="s">
        <v>30</v>
      </c>
      <c r="D51" s="156">
        <v>340</v>
      </c>
      <c r="E51" s="109">
        <v>25.526499999999999</v>
      </c>
      <c r="F51" s="118">
        <f t="shared" si="0"/>
        <v>8679.01</v>
      </c>
    </row>
    <row r="52" spans="1:6" ht="23">
      <c r="A52" s="49">
        <v>8</v>
      </c>
      <c r="B52" s="28" t="s">
        <v>167</v>
      </c>
      <c r="C52" s="98" t="s">
        <v>30</v>
      </c>
      <c r="D52" s="156">
        <v>115</v>
      </c>
      <c r="E52" s="109">
        <v>25.526499999999999</v>
      </c>
      <c r="F52" s="118">
        <f t="shared" si="0"/>
        <v>2935.55</v>
      </c>
    </row>
    <row r="53" spans="1:6" ht="23">
      <c r="A53" s="49">
        <v>9</v>
      </c>
      <c r="B53" s="28" t="s">
        <v>123</v>
      </c>
      <c r="C53" s="98" t="s">
        <v>30</v>
      </c>
      <c r="D53" s="156">
        <v>17</v>
      </c>
      <c r="E53" s="109">
        <v>25.526499999999999</v>
      </c>
      <c r="F53" s="118">
        <f t="shared" si="0"/>
        <v>433.95</v>
      </c>
    </row>
    <row r="54" spans="1:6" ht="23">
      <c r="A54" s="49">
        <v>10</v>
      </c>
      <c r="B54" s="28" t="s">
        <v>168</v>
      </c>
      <c r="C54" s="98" t="s">
        <v>30</v>
      </c>
      <c r="D54" s="156">
        <v>17</v>
      </c>
      <c r="E54" s="109">
        <v>25.526499999999999</v>
      </c>
      <c r="F54" s="118">
        <f t="shared" si="0"/>
        <v>433.95</v>
      </c>
    </row>
    <row r="55" spans="1:6" ht="23">
      <c r="A55" s="49">
        <v>11</v>
      </c>
      <c r="B55" s="28" t="s">
        <v>169</v>
      </c>
      <c r="C55" s="98" t="s">
        <v>57</v>
      </c>
      <c r="D55" s="156">
        <v>112</v>
      </c>
      <c r="E55" s="109">
        <v>46.8065</v>
      </c>
      <c r="F55" s="118">
        <f t="shared" si="0"/>
        <v>5242.33</v>
      </c>
    </row>
    <row r="56" spans="1:6" ht="23">
      <c r="A56" s="49">
        <v>12</v>
      </c>
      <c r="B56" s="28" t="s">
        <v>112</v>
      </c>
      <c r="C56" s="98" t="s">
        <v>57</v>
      </c>
      <c r="D56" s="156">
        <v>112</v>
      </c>
      <c r="E56" s="109">
        <v>4.75</v>
      </c>
      <c r="F56" s="118">
        <f t="shared" si="0"/>
        <v>532</v>
      </c>
    </row>
    <row r="57" spans="1:6" ht="23">
      <c r="A57" s="49">
        <v>13</v>
      </c>
      <c r="B57" s="28" t="s">
        <v>170</v>
      </c>
      <c r="C57" s="98" t="s">
        <v>29</v>
      </c>
      <c r="D57" s="156">
        <v>1</v>
      </c>
      <c r="E57" s="109">
        <v>142.93700000000001</v>
      </c>
      <c r="F57" s="118">
        <f t="shared" si="0"/>
        <v>142.94</v>
      </c>
    </row>
    <row r="58" spans="1:6">
      <c r="A58" s="49">
        <v>14</v>
      </c>
      <c r="B58" s="28" t="s">
        <v>171</v>
      </c>
      <c r="C58" s="98" t="s">
        <v>162</v>
      </c>
      <c r="D58" s="156">
        <v>64</v>
      </c>
      <c r="E58" s="109">
        <v>37.049999999999997</v>
      </c>
      <c r="F58" s="118">
        <f t="shared" si="0"/>
        <v>2371.1999999999998</v>
      </c>
    </row>
    <row r="59" spans="1:6">
      <c r="A59" s="49">
        <v>15</v>
      </c>
      <c r="B59" s="28" t="s">
        <v>173</v>
      </c>
      <c r="C59" s="98" t="s">
        <v>29</v>
      </c>
      <c r="D59" s="156">
        <v>1</v>
      </c>
      <c r="E59" s="109">
        <v>1454.6875</v>
      </c>
      <c r="F59" s="118">
        <f t="shared" si="0"/>
        <v>1454.69</v>
      </c>
    </row>
    <row r="60" spans="1:6">
      <c r="A60" s="94"/>
      <c r="B60" s="177" t="s">
        <v>436</v>
      </c>
      <c r="C60" s="113"/>
      <c r="D60" s="113"/>
      <c r="E60" s="109"/>
      <c r="F60" s="107"/>
    </row>
    <row r="61" spans="1:6" ht="23">
      <c r="A61" s="41">
        <v>1</v>
      </c>
      <c r="B61" s="28" t="s">
        <v>163</v>
      </c>
      <c r="C61" s="98" t="s">
        <v>29</v>
      </c>
      <c r="D61" s="156">
        <v>1</v>
      </c>
      <c r="E61" s="109">
        <v>1369.1210000000001</v>
      </c>
      <c r="F61" s="118">
        <f t="shared" si="0"/>
        <v>1369.12</v>
      </c>
    </row>
    <row r="62" spans="1:6">
      <c r="A62" s="41">
        <v>2</v>
      </c>
      <c r="B62" s="28" t="s">
        <v>219</v>
      </c>
      <c r="C62" s="98" t="s">
        <v>28</v>
      </c>
      <c r="D62" s="156">
        <v>1</v>
      </c>
      <c r="E62" s="109">
        <v>20215.05</v>
      </c>
      <c r="F62" s="118">
        <f t="shared" si="0"/>
        <v>20215.05</v>
      </c>
    </row>
    <row r="63" spans="1:6" ht="23">
      <c r="A63" s="41">
        <v>3</v>
      </c>
      <c r="B63" s="28" t="s">
        <v>164</v>
      </c>
      <c r="C63" s="98" t="s">
        <v>29</v>
      </c>
      <c r="D63" s="156">
        <v>3</v>
      </c>
      <c r="E63" s="109">
        <v>295.47849999999994</v>
      </c>
      <c r="F63" s="118">
        <f t="shared" si="0"/>
        <v>886.44</v>
      </c>
    </row>
    <row r="64" spans="1:6">
      <c r="A64" s="41">
        <v>4</v>
      </c>
      <c r="B64" s="28" t="s">
        <v>220</v>
      </c>
      <c r="C64" s="98" t="s">
        <v>29</v>
      </c>
      <c r="D64" s="156">
        <v>3</v>
      </c>
      <c r="E64" s="109">
        <v>719.15</v>
      </c>
      <c r="F64" s="118">
        <f t="shared" si="0"/>
        <v>2157.4499999999998</v>
      </c>
    </row>
    <row r="65" spans="1:6" ht="23">
      <c r="A65" s="41">
        <v>5</v>
      </c>
      <c r="B65" s="28" t="s">
        <v>165</v>
      </c>
      <c r="C65" s="98" t="s">
        <v>29</v>
      </c>
      <c r="D65" s="156">
        <v>37</v>
      </c>
      <c r="E65" s="109">
        <v>295.47849999999994</v>
      </c>
      <c r="F65" s="118">
        <f t="shared" si="0"/>
        <v>10932.7</v>
      </c>
    </row>
    <row r="66" spans="1:6">
      <c r="A66" s="41">
        <v>6</v>
      </c>
      <c r="B66" s="28" t="s">
        <v>221</v>
      </c>
      <c r="C66" s="98" t="s">
        <v>29</v>
      </c>
      <c r="D66" s="156">
        <v>37</v>
      </c>
      <c r="E66" s="109">
        <v>452.6</v>
      </c>
      <c r="F66" s="118">
        <f t="shared" si="0"/>
        <v>16746.2</v>
      </c>
    </row>
    <row r="67" spans="1:6" ht="23">
      <c r="A67" s="41">
        <v>7</v>
      </c>
      <c r="B67" s="28" t="s">
        <v>166</v>
      </c>
      <c r="C67" s="98" t="s">
        <v>30</v>
      </c>
      <c r="D67" s="156">
        <v>375</v>
      </c>
      <c r="E67" s="109">
        <v>26.8185</v>
      </c>
      <c r="F67" s="118">
        <f t="shared" si="0"/>
        <v>10056.94</v>
      </c>
    </row>
    <row r="68" spans="1:6" ht="23">
      <c r="A68" s="41">
        <v>8</v>
      </c>
      <c r="B68" s="28" t="s">
        <v>167</v>
      </c>
      <c r="C68" s="98" t="s">
        <v>30</v>
      </c>
      <c r="D68" s="156">
        <v>185</v>
      </c>
      <c r="E68" s="109">
        <v>26.8185</v>
      </c>
      <c r="F68" s="118">
        <f t="shared" si="0"/>
        <v>4961.42</v>
      </c>
    </row>
    <row r="69" spans="1:6" ht="23">
      <c r="A69" s="41">
        <v>9</v>
      </c>
      <c r="B69" s="28" t="s">
        <v>123</v>
      </c>
      <c r="C69" s="98" t="s">
        <v>30</v>
      </c>
      <c r="D69" s="156">
        <v>19</v>
      </c>
      <c r="E69" s="109">
        <v>26.8185</v>
      </c>
      <c r="F69" s="118">
        <f t="shared" si="0"/>
        <v>509.55</v>
      </c>
    </row>
    <row r="70" spans="1:6" ht="23">
      <c r="A70" s="41">
        <v>10</v>
      </c>
      <c r="B70" s="28" t="s">
        <v>168</v>
      </c>
      <c r="C70" s="98" t="s">
        <v>30</v>
      </c>
      <c r="D70" s="156">
        <v>19</v>
      </c>
      <c r="E70" s="109">
        <v>26.8185</v>
      </c>
      <c r="F70" s="118">
        <f t="shared" si="0"/>
        <v>509.55</v>
      </c>
    </row>
    <row r="71" spans="1:6" ht="23">
      <c r="A71" s="41">
        <v>11</v>
      </c>
      <c r="B71" s="28" t="s">
        <v>169</v>
      </c>
      <c r="C71" s="98" t="s">
        <v>57</v>
      </c>
      <c r="D71" s="156">
        <v>92</v>
      </c>
      <c r="E71" s="109">
        <v>75.268500000000003</v>
      </c>
      <c r="F71" s="118">
        <f t="shared" si="0"/>
        <v>6924.7</v>
      </c>
    </row>
    <row r="72" spans="1:6" ht="23">
      <c r="A72" s="41">
        <v>12</v>
      </c>
      <c r="B72" s="28" t="s">
        <v>112</v>
      </c>
      <c r="C72" s="98" t="s">
        <v>57</v>
      </c>
      <c r="D72" s="156">
        <v>92</v>
      </c>
      <c r="E72" s="109">
        <v>4.75</v>
      </c>
      <c r="F72" s="118">
        <f t="shared" si="0"/>
        <v>437</v>
      </c>
    </row>
    <row r="73" spans="1:6" ht="23">
      <c r="A73" s="41">
        <v>13</v>
      </c>
      <c r="B73" s="28" t="s">
        <v>170</v>
      </c>
      <c r="C73" s="98" t="s">
        <v>29</v>
      </c>
      <c r="D73" s="156">
        <v>1</v>
      </c>
      <c r="E73" s="109">
        <v>146.20500000000001</v>
      </c>
      <c r="F73" s="118">
        <f t="shared" si="0"/>
        <v>146.21</v>
      </c>
    </row>
    <row r="74" spans="1:6">
      <c r="A74" s="41">
        <v>14</v>
      </c>
      <c r="B74" s="28" t="s">
        <v>171</v>
      </c>
      <c r="C74" s="98" t="s">
        <v>162</v>
      </c>
      <c r="D74" s="156">
        <v>85</v>
      </c>
      <c r="E74" s="109">
        <v>37.049999999999997</v>
      </c>
      <c r="F74" s="118">
        <f t="shared" si="0"/>
        <v>3149.25</v>
      </c>
    </row>
    <row r="75" spans="1:6">
      <c r="A75" s="41">
        <v>15</v>
      </c>
      <c r="B75" s="28" t="s">
        <v>172</v>
      </c>
      <c r="C75" s="98" t="s">
        <v>29</v>
      </c>
      <c r="D75" s="156">
        <v>1</v>
      </c>
      <c r="E75" s="109">
        <v>1876.25</v>
      </c>
      <c r="F75" s="118">
        <f t="shared" si="0"/>
        <v>1876.25</v>
      </c>
    </row>
    <row r="76" spans="1:6">
      <c r="A76" s="94"/>
      <c r="B76" s="177" t="s">
        <v>437</v>
      </c>
      <c r="C76" s="113"/>
      <c r="D76" s="113"/>
      <c r="E76" s="109"/>
      <c r="F76" s="107"/>
    </row>
    <row r="77" spans="1:6" ht="23">
      <c r="A77" s="41">
        <v>1</v>
      </c>
      <c r="B77" s="28" t="s">
        <v>163</v>
      </c>
      <c r="C77" s="98" t="s">
        <v>29</v>
      </c>
      <c r="D77" s="156">
        <v>1</v>
      </c>
      <c r="E77" s="109">
        <v>912.74099999999999</v>
      </c>
      <c r="F77" s="118">
        <f t="shared" si="0"/>
        <v>912.74</v>
      </c>
    </row>
    <row r="78" spans="1:6">
      <c r="A78" s="41">
        <v>2</v>
      </c>
      <c r="B78" s="28" t="s">
        <v>222</v>
      </c>
      <c r="C78" s="98" t="s">
        <v>28</v>
      </c>
      <c r="D78" s="156">
        <v>1</v>
      </c>
      <c r="E78" s="109">
        <v>14058.95</v>
      </c>
      <c r="F78" s="118">
        <f t="shared" si="0"/>
        <v>14058.95</v>
      </c>
    </row>
    <row r="79" spans="1:6" ht="23">
      <c r="A79" s="41">
        <v>3</v>
      </c>
      <c r="B79" s="28" t="s">
        <v>165</v>
      </c>
      <c r="C79" s="98" t="s">
        <v>29</v>
      </c>
      <c r="D79" s="156">
        <v>37</v>
      </c>
      <c r="E79" s="109">
        <v>295.47849999999994</v>
      </c>
      <c r="F79" s="118">
        <f t="shared" si="0"/>
        <v>10932.7</v>
      </c>
    </row>
    <row r="80" spans="1:6">
      <c r="A80" s="41">
        <v>4</v>
      </c>
      <c r="B80" s="28" t="s">
        <v>221</v>
      </c>
      <c r="C80" s="98" t="s">
        <v>29</v>
      </c>
      <c r="D80" s="156">
        <v>37</v>
      </c>
      <c r="E80" s="109">
        <v>442.15</v>
      </c>
      <c r="F80" s="118">
        <f t="shared" si="0"/>
        <v>16359.55</v>
      </c>
    </row>
    <row r="81" spans="1:6" ht="23">
      <c r="A81" s="41">
        <v>5</v>
      </c>
      <c r="B81" s="28" t="s">
        <v>166</v>
      </c>
      <c r="C81" s="98" t="s">
        <v>30</v>
      </c>
      <c r="D81" s="156">
        <v>345</v>
      </c>
      <c r="E81" s="109">
        <v>27.502499999999998</v>
      </c>
      <c r="F81" s="118">
        <f t="shared" si="0"/>
        <v>9488.36</v>
      </c>
    </row>
    <row r="82" spans="1:6" ht="23">
      <c r="A82" s="41">
        <v>6</v>
      </c>
      <c r="B82" s="28" t="s">
        <v>167</v>
      </c>
      <c r="C82" s="98" t="s">
        <v>30</v>
      </c>
      <c r="D82" s="156">
        <v>125</v>
      </c>
      <c r="E82" s="109">
        <v>27.502499999999998</v>
      </c>
      <c r="F82" s="118">
        <f t="shared" si="0"/>
        <v>3437.81</v>
      </c>
    </row>
    <row r="83" spans="1:6" ht="23">
      <c r="A83" s="41">
        <v>7</v>
      </c>
      <c r="B83" s="28" t="s">
        <v>123</v>
      </c>
      <c r="C83" s="98" t="s">
        <v>30</v>
      </c>
      <c r="D83" s="156">
        <v>10</v>
      </c>
      <c r="E83" s="109">
        <v>27.502499999999998</v>
      </c>
      <c r="F83" s="118">
        <f t="shared" si="0"/>
        <v>275.02999999999997</v>
      </c>
    </row>
    <row r="84" spans="1:6" ht="23">
      <c r="A84" s="41">
        <v>8</v>
      </c>
      <c r="B84" s="28" t="s">
        <v>168</v>
      </c>
      <c r="C84" s="98" t="s">
        <v>30</v>
      </c>
      <c r="D84" s="156">
        <v>10</v>
      </c>
      <c r="E84" s="109">
        <v>27.502499999999998</v>
      </c>
      <c r="F84" s="118">
        <f t="shared" si="0"/>
        <v>275.02999999999997</v>
      </c>
    </row>
    <row r="85" spans="1:6" ht="23">
      <c r="A85" s="41">
        <v>9</v>
      </c>
      <c r="B85" s="28" t="s">
        <v>169</v>
      </c>
      <c r="C85" s="98" t="s">
        <v>57</v>
      </c>
      <c r="D85" s="156">
        <v>100</v>
      </c>
      <c r="E85" s="109">
        <v>67.1935</v>
      </c>
      <c r="F85" s="118">
        <f t="shared" si="0"/>
        <v>6719.35</v>
      </c>
    </row>
    <row r="86" spans="1:6" ht="23">
      <c r="A86" s="41">
        <v>10</v>
      </c>
      <c r="B86" s="28" t="s">
        <v>112</v>
      </c>
      <c r="C86" s="98" t="s">
        <v>57</v>
      </c>
      <c r="D86" s="156">
        <v>100</v>
      </c>
      <c r="E86" s="109">
        <v>4.75</v>
      </c>
      <c r="F86" s="118">
        <f t="shared" si="0"/>
        <v>475</v>
      </c>
    </row>
    <row r="87" spans="1:6" ht="23">
      <c r="A87" s="41">
        <v>11</v>
      </c>
      <c r="B87" s="28" t="s">
        <v>170</v>
      </c>
      <c r="C87" s="98" t="s">
        <v>29</v>
      </c>
      <c r="D87" s="156">
        <v>1</v>
      </c>
      <c r="E87" s="109">
        <v>145.9485</v>
      </c>
      <c r="F87" s="118">
        <f t="shared" ref="F87:F155" si="1">ROUND(D87*E87,2)</f>
        <v>145.94999999999999</v>
      </c>
    </row>
    <row r="88" spans="1:6">
      <c r="A88" s="41">
        <v>12</v>
      </c>
      <c r="B88" s="28" t="s">
        <v>171</v>
      </c>
      <c r="C88" s="98" t="s">
        <v>162</v>
      </c>
      <c r="D88" s="156">
        <v>67</v>
      </c>
      <c r="E88" s="109">
        <v>37.049999999999997</v>
      </c>
      <c r="F88" s="118">
        <f t="shared" si="1"/>
        <v>2482.35</v>
      </c>
    </row>
    <row r="89" spans="1:6">
      <c r="A89" s="41">
        <v>13</v>
      </c>
      <c r="B89" s="28" t="s">
        <v>172</v>
      </c>
      <c r="C89" s="98" t="s">
        <v>29</v>
      </c>
      <c r="D89" s="156">
        <v>1</v>
      </c>
      <c r="E89" s="109">
        <v>1721.2764999999997</v>
      </c>
      <c r="F89" s="118">
        <f t="shared" si="1"/>
        <v>1721.28</v>
      </c>
    </row>
    <row r="90" spans="1:6">
      <c r="A90" s="94"/>
      <c r="B90" s="177" t="s">
        <v>438</v>
      </c>
      <c r="C90" s="113"/>
      <c r="D90" s="113"/>
      <c r="E90" s="109"/>
      <c r="F90" s="107"/>
    </row>
    <row r="91" spans="1:6" ht="23">
      <c r="A91" s="49">
        <v>1</v>
      </c>
      <c r="B91" s="28" t="s">
        <v>163</v>
      </c>
      <c r="C91" s="98" t="s">
        <v>29</v>
      </c>
      <c r="D91" s="156">
        <v>1</v>
      </c>
      <c r="E91" s="109">
        <v>912.74099999999999</v>
      </c>
      <c r="F91" s="118">
        <f t="shared" si="1"/>
        <v>912.74</v>
      </c>
    </row>
    <row r="92" spans="1:6">
      <c r="A92" s="49">
        <v>2</v>
      </c>
      <c r="B92" s="28" t="s">
        <v>222</v>
      </c>
      <c r="C92" s="98" t="s">
        <v>28</v>
      </c>
      <c r="D92" s="156">
        <v>1</v>
      </c>
      <c r="E92" s="109">
        <v>13598.3</v>
      </c>
      <c r="F92" s="118">
        <f t="shared" si="1"/>
        <v>13598.3</v>
      </c>
    </row>
    <row r="93" spans="1:6" ht="23">
      <c r="A93" s="49">
        <v>3</v>
      </c>
      <c r="B93" s="28" t="s">
        <v>165</v>
      </c>
      <c r="C93" s="98" t="s">
        <v>29</v>
      </c>
      <c r="D93" s="156">
        <v>32</v>
      </c>
      <c r="E93" s="109">
        <v>295.47849999999994</v>
      </c>
      <c r="F93" s="118">
        <f t="shared" si="1"/>
        <v>9455.31</v>
      </c>
    </row>
    <row r="94" spans="1:6">
      <c r="A94" s="49">
        <v>4</v>
      </c>
      <c r="B94" s="28" t="s">
        <v>221</v>
      </c>
      <c r="C94" s="98" t="s">
        <v>29</v>
      </c>
      <c r="D94" s="156">
        <v>32</v>
      </c>
      <c r="E94" s="109">
        <v>429.3</v>
      </c>
      <c r="F94" s="118">
        <f t="shared" si="1"/>
        <v>13737.6</v>
      </c>
    </row>
    <row r="95" spans="1:6" ht="23">
      <c r="A95" s="49">
        <v>5</v>
      </c>
      <c r="B95" s="28" t="s">
        <v>166</v>
      </c>
      <c r="C95" s="98" t="s">
        <v>30</v>
      </c>
      <c r="D95" s="156">
        <v>325</v>
      </c>
      <c r="E95" s="109">
        <v>25.488499999999998</v>
      </c>
      <c r="F95" s="118">
        <f t="shared" si="1"/>
        <v>8283.76</v>
      </c>
    </row>
    <row r="96" spans="1:6" ht="23">
      <c r="A96" s="49">
        <v>6</v>
      </c>
      <c r="B96" s="28" t="s">
        <v>167</v>
      </c>
      <c r="C96" s="98" t="s">
        <v>30</v>
      </c>
      <c r="D96" s="156">
        <v>110</v>
      </c>
      <c r="E96" s="109">
        <v>25.488499999999998</v>
      </c>
      <c r="F96" s="118">
        <f t="shared" si="1"/>
        <v>2803.74</v>
      </c>
    </row>
    <row r="97" spans="1:6" ht="23">
      <c r="A97" s="49">
        <v>7</v>
      </c>
      <c r="B97" s="28" t="s">
        <v>123</v>
      </c>
      <c r="C97" s="98" t="s">
        <v>30</v>
      </c>
      <c r="D97" s="156">
        <v>13</v>
      </c>
      <c r="E97" s="109">
        <v>25.488499999999998</v>
      </c>
      <c r="F97" s="118">
        <f t="shared" si="1"/>
        <v>331.35</v>
      </c>
    </row>
    <row r="98" spans="1:6" ht="23">
      <c r="A98" s="49">
        <v>8</v>
      </c>
      <c r="B98" s="28" t="s">
        <v>168</v>
      </c>
      <c r="C98" s="98" t="s">
        <v>30</v>
      </c>
      <c r="D98" s="156">
        <v>13</v>
      </c>
      <c r="E98" s="109">
        <v>25.488499999999998</v>
      </c>
      <c r="F98" s="118">
        <f t="shared" si="1"/>
        <v>331.35</v>
      </c>
    </row>
    <row r="99" spans="1:6" ht="23">
      <c r="A99" s="49">
        <v>9</v>
      </c>
      <c r="B99" s="28" t="s">
        <v>169</v>
      </c>
      <c r="C99" s="98" t="s">
        <v>57</v>
      </c>
      <c r="D99" s="156">
        <v>86</v>
      </c>
      <c r="E99" s="109">
        <v>69.587499999999991</v>
      </c>
      <c r="F99" s="118">
        <f t="shared" si="1"/>
        <v>5984.53</v>
      </c>
    </row>
    <row r="100" spans="1:6" ht="23">
      <c r="A100" s="49">
        <v>10</v>
      </c>
      <c r="B100" s="28" t="s">
        <v>112</v>
      </c>
      <c r="C100" s="98" t="s">
        <v>57</v>
      </c>
      <c r="D100" s="156">
        <v>86</v>
      </c>
      <c r="E100" s="109">
        <v>4.75</v>
      </c>
      <c r="F100" s="118">
        <f t="shared" si="1"/>
        <v>408.5</v>
      </c>
    </row>
    <row r="101" spans="1:6" ht="23">
      <c r="A101" s="49">
        <v>11</v>
      </c>
      <c r="B101" s="28" t="s">
        <v>170</v>
      </c>
      <c r="C101" s="98" t="s">
        <v>29</v>
      </c>
      <c r="D101" s="156">
        <v>1</v>
      </c>
      <c r="E101" s="109">
        <v>143.05100000000002</v>
      </c>
      <c r="F101" s="118">
        <f t="shared" si="1"/>
        <v>143.05000000000001</v>
      </c>
    </row>
    <row r="102" spans="1:6">
      <c r="A102" s="49">
        <v>12</v>
      </c>
      <c r="B102" s="28" t="s">
        <v>171</v>
      </c>
      <c r="C102" s="98" t="s">
        <v>162</v>
      </c>
      <c r="D102" s="156">
        <v>58</v>
      </c>
      <c r="E102" s="109">
        <v>37.049999999999997</v>
      </c>
      <c r="F102" s="118">
        <f t="shared" si="1"/>
        <v>2148.9</v>
      </c>
    </row>
    <row r="103" spans="1:6">
      <c r="A103" s="49">
        <v>13</v>
      </c>
      <c r="B103" s="28" t="s">
        <v>172</v>
      </c>
      <c r="C103" s="98" t="s">
        <v>29</v>
      </c>
      <c r="D103" s="156">
        <v>1</v>
      </c>
      <c r="E103" s="109">
        <v>1558</v>
      </c>
      <c r="F103" s="118">
        <f t="shared" si="1"/>
        <v>1558</v>
      </c>
    </row>
    <row r="104" spans="1:6">
      <c r="A104" s="94"/>
      <c r="B104" s="177" t="s">
        <v>439</v>
      </c>
      <c r="C104" s="113"/>
      <c r="D104" s="113"/>
      <c r="E104" s="109"/>
      <c r="F104" s="107"/>
    </row>
    <row r="105" spans="1:6" ht="23">
      <c r="A105" s="41">
        <v>1</v>
      </c>
      <c r="B105" s="28" t="s">
        <v>163</v>
      </c>
      <c r="C105" s="98" t="s">
        <v>29</v>
      </c>
      <c r="D105" s="156">
        <v>1</v>
      </c>
      <c r="E105" s="109">
        <v>912.74099999999999</v>
      </c>
      <c r="F105" s="118">
        <f t="shared" si="1"/>
        <v>912.74</v>
      </c>
    </row>
    <row r="106" spans="1:6">
      <c r="A106" s="41">
        <v>2</v>
      </c>
      <c r="B106" s="28" t="s">
        <v>222</v>
      </c>
      <c r="C106" s="98" t="s">
        <v>28</v>
      </c>
      <c r="D106" s="156">
        <v>1</v>
      </c>
      <c r="E106" s="109">
        <v>14081.6</v>
      </c>
      <c r="F106" s="118">
        <f t="shared" si="1"/>
        <v>14081.6</v>
      </c>
    </row>
    <row r="107" spans="1:6" ht="23">
      <c r="A107" s="41">
        <v>3</v>
      </c>
      <c r="B107" s="28" t="s">
        <v>164</v>
      </c>
      <c r="C107" s="98" t="s">
        <v>29</v>
      </c>
      <c r="D107" s="156">
        <v>3</v>
      </c>
      <c r="E107" s="109">
        <v>295.47849999999994</v>
      </c>
      <c r="F107" s="118">
        <f t="shared" si="1"/>
        <v>886.44</v>
      </c>
    </row>
    <row r="108" spans="1:6">
      <c r="A108" s="41">
        <v>4</v>
      </c>
      <c r="B108" s="28" t="s">
        <v>220</v>
      </c>
      <c r="C108" s="98" t="s">
        <v>29</v>
      </c>
      <c r="D108" s="156">
        <v>3</v>
      </c>
      <c r="E108" s="109">
        <v>749.55</v>
      </c>
      <c r="F108" s="118">
        <f>ROUND(D108*E108,2)</f>
        <v>2248.65</v>
      </c>
    </row>
    <row r="109" spans="1:6" ht="23">
      <c r="A109" s="41">
        <v>5</v>
      </c>
      <c r="B109" s="28" t="s">
        <v>165</v>
      </c>
      <c r="C109" s="98" t="s">
        <v>29</v>
      </c>
      <c r="D109" s="156">
        <v>25</v>
      </c>
      <c r="E109" s="109">
        <v>266</v>
      </c>
      <c r="F109" s="118">
        <f t="shared" si="1"/>
        <v>6650</v>
      </c>
    </row>
    <row r="110" spans="1:6">
      <c r="A110" s="41">
        <v>6</v>
      </c>
      <c r="B110" s="28" t="s">
        <v>221</v>
      </c>
      <c r="C110" s="98" t="s">
        <v>29</v>
      </c>
      <c r="D110" s="156">
        <v>25</v>
      </c>
      <c r="E110" s="109">
        <v>484.5</v>
      </c>
      <c r="F110" s="118">
        <f t="shared" si="1"/>
        <v>12112.5</v>
      </c>
    </row>
    <row r="111" spans="1:6" ht="23">
      <c r="A111" s="41">
        <v>7</v>
      </c>
      <c r="B111" s="28" t="s">
        <v>166</v>
      </c>
      <c r="C111" s="98" t="s">
        <v>30</v>
      </c>
      <c r="D111" s="156">
        <v>310</v>
      </c>
      <c r="E111" s="109">
        <v>25.535999999999998</v>
      </c>
      <c r="F111" s="118">
        <f t="shared" si="1"/>
        <v>7916.16</v>
      </c>
    </row>
    <row r="112" spans="1:6" ht="23">
      <c r="A112" s="41">
        <v>8</v>
      </c>
      <c r="B112" s="28" t="s">
        <v>167</v>
      </c>
      <c r="C112" s="98" t="s">
        <v>30</v>
      </c>
      <c r="D112" s="156">
        <v>85</v>
      </c>
      <c r="E112" s="109">
        <v>25.535999999999998</v>
      </c>
      <c r="F112" s="118">
        <f t="shared" si="1"/>
        <v>2170.56</v>
      </c>
    </row>
    <row r="113" spans="1:6" ht="23">
      <c r="A113" s="41">
        <v>9</v>
      </c>
      <c r="B113" s="28" t="s">
        <v>123</v>
      </c>
      <c r="C113" s="98" t="s">
        <v>30</v>
      </c>
      <c r="D113" s="156">
        <v>16</v>
      </c>
      <c r="E113" s="109">
        <v>25.535999999999998</v>
      </c>
      <c r="F113" s="118">
        <f t="shared" si="1"/>
        <v>408.58</v>
      </c>
    </row>
    <row r="114" spans="1:6" ht="23">
      <c r="A114" s="41">
        <v>10</v>
      </c>
      <c r="B114" s="28" t="s">
        <v>168</v>
      </c>
      <c r="C114" s="98" t="s">
        <v>30</v>
      </c>
      <c r="D114" s="156">
        <v>16</v>
      </c>
      <c r="E114" s="109">
        <v>25.535999999999998</v>
      </c>
      <c r="F114" s="118">
        <f t="shared" si="1"/>
        <v>408.58</v>
      </c>
    </row>
    <row r="115" spans="1:6" ht="23">
      <c r="A115" s="41">
        <v>11</v>
      </c>
      <c r="B115" s="28" t="s">
        <v>169</v>
      </c>
      <c r="C115" s="98" t="s">
        <v>57</v>
      </c>
      <c r="D115" s="156">
        <v>78</v>
      </c>
      <c r="E115" s="109">
        <v>65.588000000000008</v>
      </c>
      <c r="F115" s="118">
        <f t="shared" si="1"/>
        <v>5115.8599999999997</v>
      </c>
    </row>
    <row r="116" spans="1:6" ht="23">
      <c r="A116" s="41">
        <v>12</v>
      </c>
      <c r="B116" s="28" t="s">
        <v>112</v>
      </c>
      <c r="C116" s="98" t="s">
        <v>57</v>
      </c>
      <c r="D116" s="156">
        <v>78</v>
      </c>
      <c r="E116" s="109">
        <v>4.75</v>
      </c>
      <c r="F116" s="118">
        <f t="shared" si="1"/>
        <v>370.5</v>
      </c>
    </row>
    <row r="117" spans="1:6" ht="23">
      <c r="A117" s="41">
        <v>13</v>
      </c>
      <c r="B117" s="28" t="s">
        <v>170</v>
      </c>
      <c r="C117" s="98" t="s">
        <v>29</v>
      </c>
      <c r="D117" s="156">
        <v>1</v>
      </c>
      <c r="E117" s="109">
        <v>142.5</v>
      </c>
      <c r="F117" s="118">
        <f t="shared" si="1"/>
        <v>142.5</v>
      </c>
    </row>
    <row r="118" spans="1:6">
      <c r="A118" s="41">
        <v>14</v>
      </c>
      <c r="B118" s="28" t="s">
        <v>171</v>
      </c>
      <c r="C118" s="98" t="s">
        <v>162</v>
      </c>
      <c r="D118" s="156">
        <v>59</v>
      </c>
      <c r="E118" s="109">
        <v>37.049999999999997</v>
      </c>
      <c r="F118" s="118">
        <f t="shared" si="1"/>
        <v>2185.9499999999998</v>
      </c>
    </row>
    <row r="119" spans="1:6">
      <c r="A119" s="41">
        <v>15</v>
      </c>
      <c r="B119" s="28" t="s">
        <v>173</v>
      </c>
      <c r="C119" s="98" t="s">
        <v>29</v>
      </c>
      <c r="D119" s="156">
        <v>1</v>
      </c>
      <c r="E119" s="109">
        <v>1351.223</v>
      </c>
      <c r="F119" s="118">
        <f t="shared" si="1"/>
        <v>1351.22</v>
      </c>
    </row>
    <row r="120" spans="1:6">
      <c r="A120" s="94"/>
      <c r="B120" s="177" t="s">
        <v>440</v>
      </c>
      <c r="C120" s="113"/>
      <c r="D120" s="113"/>
      <c r="E120" s="109"/>
      <c r="F120" s="107"/>
    </row>
    <row r="121" spans="1:6" ht="23">
      <c r="A121" s="41">
        <v>1</v>
      </c>
      <c r="B121" s="28" t="s">
        <v>163</v>
      </c>
      <c r="C121" s="98" t="s">
        <v>29</v>
      </c>
      <c r="D121" s="156">
        <v>1</v>
      </c>
      <c r="E121" s="109">
        <v>1369.1210000000001</v>
      </c>
      <c r="F121" s="118">
        <f t="shared" si="1"/>
        <v>1369.12</v>
      </c>
    </row>
    <row r="122" spans="1:6">
      <c r="A122" s="41">
        <v>2</v>
      </c>
      <c r="B122" s="28" t="s">
        <v>219</v>
      </c>
      <c r="C122" s="98" t="s">
        <v>28</v>
      </c>
      <c r="D122" s="156">
        <v>1</v>
      </c>
      <c r="E122" s="109">
        <v>21014.9</v>
      </c>
      <c r="F122" s="118">
        <f t="shared" si="1"/>
        <v>21014.9</v>
      </c>
    </row>
    <row r="123" spans="1:6" ht="23">
      <c r="A123" s="41">
        <v>3</v>
      </c>
      <c r="B123" s="28" t="s">
        <v>164</v>
      </c>
      <c r="C123" s="98" t="s">
        <v>29</v>
      </c>
      <c r="D123" s="156">
        <v>2</v>
      </c>
      <c r="E123" s="109">
        <v>295.47849999999994</v>
      </c>
      <c r="F123" s="118">
        <f t="shared" si="1"/>
        <v>590.96</v>
      </c>
    </row>
    <row r="124" spans="1:6">
      <c r="A124" s="41">
        <v>4</v>
      </c>
      <c r="B124" s="28" t="s">
        <v>220</v>
      </c>
      <c r="C124" s="98" t="s">
        <v>29</v>
      </c>
      <c r="D124" s="156">
        <v>2</v>
      </c>
      <c r="E124" s="109">
        <v>624.15</v>
      </c>
      <c r="F124" s="118">
        <f t="shared" si="1"/>
        <v>1248.3</v>
      </c>
    </row>
    <row r="125" spans="1:6" ht="23">
      <c r="A125" s="41">
        <v>5</v>
      </c>
      <c r="B125" s="28" t="s">
        <v>165</v>
      </c>
      <c r="C125" s="98" t="s">
        <v>29</v>
      </c>
      <c r="D125" s="156">
        <v>43</v>
      </c>
      <c r="E125" s="109">
        <v>295.47849999999994</v>
      </c>
      <c r="F125" s="118">
        <f t="shared" si="1"/>
        <v>12705.58</v>
      </c>
    </row>
    <row r="126" spans="1:6">
      <c r="A126" s="41">
        <v>6</v>
      </c>
      <c r="B126" s="28" t="s">
        <v>221</v>
      </c>
      <c r="C126" s="98" t="s">
        <v>29</v>
      </c>
      <c r="D126" s="156">
        <v>43</v>
      </c>
      <c r="E126" s="109">
        <v>472.15</v>
      </c>
      <c r="F126" s="118">
        <f t="shared" si="1"/>
        <v>20302.45</v>
      </c>
    </row>
    <row r="127" spans="1:6" ht="23">
      <c r="A127" s="41">
        <v>7</v>
      </c>
      <c r="B127" s="28" t="s">
        <v>166</v>
      </c>
      <c r="C127" s="98" t="s">
        <v>30</v>
      </c>
      <c r="D127" s="156">
        <v>390</v>
      </c>
      <c r="E127" s="109">
        <v>27.093999999999998</v>
      </c>
      <c r="F127" s="118">
        <f t="shared" si="1"/>
        <v>10566.66</v>
      </c>
    </row>
    <row r="128" spans="1:6" ht="23">
      <c r="A128" s="41">
        <v>8</v>
      </c>
      <c r="B128" s="28" t="s">
        <v>167</v>
      </c>
      <c r="C128" s="98" t="s">
        <v>30</v>
      </c>
      <c r="D128" s="156">
        <v>190</v>
      </c>
      <c r="E128" s="109">
        <v>27.093999999999998</v>
      </c>
      <c r="F128" s="118">
        <f t="shared" si="1"/>
        <v>5147.8599999999997</v>
      </c>
    </row>
    <row r="129" spans="1:6" ht="23">
      <c r="A129" s="41">
        <v>9</v>
      </c>
      <c r="B129" s="28" t="s">
        <v>123</v>
      </c>
      <c r="C129" s="98" t="s">
        <v>30</v>
      </c>
      <c r="D129" s="156">
        <v>9</v>
      </c>
      <c r="E129" s="109">
        <v>27.093999999999998</v>
      </c>
      <c r="F129" s="118">
        <f t="shared" si="1"/>
        <v>243.85</v>
      </c>
    </row>
    <row r="130" spans="1:6" ht="23">
      <c r="A130" s="41">
        <v>10</v>
      </c>
      <c r="B130" s="28" t="s">
        <v>168</v>
      </c>
      <c r="C130" s="98" t="s">
        <v>30</v>
      </c>
      <c r="D130" s="156">
        <v>9</v>
      </c>
      <c r="E130" s="109">
        <v>27.093999999999998</v>
      </c>
      <c r="F130" s="118">
        <f t="shared" si="1"/>
        <v>243.85</v>
      </c>
    </row>
    <row r="131" spans="1:6" ht="23">
      <c r="A131" s="41">
        <v>11</v>
      </c>
      <c r="B131" s="28" t="s">
        <v>169</v>
      </c>
      <c r="C131" s="98" t="s">
        <v>57</v>
      </c>
      <c r="D131" s="156">
        <v>128</v>
      </c>
      <c r="E131" s="109">
        <v>69.055499999999995</v>
      </c>
      <c r="F131" s="118">
        <f t="shared" si="1"/>
        <v>8839.1</v>
      </c>
    </row>
    <row r="132" spans="1:6" ht="23">
      <c r="A132" s="41">
        <v>12</v>
      </c>
      <c r="B132" s="28" t="s">
        <v>112</v>
      </c>
      <c r="C132" s="98" t="s">
        <v>57</v>
      </c>
      <c r="D132" s="156">
        <v>128</v>
      </c>
      <c r="E132" s="109">
        <v>4.75</v>
      </c>
      <c r="F132" s="118">
        <f t="shared" si="1"/>
        <v>608</v>
      </c>
    </row>
    <row r="133" spans="1:6" ht="23">
      <c r="A133" s="41">
        <v>13</v>
      </c>
      <c r="B133" s="28" t="s">
        <v>170</v>
      </c>
      <c r="C133" s="98" t="s">
        <v>29</v>
      </c>
      <c r="D133" s="156">
        <v>1</v>
      </c>
      <c r="E133" s="109">
        <v>143.36449999999999</v>
      </c>
      <c r="F133" s="118">
        <f t="shared" si="1"/>
        <v>143.36000000000001</v>
      </c>
    </row>
    <row r="134" spans="1:6">
      <c r="A134" s="41">
        <v>14</v>
      </c>
      <c r="B134" s="28" t="s">
        <v>171</v>
      </c>
      <c r="C134" s="98" t="s">
        <v>162</v>
      </c>
      <c r="D134" s="156">
        <v>89</v>
      </c>
      <c r="E134" s="109">
        <v>37.049999999999997</v>
      </c>
      <c r="F134" s="118">
        <f t="shared" si="1"/>
        <v>3297.45</v>
      </c>
    </row>
    <row r="135" spans="1:6">
      <c r="A135" s="41">
        <v>15</v>
      </c>
      <c r="B135" s="28" t="s">
        <v>172</v>
      </c>
      <c r="C135" s="98" t="s">
        <v>29</v>
      </c>
      <c r="D135" s="156">
        <v>1</v>
      </c>
      <c r="E135" s="109">
        <v>1944.4504999999999</v>
      </c>
      <c r="F135" s="118">
        <f t="shared" si="1"/>
        <v>1944.45</v>
      </c>
    </row>
    <row r="136" spans="1:6">
      <c r="A136" s="94"/>
      <c r="B136" s="177" t="s">
        <v>441</v>
      </c>
      <c r="C136" s="113"/>
      <c r="D136" s="113"/>
      <c r="E136" s="109"/>
      <c r="F136" s="107"/>
    </row>
    <row r="137" spans="1:6" ht="23">
      <c r="A137" s="49">
        <v>1</v>
      </c>
      <c r="B137" s="28" t="s">
        <v>163</v>
      </c>
      <c r="C137" s="98" t="s">
        <v>29</v>
      </c>
      <c r="D137" s="156">
        <v>1</v>
      </c>
      <c r="E137" s="109">
        <v>1369.1210000000001</v>
      </c>
      <c r="F137" s="118">
        <f t="shared" si="1"/>
        <v>1369.12</v>
      </c>
    </row>
    <row r="138" spans="1:6">
      <c r="A138" s="49">
        <v>2</v>
      </c>
      <c r="B138" s="28" t="s">
        <v>219</v>
      </c>
      <c r="C138" s="98" t="s">
        <v>28</v>
      </c>
      <c r="D138" s="156">
        <v>1</v>
      </c>
      <c r="E138" s="109">
        <v>21014.9</v>
      </c>
      <c r="F138" s="118">
        <f t="shared" si="1"/>
        <v>21014.9</v>
      </c>
    </row>
    <row r="139" spans="1:6" ht="23">
      <c r="A139" s="49">
        <v>3</v>
      </c>
      <c r="B139" s="28" t="s">
        <v>164</v>
      </c>
      <c r="C139" s="98" t="s">
        <v>29</v>
      </c>
      <c r="D139" s="156">
        <v>2</v>
      </c>
      <c r="E139" s="109">
        <v>295.47849999999994</v>
      </c>
      <c r="F139" s="118">
        <f t="shared" si="1"/>
        <v>590.96</v>
      </c>
    </row>
    <row r="140" spans="1:6">
      <c r="A140" s="49">
        <v>4</v>
      </c>
      <c r="B140" s="28" t="s">
        <v>220</v>
      </c>
      <c r="C140" s="98" t="s">
        <v>29</v>
      </c>
      <c r="D140" s="156">
        <v>2</v>
      </c>
      <c r="E140" s="109">
        <v>703.94999999999993</v>
      </c>
      <c r="F140" s="118">
        <f t="shared" si="1"/>
        <v>1407.9</v>
      </c>
    </row>
    <row r="141" spans="1:6" ht="23">
      <c r="A141" s="49">
        <v>5</v>
      </c>
      <c r="B141" s="28" t="s">
        <v>165</v>
      </c>
      <c r="C141" s="98" t="s">
        <v>29</v>
      </c>
      <c r="D141" s="156">
        <v>49</v>
      </c>
      <c r="E141" s="109">
        <v>295.47849999999994</v>
      </c>
      <c r="F141" s="118">
        <f t="shared" si="1"/>
        <v>14478.45</v>
      </c>
    </row>
    <row r="142" spans="1:6">
      <c r="A142" s="49">
        <v>6</v>
      </c>
      <c r="B142" s="28" t="s">
        <v>221</v>
      </c>
      <c r="C142" s="98" t="s">
        <v>29</v>
      </c>
      <c r="D142" s="156">
        <v>49</v>
      </c>
      <c r="E142" s="109">
        <v>475</v>
      </c>
      <c r="F142" s="118">
        <f t="shared" si="1"/>
        <v>23275</v>
      </c>
    </row>
    <row r="143" spans="1:6" ht="23">
      <c r="A143" s="49">
        <v>7</v>
      </c>
      <c r="B143" s="28" t="s">
        <v>166</v>
      </c>
      <c r="C143" s="98" t="s">
        <v>30</v>
      </c>
      <c r="D143" s="156">
        <v>500</v>
      </c>
      <c r="E143" s="109">
        <v>27.008499999999998</v>
      </c>
      <c r="F143" s="118">
        <f t="shared" si="1"/>
        <v>13504.25</v>
      </c>
    </row>
    <row r="144" spans="1:6" ht="23">
      <c r="A144" s="49">
        <v>8</v>
      </c>
      <c r="B144" s="28" t="s">
        <v>167</v>
      </c>
      <c r="C144" s="98" t="s">
        <v>30</v>
      </c>
      <c r="D144" s="156">
        <v>210</v>
      </c>
      <c r="E144" s="109">
        <v>27.008499999999998</v>
      </c>
      <c r="F144" s="118">
        <f t="shared" si="1"/>
        <v>5671.79</v>
      </c>
    </row>
    <row r="145" spans="1:6" ht="23">
      <c r="A145" s="49">
        <v>9</v>
      </c>
      <c r="B145" s="28" t="s">
        <v>123</v>
      </c>
      <c r="C145" s="98" t="s">
        <v>30</v>
      </c>
      <c r="D145" s="156">
        <v>13</v>
      </c>
      <c r="E145" s="109">
        <v>27.008499999999998</v>
      </c>
      <c r="F145" s="118">
        <f t="shared" si="1"/>
        <v>351.11</v>
      </c>
    </row>
    <row r="146" spans="1:6" ht="23">
      <c r="A146" s="49">
        <v>10</v>
      </c>
      <c r="B146" s="28" t="s">
        <v>168</v>
      </c>
      <c r="C146" s="98" t="s">
        <v>30</v>
      </c>
      <c r="D146" s="156">
        <v>13</v>
      </c>
      <c r="E146" s="109">
        <v>27.008499999999998</v>
      </c>
      <c r="F146" s="118">
        <f t="shared" si="1"/>
        <v>351.11</v>
      </c>
    </row>
    <row r="147" spans="1:6" ht="23">
      <c r="A147" s="49">
        <v>11</v>
      </c>
      <c r="B147" s="28" t="s">
        <v>169</v>
      </c>
      <c r="C147" s="98" t="s">
        <v>57</v>
      </c>
      <c r="D147" s="156">
        <v>118</v>
      </c>
      <c r="E147" s="109">
        <v>69.778000000000006</v>
      </c>
      <c r="F147" s="118">
        <f t="shared" si="1"/>
        <v>8233.7999999999993</v>
      </c>
    </row>
    <row r="148" spans="1:6" ht="23">
      <c r="A148" s="49">
        <v>12</v>
      </c>
      <c r="B148" s="28" t="s">
        <v>112</v>
      </c>
      <c r="C148" s="98" t="s">
        <v>57</v>
      </c>
      <c r="D148" s="156">
        <v>118</v>
      </c>
      <c r="E148" s="109">
        <v>4.75</v>
      </c>
      <c r="F148" s="118">
        <f t="shared" si="1"/>
        <v>560.5</v>
      </c>
    </row>
    <row r="149" spans="1:6" ht="23">
      <c r="A149" s="49">
        <v>13</v>
      </c>
      <c r="B149" s="28" t="s">
        <v>170</v>
      </c>
      <c r="C149" s="98" t="s">
        <v>29</v>
      </c>
      <c r="D149" s="156">
        <v>1</v>
      </c>
      <c r="E149" s="109">
        <v>143.393</v>
      </c>
      <c r="F149" s="118">
        <f t="shared" si="1"/>
        <v>143.38999999999999</v>
      </c>
    </row>
    <row r="150" spans="1:6">
      <c r="A150" s="49">
        <v>14</v>
      </c>
      <c r="B150" s="28" t="s">
        <v>171</v>
      </c>
      <c r="C150" s="98" t="s">
        <v>162</v>
      </c>
      <c r="D150" s="156">
        <v>98</v>
      </c>
      <c r="E150" s="109">
        <v>37.049999999999997</v>
      </c>
      <c r="F150" s="118">
        <f t="shared" si="1"/>
        <v>3630.9</v>
      </c>
    </row>
    <row r="151" spans="1:6">
      <c r="A151" s="49">
        <v>15</v>
      </c>
      <c r="B151" s="28" t="s">
        <v>174</v>
      </c>
      <c r="C151" s="98" t="s">
        <v>29</v>
      </c>
      <c r="D151" s="156">
        <v>1</v>
      </c>
      <c r="E151" s="109">
        <v>2244.8214999999996</v>
      </c>
      <c r="F151" s="118">
        <f t="shared" si="1"/>
        <v>2244.8200000000002</v>
      </c>
    </row>
    <row r="152" spans="1:6">
      <c r="A152" s="94"/>
      <c r="B152" s="177" t="s">
        <v>442</v>
      </c>
      <c r="C152" s="113"/>
      <c r="D152" s="113"/>
      <c r="E152" s="109"/>
      <c r="F152" s="107"/>
    </row>
    <row r="153" spans="1:6" ht="23">
      <c r="A153" s="49">
        <v>1</v>
      </c>
      <c r="B153" s="28" t="s">
        <v>570</v>
      </c>
      <c r="C153" s="98" t="s">
        <v>57</v>
      </c>
      <c r="D153" s="156">
        <v>19</v>
      </c>
      <c r="E153" s="109">
        <v>181.33599999999998</v>
      </c>
      <c r="F153" s="118">
        <f t="shared" si="1"/>
        <v>3445.38</v>
      </c>
    </row>
    <row r="154" spans="1:6" ht="23">
      <c r="A154" s="49">
        <v>2</v>
      </c>
      <c r="B154" s="28" t="s">
        <v>571</v>
      </c>
      <c r="C154" s="98" t="s">
        <v>30</v>
      </c>
      <c r="D154" s="156">
        <v>340</v>
      </c>
      <c r="E154" s="109">
        <v>6.5074999999999994</v>
      </c>
      <c r="F154" s="118">
        <f t="shared" si="1"/>
        <v>2212.5500000000002</v>
      </c>
    </row>
    <row r="155" spans="1:6">
      <c r="A155" s="49">
        <v>3</v>
      </c>
      <c r="B155" s="28" t="s">
        <v>55</v>
      </c>
      <c r="C155" s="98" t="s">
        <v>37</v>
      </c>
      <c r="D155" s="156">
        <v>0.81</v>
      </c>
      <c r="E155" s="109">
        <v>387.88499999999999</v>
      </c>
      <c r="F155" s="118">
        <f t="shared" si="1"/>
        <v>314.19</v>
      </c>
    </row>
    <row r="156" spans="1:6">
      <c r="A156" s="94"/>
      <c r="B156" s="177" t="s">
        <v>443</v>
      </c>
      <c r="C156" s="113"/>
      <c r="D156" s="113"/>
      <c r="E156" s="109"/>
      <c r="F156" s="107"/>
    </row>
    <row r="157" spans="1:6" ht="23">
      <c r="A157" s="49">
        <v>1</v>
      </c>
      <c r="B157" s="28" t="s">
        <v>175</v>
      </c>
      <c r="C157" s="98" t="s">
        <v>29</v>
      </c>
      <c r="D157" s="104">
        <v>1</v>
      </c>
      <c r="E157" s="109">
        <v>460.73099999999999</v>
      </c>
      <c r="F157" s="118">
        <f t="shared" ref="F157:F220" si="2">ROUND(D157*E157,2)</f>
        <v>460.73</v>
      </c>
    </row>
    <row r="158" spans="1:6">
      <c r="A158" s="49">
        <v>2</v>
      </c>
      <c r="B158" s="28" t="s">
        <v>223</v>
      </c>
      <c r="C158" s="98" t="s">
        <v>28</v>
      </c>
      <c r="D158" s="104">
        <v>1</v>
      </c>
      <c r="E158" s="109">
        <v>2909.8960000000002</v>
      </c>
      <c r="F158" s="118">
        <f t="shared" si="2"/>
        <v>2909.9</v>
      </c>
    </row>
    <row r="159" spans="1:6" ht="23">
      <c r="A159" s="49">
        <v>3</v>
      </c>
      <c r="B159" s="28" t="s">
        <v>176</v>
      </c>
      <c r="C159" s="98" t="s">
        <v>29</v>
      </c>
      <c r="D159" s="104">
        <v>4</v>
      </c>
      <c r="E159" s="109">
        <v>294.5095</v>
      </c>
      <c r="F159" s="118">
        <f t="shared" si="2"/>
        <v>1178.04</v>
      </c>
    </row>
    <row r="160" spans="1:6">
      <c r="A160" s="49">
        <v>4</v>
      </c>
      <c r="B160" s="28" t="s">
        <v>177</v>
      </c>
      <c r="C160" s="98" t="s">
        <v>29</v>
      </c>
      <c r="D160" s="104">
        <v>6</v>
      </c>
      <c r="E160" s="109">
        <v>15.959999999999999</v>
      </c>
      <c r="F160" s="118">
        <f t="shared" si="2"/>
        <v>95.76</v>
      </c>
    </row>
    <row r="161" spans="1:6">
      <c r="A161" s="49">
        <v>5</v>
      </c>
      <c r="B161" s="28" t="s">
        <v>178</v>
      </c>
      <c r="C161" s="98" t="s">
        <v>29</v>
      </c>
      <c r="D161" s="104">
        <v>1</v>
      </c>
      <c r="E161" s="109">
        <v>21.489000000000001</v>
      </c>
      <c r="F161" s="118">
        <f t="shared" si="2"/>
        <v>21.49</v>
      </c>
    </row>
    <row r="162" spans="1:6">
      <c r="A162" s="49">
        <v>6</v>
      </c>
      <c r="B162" s="28" t="s">
        <v>179</v>
      </c>
      <c r="C162" s="98" t="s">
        <v>30</v>
      </c>
      <c r="D162" s="104">
        <v>21</v>
      </c>
      <c r="E162" s="109">
        <v>34.9315</v>
      </c>
      <c r="F162" s="118">
        <f t="shared" si="2"/>
        <v>733.56</v>
      </c>
    </row>
    <row r="163" spans="1:6" ht="23">
      <c r="A163" s="49">
        <v>7</v>
      </c>
      <c r="B163" s="28" t="s">
        <v>180</v>
      </c>
      <c r="C163" s="98" t="s">
        <v>30</v>
      </c>
      <c r="D163" s="104">
        <v>3</v>
      </c>
      <c r="E163" s="109">
        <v>34.9315</v>
      </c>
      <c r="F163" s="118">
        <f t="shared" si="2"/>
        <v>104.79</v>
      </c>
    </row>
    <row r="164" spans="1:6" ht="23">
      <c r="A164" s="49">
        <v>8</v>
      </c>
      <c r="B164" s="28" t="s">
        <v>181</v>
      </c>
      <c r="C164" s="98" t="s">
        <v>30</v>
      </c>
      <c r="D164" s="104">
        <v>2</v>
      </c>
      <c r="E164" s="109">
        <v>34.9315</v>
      </c>
      <c r="F164" s="118">
        <f t="shared" si="2"/>
        <v>69.86</v>
      </c>
    </row>
    <row r="165" spans="1:6" ht="23">
      <c r="A165" s="49">
        <v>9</v>
      </c>
      <c r="B165" s="28" t="s">
        <v>182</v>
      </c>
      <c r="C165" s="98" t="s">
        <v>30</v>
      </c>
      <c r="D165" s="104">
        <v>3</v>
      </c>
      <c r="E165" s="109">
        <v>34.9315</v>
      </c>
      <c r="F165" s="118">
        <f t="shared" si="2"/>
        <v>104.79</v>
      </c>
    </row>
    <row r="166" spans="1:6" ht="23">
      <c r="A166" s="49">
        <v>10</v>
      </c>
      <c r="B166" s="28" t="s">
        <v>183</v>
      </c>
      <c r="C166" s="98" t="s">
        <v>56</v>
      </c>
      <c r="D166" s="104">
        <v>0.11</v>
      </c>
      <c r="E166" s="109">
        <v>2988.4339999999997</v>
      </c>
      <c r="F166" s="118">
        <f t="shared" si="2"/>
        <v>328.73</v>
      </c>
    </row>
    <row r="167" spans="1:6" ht="23">
      <c r="A167" s="49">
        <v>11</v>
      </c>
      <c r="B167" s="28" t="s">
        <v>184</v>
      </c>
      <c r="C167" s="98" t="s">
        <v>29</v>
      </c>
      <c r="D167" s="104">
        <v>1</v>
      </c>
      <c r="E167" s="109">
        <v>97.697999999999993</v>
      </c>
      <c r="F167" s="118">
        <f t="shared" si="2"/>
        <v>97.7</v>
      </c>
    </row>
    <row r="168" spans="1:6">
      <c r="A168" s="49">
        <v>12</v>
      </c>
      <c r="B168" s="28" t="s">
        <v>185</v>
      </c>
      <c r="C168" s="98" t="s">
        <v>57</v>
      </c>
      <c r="D168" s="104">
        <v>1</v>
      </c>
      <c r="E168" s="109">
        <v>30.038999999999998</v>
      </c>
      <c r="F168" s="118">
        <f t="shared" si="2"/>
        <v>30.04</v>
      </c>
    </row>
    <row r="169" spans="1:6">
      <c r="A169" s="49">
        <v>13</v>
      </c>
      <c r="B169" s="28" t="s">
        <v>186</v>
      </c>
      <c r="C169" s="98" t="s">
        <v>29</v>
      </c>
      <c r="D169" s="104">
        <v>4</v>
      </c>
      <c r="E169" s="109">
        <v>21.945</v>
      </c>
      <c r="F169" s="118">
        <f t="shared" si="2"/>
        <v>87.78</v>
      </c>
    </row>
    <row r="170" spans="1:6">
      <c r="A170" s="49">
        <v>14</v>
      </c>
      <c r="B170" s="28" t="s">
        <v>572</v>
      </c>
      <c r="C170" s="98" t="s">
        <v>57</v>
      </c>
      <c r="D170" s="104">
        <v>9</v>
      </c>
      <c r="E170" s="109">
        <v>110.86499999999999</v>
      </c>
      <c r="F170" s="118">
        <f t="shared" si="2"/>
        <v>997.79</v>
      </c>
    </row>
    <row r="171" spans="1:6" ht="23">
      <c r="A171" s="49">
        <v>15</v>
      </c>
      <c r="B171" s="28" t="s">
        <v>112</v>
      </c>
      <c r="C171" s="98" t="s">
        <v>57</v>
      </c>
      <c r="D171" s="104">
        <v>9</v>
      </c>
      <c r="E171" s="109">
        <v>4.75</v>
      </c>
      <c r="F171" s="118">
        <f t="shared" si="2"/>
        <v>42.75</v>
      </c>
    </row>
    <row r="172" spans="1:6">
      <c r="A172" s="49">
        <v>16</v>
      </c>
      <c r="B172" s="28" t="s">
        <v>187</v>
      </c>
      <c r="C172" s="98" t="s">
        <v>29</v>
      </c>
      <c r="D172" s="104">
        <v>1</v>
      </c>
      <c r="E172" s="109">
        <v>284.28749999999997</v>
      </c>
      <c r="F172" s="118">
        <f t="shared" si="2"/>
        <v>284.29000000000002</v>
      </c>
    </row>
    <row r="173" spans="1:6">
      <c r="A173" s="94"/>
      <c r="B173" s="177" t="s">
        <v>444</v>
      </c>
      <c r="C173" s="113"/>
      <c r="D173" s="113"/>
      <c r="E173" s="109"/>
      <c r="F173" s="107"/>
    </row>
    <row r="174" spans="1:6" ht="23">
      <c r="A174" s="49">
        <v>1</v>
      </c>
      <c r="B174" s="28" t="s">
        <v>175</v>
      </c>
      <c r="C174" s="98" t="s">
        <v>29</v>
      </c>
      <c r="D174" s="104">
        <v>1</v>
      </c>
      <c r="E174" s="109">
        <v>460.73099999999999</v>
      </c>
      <c r="F174" s="118">
        <f t="shared" si="2"/>
        <v>460.73</v>
      </c>
    </row>
    <row r="175" spans="1:6">
      <c r="A175" s="49">
        <v>2</v>
      </c>
      <c r="B175" s="28" t="s">
        <v>223</v>
      </c>
      <c r="C175" s="98" t="s">
        <v>28</v>
      </c>
      <c r="D175" s="104">
        <v>1</v>
      </c>
      <c r="E175" s="109">
        <v>2909.8960000000002</v>
      </c>
      <c r="F175" s="118">
        <f t="shared" si="2"/>
        <v>2909.9</v>
      </c>
    </row>
    <row r="176" spans="1:6" ht="23">
      <c r="A176" s="49">
        <v>3</v>
      </c>
      <c r="B176" s="28" t="s">
        <v>176</v>
      </c>
      <c r="C176" s="98" t="s">
        <v>29</v>
      </c>
      <c r="D176" s="104">
        <v>4</v>
      </c>
      <c r="E176" s="109">
        <v>294.5095</v>
      </c>
      <c r="F176" s="118">
        <f t="shared" si="2"/>
        <v>1178.04</v>
      </c>
    </row>
    <row r="177" spans="1:6">
      <c r="A177" s="49">
        <v>4</v>
      </c>
      <c r="B177" s="28" t="s">
        <v>177</v>
      </c>
      <c r="C177" s="98" t="s">
        <v>29</v>
      </c>
      <c r="D177" s="104">
        <v>8</v>
      </c>
      <c r="E177" s="109">
        <v>15.6845</v>
      </c>
      <c r="F177" s="118">
        <f t="shared" si="2"/>
        <v>125.48</v>
      </c>
    </row>
    <row r="178" spans="1:6">
      <c r="A178" s="49">
        <v>5</v>
      </c>
      <c r="B178" s="28" t="s">
        <v>179</v>
      </c>
      <c r="C178" s="98" t="s">
        <v>30</v>
      </c>
      <c r="D178" s="104">
        <v>23</v>
      </c>
      <c r="E178" s="109">
        <v>36.983499999999999</v>
      </c>
      <c r="F178" s="118">
        <f t="shared" si="2"/>
        <v>850.62</v>
      </c>
    </row>
    <row r="179" spans="1:6" ht="23">
      <c r="A179" s="49">
        <v>6</v>
      </c>
      <c r="B179" s="28" t="s">
        <v>180</v>
      </c>
      <c r="C179" s="98" t="s">
        <v>30</v>
      </c>
      <c r="D179" s="104">
        <v>2</v>
      </c>
      <c r="E179" s="109">
        <v>36.983499999999999</v>
      </c>
      <c r="F179" s="118">
        <f t="shared" si="2"/>
        <v>73.97</v>
      </c>
    </row>
    <row r="180" spans="1:6" ht="23">
      <c r="A180" s="49">
        <v>7</v>
      </c>
      <c r="B180" s="28" t="s">
        <v>181</v>
      </c>
      <c r="C180" s="98" t="s">
        <v>30</v>
      </c>
      <c r="D180" s="104">
        <v>2</v>
      </c>
      <c r="E180" s="109">
        <v>36.983499999999999</v>
      </c>
      <c r="F180" s="118">
        <f t="shared" si="2"/>
        <v>73.97</v>
      </c>
    </row>
    <row r="181" spans="1:6" ht="23">
      <c r="A181" s="49">
        <v>8</v>
      </c>
      <c r="B181" s="28" t="s">
        <v>182</v>
      </c>
      <c r="C181" s="98" t="s">
        <v>30</v>
      </c>
      <c r="D181" s="104">
        <v>2</v>
      </c>
      <c r="E181" s="109">
        <v>36.983499999999999</v>
      </c>
      <c r="F181" s="118">
        <f t="shared" si="2"/>
        <v>73.97</v>
      </c>
    </row>
    <row r="182" spans="1:6" ht="23">
      <c r="A182" s="49">
        <v>9</v>
      </c>
      <c r="B182" s="28" t="s">
        <v>183</v>
      </c>
      <c r="C182" s="98" t="s">
        <v>56</v>
      </c>
      <c r="D182" s="104">
        <v>0.09</v>
      </c>
      <c r="E182" s="109">
        <v>2988.4814999999999</v>
      </c>
      <c r="F182" s="118">
        <f t="shared" si="2"/>
        <v>268.95999999999998</v>
      </c>
    </row>
    <row r="183" spans="1:6" ht="23">
      <c r="A183" s="49">
        <v>10</v>
      </c>
      <c r="B183" s="28" t="s">
        <v>184</v>
      </c>
      <c r="C183" s="98" t="s">
        <v>29</v>
      </c>
      <c r="D183" s="104">
        <v>1</v>
      </c>
      <c r="E183" s="109">
        <v>97.697999999999993</v>
      </c>
      <c r="F183" s="118">
        <f t="shared" si="2"/>
        <v>97.7</v>
      </c>
    </row>
    <row r="184" spans="1:6">
      <c r="A184" s="49">
        <v>11</v>
      </c>
      <c r="B184" s="28" t="s">
        <v>185</v>
      </c>
      <c r="C184" s="98" t="s">
        <v>57</v>
      </c>
      <c r="D184" s="104">
        <v>1</v>
      </c>
      <c r="E184" s="109">
        <v>30.038999999999998</v>
      </c>
      <c r="F184" s="118">
        <f t="shared" si="2"/>
        <v>30.04</v>
      </c>
    </row>
    <row r="185" spans="1:6">
      <c r="A185" s="49">
        <v>12</v>
      </c>
      <c r="B185" s="28" t="s">
        <v>186</v>
      </c>
      <c r="C185" s="98" t="s">
        <v>29</v>
      </c>
      <c r="D185" s="104">
        <v>4</v>
      </c>
      <c r="E185" s="109">
        <v>21.945</v>
      </c>
      <c r="F185" s="118">
        <f t="shared" si="2"/>
        <v>87.78</v>
      </c>
    </row>
    <row r="186" spans="1:6" ht="23">
      <c r="A186" s="49">
        <v>13</v>
      </c>
      <c r="B186" s="28" t="s">
        <v>169</v>
      </c>
      <c r="C186" s="98" t="s">
        <v>57</v>
      </c>
      <c r="D186" s="104">
        <v>9</v>
      </c>
      <c r="E186" s="109">
        <v>110.86499999999999</v>
      </c>
      <c r="F186" s="118">
        <f t="shared" si="2"/>
        <v>997.79</v>
      </c>
    </row>
    <row r="187" spans="1:6" ht="23">
      <c r="A187" s="49">
        <v>14</v>
      </c>
      <c r="B187" s="28" t="s">
        <v>112</v>
      </c>
      <c r="C187" s="98" t="s">
        <v>57</v>
      </c>
      <c r="D187" s="104">
        <v>9</v>
      </c>
      <c r="E187" s="109">
        <v>4.75</v>
      </c>
      <c r="F187" s="118">
        <f t="shared" si="2"/>
        <v>42.75</v>
      </c>
    </row>
    <row r="188" spans="1:6">
      <c r="A188" s="49">
        <v>15</v>
      </c>
      <c r="B188" s="28" t="s">
        <v>187</v>
      </c>
      <c r="C188" s="98" t="s">
        <v>29</v>
      </c>
      <c r="D188" s="104">
        <v>1</v>
      </c>
      <c r="E188" s="109">
        <v>284.36349999999999</v>
      </c>
      <c r="F188" s="118">
        <f t="shared" si="2"/>
        <v>284.36</v>
      </c>
    </row>
    <row r="189" spans="1:6">
      <c r="A189" s="94"/>
      <c r="B189" s="177" t="s">
        <v>445</v>
      </c>
      <c r="C189" s="113"/>
      <c r="D189" s="113"/>
      <c r="E189" s="109"/>
      <c r="F189" s="107"/>
    </row>
    <row r="190" spans="1:6" ht="23">
      <c r="A190" s="49">
        <v>1</v>
      </c>
      <c r="B190" s="28" t="s">
        <v>188</v>
      </c>
      <c r="C190" s="98" t="s">
        <v>29</v>
      </c>
      <c r="D190" s="104">
        <v>1</v>
      </c>
      <c r="E190" s="109">
        <v>575.04449999999997</v>
      </c>
      <c r="F190" s="118">
        <f t="shared" si="2"/>
        <v>575.04</v>
      </c>
    </row>
    <row r="191" spans="1:6">
      <c r="A191" s="49">
        <v>2</v>
      </c>
      <c r="B191" s="28" t="s">
        <v>223</v>
      </c>
      <c r="C191" s="98" t="s">
        <v>28</v>
      </c>
      <c r="D191" s="104">
        <v>1</v>
      </c>
      <c r="E191" s="109">
        <v>4905.8289999999997</v>
      </c>
      <c r="F191" s="118">
        <f t="shared" si="2"/>
        <v>4905.83</v>
      </c>
    </row>
    <row r="192" spans="1:6" ht="23">
      <c r="A192" s="49">
        <v>3</v>
      </c>
      <c r="B192" s="28" t="s">
        <v>189</v>
      </c>
      <c r="C192" s="98" t="s">
        <v>29</v>
      </c>
      <c r="D192" s="104">
        <v>4</v>
      </c>
      <c r="E192" s="109">
        <v>384.76899999999995</v>
      </c>
      <c r="F192" s="118">
        <f t="shared" si="2"/>
        <v>1539.08</v>
      </c>
    </row>
    <row r="193" spans="1:6">
      <c r="A193" s="49">
        <v>4</v>
      </c>
      <c r="B193" s="28" t="s">
        <v>177</v>
      </c>
      <c r="C193" s="98" t="s">
        <v>29</v>
      </c>
      <c r="D193" s="104">
        <v>2</v>
      </c>
      <c r="E193" s="109">
        <v>13.176499999999999</v>
      </c>
      <c r="F193" s="118">
        <f t="shared" si="2"/>
        <v>26.35</v>
      </c>
    </row>
    <row r="194" spans="1:6">
      <c r="A194" s="49">
        <v>5</v>
      </c>
      <c r="B194" s="28" t="s">
        <v>178</v>
      </c>
      <c r="C194" s="98" t="s">
        <v>29</v>
      </c>
      <c r="D194" s="104">
        <v>8</v>
      </c>
      <c r="E194" s="109">
        <v>21.489000000000001</v>
      </c>
      <c r="F194" s="118">
        <f t="shared" si="2"/>
        <v>171.91</v>
      </c>
    </row>
    <row r="195" spans="1:6">
      <c r="A195" s="49">
        <v>6</v>
      </c>
      <c r="B195" s="28" t="s">
        <v>179</v>
      </c>
      <c r="C195" s="98" t="s">
        <v>30</v>
      </c>
      <c r="D195" s="104">
        <v>12</v>
      </c>
      <c r="E195" s="109">
        <v>50.521000000000001</v>
      </c>
      <c r="F195" s="118">
        <f t="shared" si="2"/>
        <v>606.25</v>
      </c>
    </row>
    <row r="196" spans="1:6" ht="23">
      <c r="A196" s="49">
        <v>7</v>
      </c>
      <c r="B196" s="28" t="s">
        <v>180</v>
      </c>
      <c r="C196" s="98" t="s">
        <v>30</v>
      </c>
      <c r="D196" s="104">
        <v>22</v>
      </c>
      <c r="E196" s="109">
        <v>50.521000000000001</v>
      </c>
      <c r="F196" s="118">
        <f t="shared" si="2"/>
        <v>1111.46</v>
      </c>
    </row>
    <row r="197" spans="1:6" ht="23">
      <c r="A197" s="49">
        <v>8</v>
      </c>
      <c r="B197" s="28" t="s">
        <v>190</v>
      </c>
      <c r="C197" s="98" t="s">
        <v>30</v>
      </c>
      <c r="D197" s="104">
        <v>12</v>
      </c>
      <c r="E197" s="109">
        <v>50.521000000000001</v>
      </c>
      <c r="F197" s="118">
        <f t="shared" si="2"/>
        <v>606.25</v>
      </c>
    </row>
    <row r="198" spans="1:6" ht="23">
      <c r="A198" s="49">
        <v>9</v>
      </c>
      <c r="B198" s="28" t="s">
        <v>183</v>
      </c>
      <c r="C198" s="98" t="s">
        <v>56</v>
      </c>
      <c r="D198" s="104">
        <v>0.12</v>
      </c>
      <c r="E198" s="109">
        <v>2988.4624999999996</v>
      </c>
      <c r="F198" s="118">
        <f t="shared" si="2"/>
        <v>358.62</v>
      </c>
    </row>
    <row r="199" spans="1:6" ht="23">
      <c r="A199" s="49">
        <v>10</v>
      </c>
      <c r="B199" s="28" t="s">
        <v>184</v>
      </c>
      <c r="C199" s="98" t="s">
        <v>29</v>
      </c>
      <c r="D199" s="104">
        <v>1</v>
      </c>
      <c r="E199" s="109">
        <v>97.697999999999993</v>
      </c>
      <c r="F199" s="118">
        <f t="shared" si="2"/>
        <v>97.7</v>
      </c>
    </row>
    <row r="200" spans="1:6">
      <c r="A200" s="49">
        <v>11</v>
      </c>
      <c r="B200" s="28" t="s">
        <v>185</v>
      </c>
      <c r="C200" s="98" t="s">
        <v>57</v>
      </c>
      <c r="D200" s="104">
        <v>1</v>
      </c>
      <c r="E200" s="109">
        <v>38.294499999999999</v>
      </c>
      <c r="F200" s="118">
        <f t="shared" si="2"/>
        <v>38.29</v>
      </c>
    </row>
    <row r="201" spans="1:6">
      <c r="A201" s="49">
        <v>12</v>
      </c>
      <c r="B201" s="28" t="s">
        <v>191</v>
      </c>
      <c r="C201" s="98" t="s">
        <v>29</v>
      </c>
      <c r="D201" s="104">
        <v>4</v>
      </c>
      <c r="E201" s="109">
        <v>36.698500000000003</v>
      </c>
      <c r="F201" s="118">
        <f t="shared" si="2"/>
        <v>146.79</v>
      </c>
    </row>
    <row r="202" spans="1:6">
      <c r="A202" s="49">
        <v>13</v>
      </c>
      <c r="B202" s="28" t="s">
        <v>572</v>
      </c>
      <c r="C202" s="98" t="s">
        <v>57</v>
      </c>
      <c r="D202" s="104">
        <v>12</v>
      </c>
      <c r="E202" s="109">
        <v>136.70500000000001</v>
      </c>
      <c r="F202" s="118">
        <f t="shared" si="2"/>
        <v>1640.46</v>
      </c>
    </row>
    <row r="203" spans="1:6" ht="23">
      <c r="A203" s="49">
        <v>14</v>
      </c>
      <c r="B203" s="28" t="s">
        <v>112</v>
      </c>
      <c r="C203" s="98" t="s">
        <v>57</v>
      </c>
      <c r="D203" s="104">
        <v>12</v>
      </c>
      <c r="E203" s="109">
        <v>4.75</v>
      </c>
      <c r="F203" s="118">
        <f t="shared" si="2"/>
        <v>57</v>
      </c>
    </row>
    <row r="204" spans="1:6">
      <c r="A204" s="49">
        <v>15</v>
      </c>
      <c r="B204" s="28" t="s">
        <v>187</v>
      </c>
      <c r="C204" s="98" t="s">
        <v>29</v>
      </c>
      <c r="D204" s="104">
        <v>1</v>
      </c>
      <c r="E204" s="109">
        <v>227.53449999999998</v>
      </c>
      <c r="F204" s="118">
        <f t="shared" si="2"/>
        <v>227.53</v>
      </c>
    </row>
    <row r="205" spans="1:6">
      <c r="A205" s="94"/>
      <c r="B205" s="177" t="s">
        <v>446</v>
      </c>
      <c r="C205" s="113"/>
      <c r="D205" s="113"/>
      <c r="E205" s="109"/>
      <c r="F205" s="107"/>
    </row>
    <row r="206" spans="1:6" ht="23">
      <c r="A206" s="49">
        <v>1</v>
      </c>
      <c r="B206" s="28" t="s">
        <v>188</v>
      </c>
      <c r="C206" s="98" t="s">
        <v>29</v>
      </c>
      <c r="D206" s="104">
        <v>1</v>
      </c>
      <c r="E206" s="109">
        <v>575.04449999999997</v>
      </c>
      <c r="F206" s="118">
        <f t="shared" si="2"/>
        <v>575.04</v>
      </c>
    </row>
    <row r="207" spans="1:6">
      <c r="A207" s="49">
        <v>2</v>
      </c>
      <c r="B207" s="28" t="s">
        <v>223</v>
      </c>
      <c r="C207" s="98" t="s">
        <v>28</v>
      </c>
      <c r="D207" s="104">
        <v>1</v>
      </c>
      <c r="E207" s="109">
        <v>4905.8289999999997</v>
      </c>
      <c r="F207" s="118">
        <f t="shared" si="2"/>
        <v>4905.83</v>
      </c>
    </row>
    <row r="208" spans="1:6" ht="23">
      <c r="A208" s="49">
        <v>3</v>
      </c>
      <c r="B208" s="28" t="s">
        <v>189</v>
      </c>
      <c r="C208" s="98" t="s">
        <v>29</v>
      </c>
      <c r="D208" s="104">
        <v>4</v>
      </c>
      <c r="E208" s="109">
        <v>384.76899999999995</v>
      </c>
      <c r="F208" s="118">
        <f t="shared" si="2"/>
        <v>1539.08</v>
      </c>
    </row>
    <row r="209" spans="1:6">
      <c r="A209" s="49">
        <v>4</v>
      </c>
      <c r="B209" s="28" t="s">
        <v>177</v>
      </c>
      <c r="C209" s="98" t="s">
        <v>29</v>
      </c>
      <c r="D209" s="104">
        <v>2</v>
      </c>
      <c r="E209" s="109">
        <v>13.176499999999999</v>
      </c>
      <c r="F209" s="118">
        <f t="shared" si="2"/>
        <v>26.35</v>
      </c>
    </row>
    <row r="210" spans="1:6">
      <c r="A210" s="49">
        <v>5</v>
      </c>
      <c r="B210" s="28" t="s">
        <v>178</v>
      </c>
      <c r="C210" s="98" t="s">
        <v>29</v>
      </c>
      <c r="D210" s="104">
        <v>8</v>
      </c>
      <c r="E210" s="109">
        <v>21.489000000000001</v>
      </c>
      <c r="F210" s="118">
        <f t="shared" si="2"/>
        <v>171.91</v>
      </c>
    </row>
    <row r="211" spans="1:6">
      <c r="A211" s="49">
        <v>6</v>
      </c>
      <c r="B211" s="28" t="s">
        <v>179</v>
      </c>
      <c r="C211" s="98" t="s">
        <v>30</v>
      </c>
      <c r="D211" s="104">
        <v>12</v>
      </c>
      <c r="E211" s="109">
        <v>52.962499999999999</v>
      </c>
      <c r="F211" s="118">
        <f t="shared" si="2"/>
        <v>635.54999999999995</v>
      </c>
    </row>
    <row r="212" spans="1:6" ht="23">
      <c r="A212" s="49">
        <v>7</v>
      </c>
      <c r="B212" s="28" t="s">
        <v>180</v>
      </c>
      <c r="C212" s="98" t="s">
        <v>30</v>
      </c>
      <c r="D212" s="104">
        <v>20</v>
      </c>
      <c r="E212" s="109">
        <v>52.962499999999999</v>
      </c>
      <c r="F212" s="118">
        <f t="shared" si="2"/>
        <v>1059.25</v>
      </c>
    </row>
    <row r="213" spans="1:6" ht="23">
      <c r="A213" s="49">
        <v>8</v>
      </c>
      <c r="B213" s="28" t="s">
        <v>190</v>
      </c>
      <c r="C213" s="98" t="s">
        <v>30</v>
      </c>
      <c r="D213" s="104">
        <v>13</v>
      </c>
      <c r="E213" s="109">
        <v>52.962499999999999</v>
      </c>
      <c r="F213" s="118">
        <f t="shared" si="2"/>
        <v>688.51</v>
      </c>
    </row>
    <row r="214" spans="1:6" ht="23">
      <c r="A214" s="49">
        <v>9</v>
      </c>
      <c r="B214" s="28" t="s">
        <v>183</v>
      </c>
      <c r="C214" s="98" t="s">
        <v>56</v>
      </c>
      <c r="D214" s="104">
        <v>0.16</v>
      </c>
      <c r="E214" s="109">
        <v>2988.4624999999996</v>
      </c>
      <c r="F214" s="118">
        <f t="shared" si="2"/>
        <v>478.15</v>
      </c>
    </row>
    <row r="215" spans="1:6" ht="23">
      <c r="A215" s="49">
        <v>10</v>
      </c>
      <c r="B215" s="28" t="s">
        <v>184</v>
      </c>
      <c r="C215" s="98" t="s">
        <v>29</v>
      </c>
      <c r="D215" s="104">
        <v>1</v>
      </c>
      <c r="E215" s="109">
        <v>97.697999999999993</v>
      </c>
      <c r="F215" s="118">
        <f t="shared" si="2"/>
        <v>97.7</v>
      </c>
    </row>
    <row r="216" spans="1:6">
      <c r="A216" s="49">
        <v>11</v>
      </c>
      <c r="B216" s="28" t="s">
        <v>185</v>
      </c>
      <c r="C216" s="98" t="s">
        <v>57</v>
      </c>
      <c r="D216" s="104">
        <v>1</v>
      </c>
      <c r="E216" s="109">
        <v>38.294499999999999</v>
      </c>
      <c r="F216" s="118">
        <f t="shared" si="2"/>
        <v>38.29</v>
      </c>
    </row>
    <row r="217" spans="1:6">
      <c r="A217" s="49">
        <v>12</v>
      </c>
      <c r="B217" s="28" t="s">
        <v>191</v>
      </c>
      <c r="C217" s="98" t="s">
        <v>29</v>
      </c>
      <c r="D217" s="104">
        <v>4</v>
      </c>
      <c r="E217" s="109">
        <v>36.698500000000003</v>
      </c>
      <c r="F217" s="118">
        <f t="shared" si="2"/>
        <v>146.79</v>
      </c>
    </row>
    <row r="218" spans="1:6" ht="23">
      <c r="A218" s="49">
        <v>13</v>
      </c>
      <c r="B218" s="28" t="s">
        <v>169</v>
      </c>
      <c r="C218" s="98" t="s">
        <v>57</v>
      </c>
      <c r="D218" s="104">
        <v>10</v>
      </c>
      <c r="E218" s="109">
        <v>133.60799999999998</v>
      </c>
      <c r="F218" s="118">
        <f t="shared" si="2"/>
        <v>1336.08</v>
      </c>
    </row>
    <row r="219" spans="1:6" ht="23">
      <c r="A219" s="49">
        <v>14</v>
      </c>
      <c r="B219" s="28" t="s">
        <v>112</v>
      </c>
      <c r="C219" s="98" t="s">
        <v>57</v>
      </c>
      <c r="D219" s="104">
        <v>10</v>
      </c>
      <c r="E219" s="109">
        <v>4.75</v>
      </c>
      <c r="F219" s="118">
        <f t="shared" si="2"/>
        <v>47.5</v>
      </c>
    </row>
    <row r="220" spans="1:6">
      <c r="A220" s="49">
        <v>15</v>
      </c>
      <c r="B220" s="28" t="s">
        <v>187</v>
      </c>
      <c r="C220" s="98" t="s">
        <v>29</v>
      </c>
      <c r="D220" s="104">
        <v>1</v>
      </c>
      <c r="E220" s="109">
        <v>310.42199999999997</v>
      </c>
      <c r="F220" s="118">
        <f t="shared" si="2"/>
        <v>310.42</v>
      </c>
    </row>
    <row r="221" spans="1:6">
      <c r="A221" s="94"/>
      <c r="B221" s="177" t="s">
        <v>447</v>
      </c>
      <c r="C221" s="113"/>
      <c r="D221" s="113"/>
      <c r="E221" s="109"/>
      <c r="F221" s="107"/>
    </row>
    <row r="222" spans="1:6" ht="23">
      <c r="A222" s="41">
        <v>1</v>
      </c>
      <c r="B222" s="28" t="s">
        <v>188</v>
      </c>
      <c r="C222" s="98" t="s">
        <v>29</v>
      </c>
      <c r="D222" s="104">
        <v>1</v>
      </c>
      <c r="E222" s="109">
        <v>575.04449999999997</v>
      </c>
      <c r="F222" s="118">
        <f t="shared" ref="F222:F285" si="3">ROUND(D222*E222,2)</f>
        <v>575.04</v>
      </c>
    </row>
    <row r="223" spans="1:6">
      <c r="A223" s="41">
        <v>2</v>
      </c>
      <c r="B223" s="28" t="s">
        <v>223</v>
      </c>
      <c r="C223" s="98" t="s">
        <v>28</v>
      </c>
      <c r="D223" s="104">
        <v>1</v>
      </c>
      <c r="E223" s="109">
        <v>4905.8289999999997</v>
      </c>
      <c r="F223" s="118">
        <f t="shared" si="3"/>
        <v>4905.83</v>
      </c>
    </row>
    <row r="224" spans="1:6" ht="23">
      <c r="A224" s="41">
        <v>3</v>
      </c>
      <c r="B224" s="28" t="s">
        <v>189</v>
      </c>
      <c r="C224" s="98" t="s">
        <v>29</v>
      </c>
      <c r="D224" s="104">
        <v>4</v>
      </c>
      <c r="E224" s="109">
        <v>384.76899999999995</v>
      </c>
      <c r="F224" s="118">
        <f t="shared" si="3"/>
        <v>1539.08</v>
      </c>
    </row>
    <row r="225" spans="1:6">
      <c r="A225" s="41">
        <v>4</v>
      </c>
      <c r="B225" s="28" t="s">
        <v>177</v>
      </c>
      <c r="C225" s="98" t="s">
        <v>29</v>
      </c>
      <c r="D225" s="104">
        <v>5</v>
      </c>
      <c r="E225" s="109">
        <v>15.180999999999999</v>
      </c>
      <c r="F225" s="118">
        <f t="shared" si="3"/>
        <v>75.91</v>
      </c>
    </row>
    <row r="226" spans="1:6">
      <c r="A226" s="41">
        <v>5</v>
      </c>
      <c r="B226" s="28" t="s">
        <v>178</v>
      </c>
      <c r="C226" s="98" t="s">
        <v>29</v>
      </c>
      <c r="D226" s="104">
        <v>5</v>
      </c>
      <c r="E226" s="109">
        <v>21.489000000000001</v>
      </c>
      <c r="F226" s="118">
        <f t="shared" si="3"/>
        <v>107.45</v>
      </c>
    </row>
    <row r="227" spans="1:6">
      <c r="A227" s="41">
        <v>6</v>
      </c>
      <c r="B227" s="28" t="s">
        <v>179</v>
      </c>
      <c r="C227" s="98" t="s">
        <v>30</v>
      </c>
      <c r="D227" s="104">
        <v>14</v>
      </c>
      <c r="E227" s="109">
        <v>43.975499999999997</v>
      </c>
      <c r="F227" s="118">
        <f t="shared" si="3"/>
        <v>615.66</v>
      </c>
    </row>
    <row r="228" spans="1:6" ht="23">
      <c r="A228" s="41">
        <v>7</v>
      </c>
      <c r="B228" s="28" t="s">
        <v>180</v>
      </c>
      <c r="C228" s="98" t="s">
        <v>30</v>
      </c>
      <c r="D228" s="104">
        <v>18</v>
      </c>
      <c r="E228" s="109">
        <v>43.975499999999997</v>
      </c>
      <c r="F228" s="118">
        <f t="shared" si="3"/>
        <v>791.56</v>
      </c>
    </row>
    <row r="229" spans="1:6" ht="23">
      <c r="A229" s="41">
        <v>8</v>
      </c>
      <c r="B229" s="28" t="s">
        <v>190</v>
      </c>
      <c r="C229" s="98" t="s">
        <v>30</v>
      </c>
      <c r="D229" s="104">
        <v>10</v>
      </c>
      <c r="E229" s="109">
        <v>43.975499999999997</v>
      </c>
      <c r="F229" s="118">
        <f t="shared" si="3"/>
        <v>439.76</v>
      </c>
    </row>
    <row r="230" spans="1:6" ht="23">
      <c r="A230" s="41">
        <v>9</v>
      </c>
      <c r="B230" s="28" t="s">
        <v>183</v>
      </c>
      <c r="C230" s="98" t="s">
        <v>56</v>
      </c>
      <c r="D230" s="104">
        <v>0.12</v>
      </c>
      <c r="E230" s="109">
        <v>2988.4624999999996</v>
      </c>
      <c r="F230" s="118">
        <f t="shared" si="3"/>
        <v>358.62</v>
      </c>
    </row>
    <row r="231" spans="1:6" ht="23">
      <c r="A231" s="41">
        <v>10</v>
      </c>
      <c r="B231" s="28" t="s">
        <v>184</v>
      </c>
      <c r="C231" s="98" t="s">
        <v>29</v>
      </c>
      <c r="D231" s="104">
        <v>1</v>
      </c>
      <c r="E231" s="109">
        <v>97.697999999999993</v>
      </c>
      <c r="F231" s="118">
        <f t="shared" si="3"/>
        <v>97.7</v>
      </c>
    </row>
    <row r="232" spans="1:6">
      <c r="A232" s="41">
        <v>11</v>
      </c>
      <c r="B232" s="28" t="s">
        <v>185</v>
      </c>
      <c r="C232" s="98" t="s">
        <v>57</v>
      </c>
      <c r="D232" s="104">
        <v>1</v>
      </c>
      <c r="E232" s="109">
        <v>38.294499999999999</v>
      </c>
      <c r="F232" s="118">
        <f t="shared" si="3"/>
        <v>38.29</v>
      </c>
    </row>
    <row r="233" spans="1:6">
      <c r="A233" s="41">
        <v>12</v>
      </c>
      <c r="B233" s="28" t="s">
        <v>191</v>
      </c>
      <c r="C233" s="98" t="s">
        <v>29</v>
      </c>
      <c r="D233" s="104">
        <v>4</v>
      </c>
      <c r="E233" s="109">
        <v>36.698500000000003</v>
      </c>
      <c r="F233" s="118">
        <f t="shared" si="3"/>
        <v>146.79</v>
      </c>
    </row>
    <row r="234" spans="1:6" ht="23">
      <c r="A234" s="41">
        <v>13</v>
      </c>
      <c r="B234" s="28" t="s">
        <v>169</v>
      </c>
      <c r="C234" s="98" t="s">
        <v>57</v>
      </c>
      <c r="D234" s="104">
        <v>10</v>
      </c>
      <c r="E234" s="109">
        <v>110.86499999999999</v>
      </c>
      <c r="F234" s="118">
        <f t="shared" si="3"/>
        <v>1108.6500000000001</v>
      </c>
    </row>
    <row r="235" spans="1:6" ht="23">
      <c r="A235" s="41">
        <v>14</v>
      </c>
      <c r="B235" s="28" t="s">
        <v>112</v>
      </c>
      <c r="C235" s="98" t="s">
        <v>57</v>
      </c>
      <c r="D235" s="104">
        <v>10</v>
      </c>
      <c r="E235" s="109">
        <v>4.75</v>
      </c>
      <c r="F235" s="118">
        <f t="shared" si="3"/>
        <v>47.5</v>
      </c>
    </row>
    <row r="236" spans="1:6">
      <c r="A236" s="41">
        <v>15</v>
      </c>
      <c r="B236" s="28" t="s">
        <v>187</v>
      </c>
      <c r="C236" s="98" t="s">
        <v>29</v>
      </c>
      <c r="D236" s="104">
        <v>1</v>
      </c>
      <c r="E236" s="109">
        <v>310.44099999999997</v>
      </c>
      <c r="F236" s="118">
        <f t="shared" si="3"/>
        <v>310.44</v>
      </c>
    </row>
    <row r="237" spans="1:6">
      <c r="A237" s="94"/>
      <c r="B237" s="177" t="s">
        <v>448</v>
      </c>
      <c r="C237" s="113"/>
      <c r="D237" s="113"/>
      <c r="E237" s="109"/>
      <c r="F237" s="107"/>
    </row>
    <row r="238" spans="1:6" ht="23">
      <c r="A238" s="41">
        <v>1</v>
      </c>
      <c r="B238" s="28" t="s">
        <v>188</v>
      </c>
      <c r="C238" s="98" t="s">
        <v>29</v>
      </c>
      <c r="D238" s="104">
        <v>1</v>
      </c>
      <c r="E238" s="109">
        <v>575.04449999999997</v>
      </c>
      <c r="F238" s="118">
        <f t="shared" si="3"/>
        <v>575.04</v>
      </c>
    </row>
    <row r="239" spans="1:6">
      <c r="A239" s="41">
        <v>2</v>
      </c>
      <c r="B239" s="28" t="s">
        <v>223</v>
      </c>
      <c r="C239" s="98" t="s">
        <v>28</v>
      </c>
      <c r="D239" s="104">
        <v>1</v>
      </c>
      <c r="E239" s="109">
        <v>4905.8289999999997</v>
      </c>
      <c r="F239" s="118">
        <f t="shared" si="3"/>
        <v>4905.83</v>
      </c>
    </row>
    <row r="240" spans="1:6" ht="23">
      <c r="A240" s="41">
        <v>3</v>
      </c>
      <c r="B240" s="28" t="s">
        <v>189</v>
      </c>
      <c r="C240" s="98" t="s">
        <v>29</v>
      </c>
      <c r="D240" s="104">
        <v>4</v>
      </c>
      <c r="E240" s="109">
        <v>384.76899999999995</v>
      </c>
      <c r="F240" s="118">
        <f t="shared" si="3"/>
        <v>1539.08</v>
      </c>
    </row>
    <row r="241" spans="1:6">
      <c r="A241" s="41">
        <v>4</v>
      </c>
      <c r="B241" s="28" t="s">
        <v>177</v>
      </c>
      <c r="C241" s="98" t="s">
        <v>29</v>
      </c>
      <c r="D241" s="104">
        <v>5</v>
      </c>
      <c r="E241" s="109">
        <v>15.180999999999999</v>
      </c>
      <c r="F241" s="118">
        <f t="shared" si="3"/>
        <v>75.91</v>
      </c>
    </row>
    <row r="242" spans="1:6">
      <c r="A242" s="41">
        <v>5</v>
      </c>
      <c r="B242" s="28" t="s">
        <v>178</v>
      </c>
      <c r="C242" s="98" t="s">
        <v>29</v>
      </c>
      <c r="D242" s="104">
        <v>5</v>
      </c>
      <c r="E242" s="109">
        <v>21.489000000000001</v>
      </c>
      <c r="F242" s="118">
        <f t="shared" si="3"/>
        <v>107.45</v>
      </c>
    </row>
    <row r="243" spans="1:6">
      <c r="A243" s="41">
        <v>6</v>
      </c>
      <c r="B243" s="28" t="s">
        <v>179</v>
      </c>
      <c r="C243" s="98" t="s">
        <v>30</v>
      </c>
      <c r="D243" s="104">
        <v>18</v>
      </c>
      <c r="E243" s="109">
        <v>45.637999999999998</v>
      </c>
      <c r="F243" s="118">
        <f t="shared" si="3"/>
        <v>821.48</v>
      </c>
    </row>
    <row r="244" spans="1:6" ht="23">
      <c r="A244" s="41">
        <v>7</v>
      </c>
      <c r="B244" s="28" t="s">
        <v>180</v>
      </c>
      <c r="C244" s="98" t="s">
        <v>30</v>
      </c>
      <c r="D244" s="104">
        <v>17</v>
      </c>
      <c r="E244" s="109">
        <v>45.637999999999998</v>
      </c>
      <c r="F244" s="118">
        <f t="shared" si="3"/>
        <v>775.85</v>
      </c>
    </row>
    <row r="245" spans="1:6" ht="23">
      <c r="A245" s="41">
        <v>8</v>
      </c>
      <c r="B245" s="28" t="s">
        <v>190</v>
      </c>
      <c r="C245" s="98" t="s">
        <v>30</v>
      </c>
      <c r="D245" s="104">
        <v>12</v>
      </c>
      <c r="E245" s="109">
        <v>45.637999999999998</v>
      </c>
      <c r="F245" s="118">
        <f t="shared" si="3"/>
        <v>547.66</v>
      </c>
    </row>
    <row r="246" spans="1:6" ht="23">
      <c r="A246" s="41">
        <v>9</v>
      </c>
      <c r="B246" s="28" t="s">
        <v>183</v>
      </c>
      <c r="C246" s="98" t="s">
        <v>56</v>
      </c>
      <c r="D246" s="104">
        <v>0.16</v>
      </c>
      <c r="E246" s="109">
        <v>2988.4624999999996</v>
      </c>
      <c r="F246" s="118">
        <f t="shared" si="3"/>
        <v>478.15</v>
      </c>
    </row>
    <row r="247" spans="1:6" ht="23">
      <c r="A247" s="41">
        <v>10</v>
      </c>
      <c r="B247" s="28" t="s">
        <v>184</v>
      </c>
      <c r="C247" s="98" t="s">
        <v>29</v>
      </c>
      <c r="D247" s="104">
        <v>1</v>
      </c>
      <c r="E247" s="109">
        <v>97.697999999999993</v>
      </c>
      <c r="F247" s="118">
        <f t="shared" si="3"/>
        <v>97.7</v>
      </c>
    </row>
    <row r="248" spans="1:6">
      <c r="A248" s="41">
        <v>11</v>
      </c>
      <c r="B248" s="28" t="s">
        <v>185</v>
      </c>
      <c r="C248" s="98" t="s">
        <v>57</v>
      </c>
      <c r="D248" s="104">
        <v>1</v>
      </c>
      <c r="E248" s="109">
        <v>38.294499999999999</v>
      </c>
      <c r="F248" s="118">
        <f t="shared" si="3"/>
        <v>38.29</v>
      </c>
    </row>
    <row r="249" spans="1:6">
      <c r="A249" s="41">
        <v>12</v>
      </c>
      <c r="B249" s="28" t="s">
        <v>191</v>
      </c>
      <c r="C249" s="98" t="s">
        <v>29</v>
      </c>
      <c r="D249" s="104">
        <v>4</v>
      </c>
      <c r="E249" s="109">
        <v>36.698500000000003</v>
      </c>
      <c r="F249" s="118">
        <f t="shared" si="3"/>
        <v>146.79</v>
      </c>
    </row>
    <row r="250" spans="1:6" ht="23">
      <c r="A250" s="41">
        <v>13</v>
      </c>
      <c r="B250" s="28" t="s">
        <v>169</v>
      </c>
      <c r="C250" s="98" t="s">
        <v>57</v>
      </c>
      <c r="D250" s="104">
        <v>12</v>
      </c>
      <c r="E250" s="109">
        <v>110.447</v>
      </c>
      <c r="F250" s="118">
        <f t="shared" si="3"/>
        <v>1325.36</v>
      </c>
    </row>
    <row r="251" spans="1:6" ht="23">
      <c r="A251" s="41">
        <v>14</v>
      </c>
      <c r="B251" s="28" t="s">
        <v>112</v>
      </c>
      <c r="C251" s="98" t="s">
        <v>57</v>
      </c>
      <c r="D251" s="104">
        <v>12</v>
      </c>
      <c r="E251" s="109">
        <v>4.75</v>
      </c>
      <c r="F251" s="118">
        <f t="shared" si="3"/>
        <v>57</v>
      </c>
    </row>
    <row r="252" spans="1:6">
      <c r="A252" s="41">
        <v>15</v>
      </c>
      <c r="B252" s="28" t="s">
        <v>187</v>
      </c>
      <c r="C252" s="98" t="s">
        <v>29</v>
      </c>
      <c r="D252" s="104">
        <v>1</v>
      </c>
      <c r="E252" s="109">
        <v>310.44099999999997</v>
      </c>
      <c r="F252" s="118">
        <f t="shared" si="3"/>
        <v>310.44</v>
      </c>
    </row>
    <row r="253" spans="1:6">
      <c r="A253" s="94"/>
      <c r="B253" s="177" t="s">
        <v>449</v>
      </c>
      <c r="C253" s="113"/>
      <c r="D253" s="113"/>
      <c r="E253" s="109"/>
      <c r="F253" s="107"/>
    </row>
    <row r="254" spans="1:6" ht="23">
      <c r="A254" s="41">
        <v>1</v>
      </c>
      <c r="B254" s="28" t="s">
        <v>175</v>
      </c>
      <c r="C254" s="98" t="s">
        <v>29</v>
      </c>
      <c r="D254" s="104">
        <v>1</v>
      </c>
      <c r="E254" s="109">
        <v>460.73099999999999</v>
      </c>
      <c r="F254" s="118">
        <f t="shared" si="3"/>
        <v>460.73</v>
      </c>
    </row>
    <row r="255" spans="1:6">
      <c r="A255" s="41">
        <v>2</v>
      </c>
      <c r="B255" s="28" t="s">
        <v>223</v>
      </c>
      <c r="C255" s="98" t="s">
        <v>28</v>
      </c>
      <c r="D255" s="104">
        <v>1</v>
      </c>
      <c r="E255" s="109">
        <v>2909.8960000000002</v>
      </c>
      <c r="F255" s="118">
        <f t="shared" si="3"/>
        <v>2909.9</v>
      </c>
    </row>
    <row r="256" spans="1:6" ht="23">
      <c r="A256" s="41">
        <v>3</v>
      </c>
      <c r="B256" s="28" t="s">
        <v>176</v>
      </c>
      <c r="C256" s="98" t="s">
        <v>29</v>
      </c>
      <c r="D256" s="104">
        <v>4</v>
      </c>
      <c r="E256" s="109">
        <v>294.5095</v>
      </c>
      <c r="F256" s="118">
        <f t="shared" si="3"/>
        <v>1178.04</v>
      </c>
    </row>
    <row r="257" spans="1:6">
      <c r="A257" s="41">
        <v>4</v>
      </c>
      <c r="B257" s="28" t="s">
        <v>177</v>
      </c>
      <c r="C257" s="98" t="s">
        <v>29</v>
      </c>
      <c r="D257" s="104">
        <v>8</v>
      </c>
      <c r="E257" s="109">
        <v>13.907999999999999</v>
      </c>
      <c r="F257" s="118">
        <f t="shared" si="3"/>
        <v>111.26</v>
      </c>
    </row>
    <row r="258" spans="1:6">
      <c r="A258" s="41">
        <v>5</v>
      </c>
      <c r="B258" s="28" t="s">
        <v>178</v>
      </c>
      <c r="C258" s="98" t="s">
        <v>29</v>
      </c>
      <c r="D258" s="104">
        <v>1</v>
      </c>
      <c r="E258" s="109">
        <v>21.489000000000001</v>
      </c>
      <c r="F258" s="118">
        <f t="shared" si="3"/>
        <v>21.49</v>
      </c>
    </row>
    <row r="259" spans="1:6">
      <c r="A259" s="41">
        <v>6</v>
      </c>
      <c r="B259" s="28" t="s">
        <v>179</v>
      </c>
      <c r="C259" s="98" t="s">
        <v>30</v>
      </c>
      <c r="D259" s="104">
        <v>34</v>
      </c>
      <c r="E259" s="109">
        <v>29.791999999999998</v>
      </c>
      <c r="F259" s="118">
        <f t="shared" si="3"/>
        <v>1012.93</v>
      </c>
    </row>
    <row r="260" spans="1:6" ht="23">
      <c r="A260" s="41">
        <v>7</v>
      </c>
      <c r="B260" s="28" t="s">
        <v>180</v>
      </c>
      <c r="C260" s="98" t="s">
        <v>30</v>
      </c>
      <c r="D260" s="104">
        <v>3</v>
      </c>
      <c r="E260" s="109">
        <v>29.791999999999998</v>
      </c>
      <c r="F260" s="118">
        <f t="shared" si="3"/>
        <v>89.38</v>
      </c>
    </row>
    <row r="261" spans="1:6" ht="23">
      <c r="A261" s="41">
        <v>8</v>
      </c>
      <c r="B261" s="28" t="s">
        <v>182</v>
      </c>
      <c r="C261" s="98" t="s">
        <v>30</v>
      </c>
      <c r="D261" s="104">
        <v>5</v>
      </c>
      <c r="E261" s="109">
        <v>29.791999999999998</v>
      </c>
      <c r="F261" s="118">
        <f t="shared" si="3"/>
        <v>148.96</v>
      </c>
    </row>
    <row r="262" spans="1:6" ht="23">
      <c r="A262" s="41">
        <v>9</v>
      </c>
      <c r="B262" s="28" t="s">
        <v>183</v>
      </c>
      <c r="C262" s="98" t="s">
        <v>56</v>
      </c>
      <c r="D262" s="104">
        <v>0.1</v>
      </c>
      <c r="E262" s="109">
        <v>2988.4624999999996</v>
      </c>
      <c r="F262" s="118">
        <f t="shared" si="3"/>
        <v>298.85000000000002</v>
      </c>
    </row>
    <row r="263" spans="1:6" ht="23">
      <c r="A263" s="41">
        <v>10</v>
      </c>
      <c r="B263" s="28" t="s">
        <v>184</v>
      </c>
      <c r="C263" s="98" t="s">
        <v>29</v>
      </c>
      <c r="D263" s="104">
        <v>1</v>
      </c>
      <c r="E263" s="109">
        <v>97.697999999999993</v>
      </c>
      <c r="F263" s="118">
        <f t="shared" si="3"/>
        <v>97.7</v>
      </c>
    </row>
    <row r="264" spans="1:6">
      <c r="A264" s="41">
        <v>11</v>
      </c>
      <c r="B264" s="28" t="s">
        <v>192</v>
      </c>
      <c r="C264" s="98" t="s">
        <v>57</v>
      </c>
      <c r="D264" s="104">
        <v>2</v>
      </c>
      <c r="E264" s="109">
        <v>89.651499999999999</v>
      </c>
      <c r="F264" s="118">
        <f t="shared" si="3"/>
        <v>179.3</v>
      </c>
    </row>
    <row r="265" spans="1:6">
      <c r="A265" s="41">
        <v>12</v>
      </c>
      <c r="B265" s="28" t="s">
        <v>185</v>
      </c>
      <c r="C265" s="98" t="s">
        <v>57</v>
      </c>
      <c r="D265" s="104">
        <v>1</v>
      </c>
      <c r="E265" s="109">
        <v>30.038999999999998</v>
      </c>
      <c r="F265" s="118">
        <f t="shared" si="3"/>
        <v>30.04</v>
      </c>
    </row>
    <row r="266" spans="1:6">
      <c r="A266" s="41">
        <v>13</v>
      </c>
      <c r="B266" s="28" t="s">
        <v>186</v>
      </c>
      <c r="C266" s="98" t="s">
        <v>29</v>
      </c>
      <c r="D266" s="104">
        <v>4</v>
      </c>
      <c r="E266" s="109">
        <v>21.945</v>
      </c>
      <c r="F266" s="118">
        <f t="shared" si="3"/>
        <v>87.78</v>
      </c>
    </row>
    <row r="267" spans="1:6" ht="23">
      <c r="A267" s="41">
        <v>14</v>
      </c>
      <c r="B267" s="28" t="s">
        <v>169</v>
      </c>
      <c r="C267" s="98" t="s">
        <v>57</v>
      </c>
      <c r="D267" s="104">
        <v>14</v>
      </c>
      <c r="E267" s="109">
        <v>110.86499999999999</v>
      </c>
      <c r="F267" s="118">
        <f t="shared" si="3"/>
        <v>1552.11</v>
      </c>
    </row>
    <row r="268" spans="1:6" ht="23">
      <c r="A268" s="41">
        <v>15</v>
      </c>
      <c r="B268" s="28" t="s">
        <v>112</v>
      </c>
      <c r="C268" s="98" t="s">
        <v>57</v>
      </c>
      <c r="D268" s="104">
        <v>14</v>
      </c>
      <c r="E268" s="109">
        <v>4.75</v>
      </c>
      <c r="F268" s="118">
        <f t="shared" si="3"/>
        <v>66.5</v>
      </c>
    </row>
    <row r="269" spans="1:6">
      <c r="A269" s="41">
        <v>16</v>
      </c>
      <c r="B269" s="28" t="s">
        <v>187</v>
      </c>
      <c r="C269" s="98" t="s">
        <v>29</v>
      </c>
      <c r="D269" s="104">
        <v>1</v>
      </c>
      <c r="E269" s="109">
        <v>284.392</v>
      </c>
      <c r="F269" s="118">
        <f t="shared" si="3"/>
        <v>284.39</v>
      </c>
    </row>
    <row r="270" spans="1:6">
      <c r="A270" s="94"/>
      <c r="B270" s="177" t="s">
        <v>450</v>
      </c>
      <c r="C270" s="113"/>
      <c r="D270" s="113"/>
      <c r="E270" s="109"/>
      <c r="F270" s="107"/>
    </row>
    <row r="271" spans="1:6" ht="23">
      <c r="A271" s="49">
        <v>1</v>
      </c>
      <c r="B271" s="28" t="s">
        <v>188</v>
      </c>
      <c r="C271" s="98" t="s">
        <v>29</v>
      </c>
      <c r="D271" s="104">
        <v>1</v>
      </c>
      <c r="E271" s="109">
        <v>575.04449999999997</v>
      </c>
      <c r="F271" s="118">
        <f t="shared" si="3"/>
        <v>575.04</v>
      </c>
    </row>
    <row r="272" spans="1:6">
      <c r="A272" s="49">
        <v>2</v>
      </c>
      <c r="B272" s="28" t="s">
        <v>223</v>
      </c>
      <c r="C272" s="98" t="s">
        <v>28</v>
      </c>
      <c r="D272" s="104">
        <v>1</v>
      </c>
      <c r="E272" s="109">
        <v>4905.8289999999997</v>
      </c>
      <c r="F272" s="118">
        <f t="shared" si="3"/>
        <v>4905.83</v>
      </c>
    </row>
    <row r="273" spans="1:6" ht="23">
      <c r="A273" s="49">
        <v>3</v>
      </c>
      <c r="B273" s="28" t="s">
        <v>189</v>
      </c>
      <c r="C273" s="98" t="s">
        <v>29</v>
      </c>
      <c r="D273" s="104">
        <v>4</v>
      </c>
      <c r="E273" s="109">
        <v>384.76899999999995</v>
      </c>
      <c r="F273" s="118">
        <f t="shared" si="3"/>
        <v>1539.08</v>
      </c>
    </row>
    <row r="274" spans="1:6">
      <c r="A274" s="49">
        <v>4</v>
      </c>
      <c r="B274" s="28" t="s">
        <v>177</v>
      </c>
      <c r="C274" s="98" t="s">
        <v>29</v>
      </c>
      <c r="D274" s="104">
        <v>5</v>
      </c>
      <c r="E274" s="109">
        <v>15.180999999999999</v>
      </c>
      <c r="F274" s="118">
        <f t="shared" si="3"/>
        <v>75.91</v>
      </c>
    </row>
    <row r="275" spans="1:6">
      <c r="A275" s="49">
        <v>5</v>
      </c>
      <c r="B275" s="28" t="s">
        <v>178</v>
      </c>
      <c r="C275" s="98" t="s">
        <v>29</v>
      </c>
      <c r="D275" s="104">
        <v>5</v>
      </c>
      <c r="E275" s="109">
        <v>43.205999999999996</v>
      </c>
      <c r="F275" s="118">
        <f t="shared" si="3"/>
        <v>216.03</v>
      </c>
    </row>
    <row r="276" spans="1:6">
      <c r="A276" s="49">
        <v>6</v>
      </c>
      <c r="B276" s="28" t="s">
        <v>179</v>
      </c>
      <c r="C276" s="98" t="s">
        <v>30</v>
      </c>
      <c r="D276" s="104">
        <v>8</v>
      </c>
      <c r="E276" s="109">
        <v>50.103000000000002</v>
      </c>
      <c r="F276" s="118">
        <f t="shared" si="3"/>
        <v>400.82</v>
      </c>
    </row>
    <row r="277" spans="1:6" ht="23">
      <c r="A277" s="49">
        <v>7</v>
      </c>
      <c r="B277" s="28" t="s">
        <v>180</v>
      </c>
      <c r="C277" s="98" t="s">
        <v>30</v>
      </c>
      <c r="D277" s="104">
        <v>24</v>
      </c>
      <c r="E277" s="109">
        <v>50.103000000000002</v>
      </c>
      <c r="F277" s="118">
        <f t="shared" si="3"/>
        <v>1202.47</v>
      </c>
    </row>
    <row r="278" spans="1:6" ht="23">
      <c r="A278" s="49">
        <v>8</v>
      </c>
      <c r="B278" s="28" t="s">
        <v>190</v>
      </c>
      <c r="C278" s="98" t="s">
        <v>30</v>
      </c>
      <c r="D278" s="104">
        <v>12</v>
      </c>
      <c r="E278" s="109">
        <v>50.103000000000002</v>
      </c>
      <c r="F278" s="118">
        <f t="shared" si="3"/>
        <v>601.24</v>
      </c>
    </row>
    <row r="279" spans="1:6" ht="23">
      <c r="A279" s="49">
        <v>9</v>
      </c>
      <c r="B279" s="28" t="s">
        <v>183</v>
      </c>
      <c r="C279" s="98" t="s">
        <v>56</v>
      </c>
      <c r="D279" s="104">
        <v>0.16</v>
      </c>
      <c r="E279" s="109">
        <v>2988.4624999999996</v>
      </c>
      <c r="F279" s="118">
        <f t="shared" si="3"/>
        <v>478.15</v>
      </c>
    </row>
    <row r="280" spans="1:6" ht="23">
      <c r="A280" s="49">
        <v>10</v>
      </c>
      <c r="B280" s="28" t="s">
        <v>184</v>
      </c>
      <c r="C280" s="98" t="s">
        <v>29</v>
      </c>
      <c r="D280" s="104">
        <v>1</v>
      </c>
      <c r="E280" s="109">
        <v>114.798</v>
      </c>
      <c r="F280" s="118">
        <f t="shared" si="3"/>
        <v>114.8</v>
      </c>
    </row>
    <row r="281" spans="1:6">
      <c r="A281" s="49">
        <v>11</v>
      </c>
      <c r="B281" s="28" t="s">
        <v>185</v>
      </c>
      <c r="C281" s="98" t="s">
        <v>57</v>
      </c>
      <c r="D281" s="104">
        <v>1</v>
      </c>
      <c r="E281" s="109">
        <v>38.294499999999999</v>
      </c>
      <c r="F281" s="118">
        <f t="shared" si="3"/>
        <v>38.29</v>
      </c>
    </row>
    <row r="282" spans="1:6">
      <c r="A282" s="49">
        <v>12</v>
      </c>
      <c r="B282" s="28" t="s">
        <v>191</v>
      </c>
      <c r="C282" s="98" t="s">
        <v>29</v>
      </c>
      <c r="D282" s="104">
        <v>4</v>
      </c>
      <c r="E282" s="109">
        <v>36.698500000000003</v>
      </c>
      <c r="F282" s="118">
        <f t="shared" si="3"/>
        <v>146.79</v>
      </c>
    </row>
    <row r="283" spans="1:6" ht="23">
      <c r="A283" s="49">
        <v>13</v>
      </c>
      <c r="B283" s="28" t="s">
        <v>169</v>
      </c>
      <c r="C283" s="98" t="s">
        <v>57</v>
      </c>
      <c r="D283" s="104">
        <v>12</v>
      </c>
      <c r="E283" s="109">
        <v>135.30850000000001</v>
      </c>
      <c r="F283" s="118">
        <f t="shared" si="3"/>
        <v>1623.7</v>
      </c>
    </row>
    <row r="284" spans="1:6" ht="23">
      <c r="A284" s="49">
        <v>14</v>
      </c>
      <c r="B284" s="28" t="s">
        <v>112</v>
      </c>
      <c r="C284" s="98" t="s">
        <v>57</v>
      </c>
      <c r="D284" s="104">
        <v>12</v>
      </c>
      <c r="E284" s="109">
        <v>4.75</v>
      </c>
      <c r="F284" s="118">
        <f t="shared" si="3"/>
        <v>57</v>
      </c>
    </row>
    <row r="285" spans="1:6">
      <c r="A285" s="49">
        <v>15</v>
      </c>
      <c r="B285" s="28" t="s">
        <v>187</v>
      </c>
      <c r="C285" s="98" t="s">
        <v>29</v>
      </c>
      <c r="D285" s="104">
        <v>1</v>
      </c>
      <c r="E285" s="109">
        <v>227.46799999999999</v>
      </c>
      <c r="F285" s="118">
        <f t="shared" si="3"/>
        <v>227.47</v>
      </c>
    </row>
    <row r="286" spans="1:6">
      <c r="A286" s="94"/>
      <c r="B286" s="177" t="s">
        <v>451</v>
      </c>
      <c r="C286" s="113"/>
      <c r="D286" s="113"/>
      <c r="E286" s="109"/>
      <c r="F286" s="107"/>
    </row>
    <row r="287" spans="1:6" ht="23">
      <c r="A287" s="41">
        <v>1</v>
      </c>
      <c r="B287" s="28" t="s">
        <v>175</v>
      </c>
      <c r="C287" s="98" t="s">
        <v>29</v>
      </c>
      <c r="D287" s="104">
        <v>1</v>
      </c>
      <c r="E287" s="109">
        <v>460.73099999999999</v>
      </c>
      <c r="F287" s="118">
        <f t="shared" ref="F287:F346" si="4">ROUND(D287*E287,2)</f>
        <v>460.73</v>
      </c>
    </row>
    <row r="288" spans="1:6">
      <c r="A288" s="41">
        <v>2</v>
      </c>
      <c r="B288" s="28" t="s">
        <v>223</v>
      </c>
      <c r="C288" s="98" t="s">
        <v>28</v>
      </c>
      <c r="D288" s="104">
        <v>1</v>
      </c>
      <c r="E288" s="109">
        <v>2909.8960000000002</v>
      </c>
      <c r="F288" s="118">
        <f t="shared" si="4"/>
        <v>2909.9</v>
      </c>
    </row>
    <row r="289" spans="1:6" ht="23">
      <c r="A289" s="41">
        <v>3</v>
      </c>
      <c r="B289" s="28" t="s">
        <v>176</v>
      </c>
      <c r="C289" s="98" t="s">
        <v>29</v>
      </c>
      <c r="D289" s="104">
        <v>4</v>
      </c>
      <c r="E289" s="109">
        <v>294.5095</v>
      </c>
      <c r="F289" s="118">
        <f t="shared" si="4"/>
        <v>1178.04</v>
      </c>
    </row>
    <row r="290" spans="1:6">
      <c r="A290" s="41">
        <v>4</v>
      </c>
      <c r="B290" s="28" t="s">
        <v>177</v>
      </c>
      <c r="C290" s="98" t="s">
        <v>29</v>
      </c>
      <c r="D290" s="104">
        <v>8</v>
      </c>
      <c r="E290" s="109">
        <v>15.048</v>
      </c>
      <c r="F290" s="118">
        <f t="shared" si="4"/>
        <v>120.38</v>
      </c>
    </row>
    <row r="291" spans="1:6">
      <c r="A291" s="41">
        <v>5</v>
      </c>
      <c r="B291" s="28" t="s">
        <v>178</v>
      </c>
      <c r="C291" s="98" t="s">
        <v>29</v>
      </c>
      <c r="D291" s="104">
        <v>1</v>
      </c>
      <c r="E291" s="109">
        <v>21.489000000000001</v>
      </c>
      <c r="F291" s="118">
        <f t="shared" si="4"/>
        <v>21.49</v>
      </c>
    </row>
    <row r="292" spans="1:6">
      <c r="A292" s="41">
        <v>6</v>
      </c>
      <c r="B292" s="28" t="s">
        <v>179</v>
      </c>
      <c r="C292" s="98" t="s">
        <v>30</v>
      </c>
      <c r="D292" s="104">
        <v>34</v>
      </c>
      <c r="E292" s="109">
        <v>29.791999999999998</v>
      </c>
      <c r="F292" s="118">
        <f t="shared" si="4"/>
        <v>1012.93</v>
      </c>
    </row>
    <row r="293" spans="1:6" ht="23">
      <c r="A293" s="41">
        <v>7</v>
      </c>
      <c r="B293" s="28" t="s">
        <v>180</v>
      </c>
      <c r="C293" s="98" t="s">
        <v>30</v>
      </c>
      <c r="D293" s="104">
        <v>3</v>
      </c>
      <c r="E293" s="109">
        <v>29.791999999999998</v>
      </c>
      <c r="F293" s="118">
        <f t="shared" si="4"/>
        <v>89.38</v>
      </c>
    </row>
    <row r="294" spans="1:6" ht="23">
      <c r="A294" s="41">
        <v>8</v>
      </c>
      <c r="B294" s="28" t="s">
        <v>181</v>
      </c>
      <c r="C294" s="98" t="s">
        <v>30</v>
      </c>
      <c r="D294" s="104">
        <v>3</v>
      </c>
      <c r="E294" s="109">
        <v>29.791999999999998</v>
      </c>
      <c r="F294" s="118">
        <f t="shared" si="4"/>
        <v>89.38</v>
      </c>
    </row>
    <row r="295" spans="1:6" ht="23">
      <c r="A295" s="41">
        <v>9</v>
      </c>
      <c r="B295" s="28" t="s">
        <v>182</v>
      </c>
      <c r="C295" s="98" t="s">
        <v>30</v>
      </c>
      <c r="D295" s="104">
        <v>2</v>
      </c>
      <c r="E295" s="109">
        <v>29.791999999999998</v>
      </c>
      <c r="F295" s="118">
        <f t="shared" si="4"/>
        <v>59.58</v>
      </c>
    </row>
    <row r="296" spans="1:6" ht="23">
      <c r="A296" s="41">
        <v>10</v>
      </c>
      <c r="B296" s="28" t="s">
        <v>183</v>
      </c>
      <c r="C296" s="98" t="s">
        <v>56</v>
      </c>
      <c r="D296" s="104">
        <v>0.1</v>
      </c>
      <c r="E296" s="109">
        <v>2988.4624999999996</v>
      </c>
      <c r="F296" s="118">
        <f t="shared" si="4"/>
        <v>298.85000000000002</v>
      </c>
    </row>
    <row r="297" spans="1:6" ht="23">
      <c r="A297" s="41">
        <v>11</v>
      </c>
      <c r="B297" s="28" t="s">
        <v>184</v>
      </c>
      <c r="C297" s="98" t="s">
        <v>29</v>
      </c>
      <c r="D297" s="104">
        <v>1</v>
      </c>
      <c r="E297" s="109">
        <v>97.697999999999993</v>
      </c>
      <c r="F297" s="118">
        <f t="shared" si="4"/>
        <v>97.7</v>
      </c>
    </row>
    <row r="298" spans="1:6">
      <c r="A298" s="41">
        <v>12</v>
      </c>
      <c r="B298" s="28" t="s">
        <v>192</v>
      </c>
      <c r="C298" s="98" t="s">
        <v>57</v>
      </c>
      <c r="D298" s="104">
        <v>2</v>
      </c>
      <c r="E298" s="109">
        <v>89.651499999999999</v>
      </c>
      <c r="F298" s="118">
        <f t="shared" si="4"/>
        <v>179.3</v>
      </c>
    </row>
    <row r="299" spans="1:6">
      <c r="A299" s="41">
        <v>13</v>
      </c>
      <c r="B299" s="28" t="s">
        <v>185</v>
      </c>
      <c r="C299" s="98" t="s">
        <v>57</v>
      </c>
      <c r="D299" s="104">
        <v>1</v>
      </c>
      <c r="E299" s="109">
        <v>30.038999999999998</v>
      </c>
      <c r="F299" s="118">
        <f t="shared" si="4"/>
        <v>30.04</v>
      </c>
    </row>
    <row r="300" spans="1:6">
      <c r="A300" s="41">
        <v>14</v>
      </c>
      <c r="B300" s="28" t="s">
        <v>186</v>
      </c>
      <c r="C300" s="98" t="s">
        <v>29</v>
      </c>
      <c r="D300" s="104">
        <v>4</v>
      </c>
      <c r="E300" s="109">
        <v>21.945</v>
      </c>
      <c r="F300" s="118">
        <f t="shared" si="4"/>
        <v>87.78</v>
      </c>
    </row>
    <row r="301" spans="1:6" ht="23">
      <c r="A301" s="41">
        <v>15</v>
      </c>
      <c r="B301" s="28" t="s">
        <v>169</v>
      </c>
      <c r="C301" s="98" t="s">
        <v>57</v>
      </c>
      <c r="D301" s="104">
        <v>12</v>
      </c>
      <c r="E301" s="109">
        <v>129.8175</v>
      </c>
      <c r="F301" s="118">
        <f t="shared" si="4"/>
        <v>1557.81</v>
      </c>
    </row>
    <row r="302" spans="1:6" ht="23">
      <c r="A302" s="41">
        <v>16</v>
      </c>
      <c r="B302" s="28" t="s">
        <v>112</v>
      </c>
      <c r="C302" s="98" t="s">
        <v>57</v>
      </c>
      <c r="D302" s="104">
        <v>12</v>
      </c>
      <c r="E302" s="109">
        <v>4.75</v>
      </c>
      <c r="F302" s="118">
        <f t="shared" si="4"/>
        <v>57</v>
      </c>
    </row>
    <row r="303" spans="1:6">
      <c r="A303" s="41">
        <v>17</v>
      </c>
      <c r="B303" s="28" t="s">
        <v>187</v>
      </c>
      <c r="C303" s="98" t="s">
        <v>29</v>
      </c>
      <c r="D303" s="104">
        <v>1</v>
      </c>
      <c r="E303" s="109">
        <v>284.44900000000001</v>
      </c>
      <c r="F303" s="118">
        <f t="shared" si="4"/>
        <v>284.45</v>
      </c>
    </row>
    <row r="304" spans="1:6">
      <c r="A304" s="94"/>
      <c r="B304" s="177" t="s">
        <v>452</v>
      </c>
      <c r="C304" s="113"/>
      <c r="D304" s="113"/>
      <c r="E304" s="109"/>
      <c r="F304" s="107"/>
    </row>
    <row r="305" spans="1:6" ht="23">
      <c r="A305" s="49">
        <v>1</v>
      </c>
      <c r="B305" s="28" t="s">
        <v>188</v>
      </c>
      <c r="C305" s="98" t="s">
        <v>29</v>
      </c>
      <c r="D305" s="104">
        <v>1</v>
      </c>
      <c r="E305" s="109">
        <v>575.04449999999997</v>
      </c>
      <c r="F305" s="118">
        <f t="shared" si="4"/>
        <v>575.04</v>
      </c>
    </row>
    <row r="306" spans="1:6">
      <c r="A306" s="49">
        <v>2</v>
      </c>
      <c r="B306" s="28" t="s">
        <v>223</v>
      </c>
      <c r="C306" s="98" t="s">
        <v>28</v>
      </c>
      <c r="D306" s="104">
        <v>1</v>
      </c>
      <c r="E306" s="109">
        <v>4905.8289999999997</v>
      </c>
      <c r="F306" s="118">
        <f t="shared" si="4"/>
        <v>4905.83</v>
      </c>
    </row>
    <row r="307" spans="1:6" ht="23">
      <c r="A307" s="49">
        <v>3</v>
      </c>
      <c r="B307" s="28" t="s">
        <v>189</v>
      </c>
      <c r="C307" s="98" t="s">
        <v>29</v>
      </c>
      <c r="D307" s="104">
        <v>4</v>
      </c>
      <c r="E307" s="109">
        <v>384.76899999999995</v>
      </c>
      <c r="F307" s="118">
        <f t="shared" si="4"/>
        <v>1539.08</v>
      </c>
    </row>
    <row r="308" spans="1:6">
      <c r="A308" s="49">
        <v>4</v>
      </c>
      <c r="B308" s="28" t="s">
        <v>177</v>
      </c>
      <c r="C308" s="98" t="s">
        <v>29</v>
      </c>
      <c r="D308" s="104">
        <v>5</v>
      </c>
      <c r="E308" s="109">
        <v>15.048</v>
      </c>
      <c r="F308" s="118">
        <f t="shared" si="4"/>
        <v>75.239999999999995</v>
      </c>
    </row>
    <row r="309" spans="1:6">
      <c r="A309" s="49">
        <v>5</v>
      </c>
      <c r="B309" s="28" t="s">
        <v>178</v>
      </c>
      <c r="C309" s="98" t="s">
        <v>29</v>
      </c>
      <c r="D309" s="104">
        <v>5</v>
      </c>
      <c r="E309" s="109">
        <v>21.489000000000001</v>
      </c>
      <c r="F309" s="118">
        <f t="shared" si="4"/>
        <v>107.45</v>
      </c>
    </row>
    <row r="310" spans="1:6">
      <c r="A310" s="49">
        <v>6</v>
      </c>
      <c r="B310" s="28" t="s">
        <v>179</v>
      </c>
      <c r="C310" s="98" t="s">
        <v>30</v>
      </c>
      <c r="D310" s="104">
        <v>8</v>
      </c>
      <c r="E310" s="109">
        <v>50.710999999999999</v>
      </c>
      <c r="F310" s="118">
        <f t="shared" si="4"/>
        <v>405.69</v>
      </c>
    </row>
    <row r="311" spans="1:6" ht="23">
      <c r="A311" s="49">
        <v>7</v>
      </c>
      <c r="B311" s="28" t="s">
        <v>180</v>
      </c>
      <c r="C311" s="98" t="s">
        <v>30</v>
      </c>
      <c r="D311" s="104">
        <v>27</v>
      </c>
      <c r="E311" s="109">
        <v>50.710999999999999</v>
      </c>
      <c r="F311" s="118">
        <f t="shared" si="4"/>
        <v>1369.2</v>
      </c>
    </row>
    <row r="312" spans="1:6" ht="23">
      <c r="A312" s="49">
        <v>8</v>
      </c>
      <c r="B312" s="28" t="s">
        <v>190</v>
      </c>
      <c r="C312" s="98" t="s">
        <v>30</v>
      </c>
      <c r="D312" s="104">
        <v>12</v>
      </c>
      <c r="E312" s="109">
        <v>50.710999999999999</v>
      </c>
      <c r="F312" s="118">
        <f t="shared" si="4"/>
        <v>608.53</v>
      </c>
    </row>
    <row r="313" spans="1:6" ht="23">
      <c r="A313" s="49">
        <v>9</v>
      </c>
      <c r="B313" s="28" t="s">
        <v>183</v>
      </c>
      <c r="C313" s="98" t="s">
        <v>56</v>
      </c>
      <c r="D313" s="104">
        <v>0.16</v>
      </c>
      <c r="E313" s="109">
        <v>2988.4624999999996</v>
      </c>
      <c r="F313" s="118">
        <f t="shared" si="4"/>
        <v>478.15</v>
      </c>
    </row>
    <row r="314" spans="1:6" ht="23">
      <c r="A314" s="49">
        <v>10</v>
      </c>
      <c r="B314" s="28" t="s">
        <v>184</v>
      </c>
      <c r="C314" s="98" t="s">
        <v>29</v>
      </c>
      <c r="D314" s="104">
        <v>1</v>
      </c>
      <c r="E314" s="109">
        <v>97.697999999999993</v>
      </c>
      <c r="F314" s="118">
        <f t="shared" si="4"/>
        <v>97.7</v>
      </c>
    </row>
    <row r="315" spans="1:6">
      <c r="A315" s="49">
        <v>11</v>
      </c>
      <c r="B315" s="28" t="s">
        <v>185</v>
      </c>
      <c r="C315" s="98" t="s">
        <v>57</v>
      </c>
      <c r="D315" s="104">
        <v>1</v>
      </c>
      <c r="E315" s="109">
        <v>30.038999999999998</v>
      </c>
      <c r="F315" s="118">
        <f t="shared" si="4"/>
        <v>30.04</v>
      </c>
    </row>
    <row r="316" spans="1:6">
      <c r="A316" s="49">
        <v>12</v>
      </c>
      <c r="B316" s="28" t="s">
        <v>191</v>
      </c>
      <c r="C316" s="98" t="s">
        <v>29</v>
      </c>
      <c r="D316" s="104">
        <v>4</v>
      </c>
      <c r="E316" s="109">
        <v>21.945</v>
      </c>
      <c r="F316" s="118">
        <f t="shared" si="4"/>
        <v>87.78</v>
      </c>
    </row>
    <row r="317" spans="1:6" ht="23">
      <c r="A317" s="49">
        <v>13</v>
      </c>
      <c r="B317" s="28" t="s">
        <v>169</v>
      </c>
      <c r="C317" s="98" t="s">
        <v>57</v>
      </c>
      <c r="D317" s="104">
        <v>12</v>
      </c>
      <c r="E317" s="109">
        <v>146.68</v>
      </c>
      <c r="F317" s="118">
        <f t="shared" si="4"/>
        <v>1760.16</v>
      </c>
    </row>
    <row r="318" spans="1:6" ht="23">
      <c r="A318" s="49">
        <v>14</v>
      </c>
      <c r="B318" s="28" t="s">
        <v>112</v>
      </c>
      <c r="C318" s="98" t="s">
        <v>57</v>
      </c>
      <c r="D318" s="104">
        <v>12</v>
      </c>
      <c r="E318" s="109">
        <v>4.75</v>
      </c>
      <c r="F318" s="118">
        <f t="shared" si="4"/>
        <v>57</v>
      </c>
    </row>
    <row r="319" spans="1:6">
      <c r="A319" s="49">
        <v>15</v>
      </c>
      <c r="B319" s="28" t="s">
        <v>187</v>
      </c>
      <c r="C319" s="98" t="s">
        <v>29</v>
      </c>
      <c r="D319" s="104">
        <v>1</v>
      </c>
      <c r="E319" s="109">
        <v>284.51549999999997</v>
      </c>
      <c r="F319" s="118">
        <f t="shared" si="4"/>
        <v>284.52</v>
      </c>
    </row>
    <row r="320" spans="1:6">
      <c r="A320" s="94"/>
      <c r="B320" s="177" t="s">
        <v>453</v>
      </c>
      <c r="C320" s="113"/>
      <c r="D320" s="113"/>
      <c r="E320" s="109"/>
      <c r="F320" s="107"/>
    </row>
    <row r="321" spans="1:6" ht="23">
      <c r="A321" s="49">
        <v>1</v>
      </c>
      <c r="B321" s="28" t="s">
        <v>193</v>
      </c>
      <c r="C321" s="98" t="s">
        <v>29</v>
      </c>
      <c r="D321" s="104">
        <v>2</v>
      </c>
      <c r="E321" s="109">
        <v>2736.0664999999999</v>
      </c>
      <c r="F321" s="118">
        <f t="shared" si="4"/>
        <v>5472.13</v>
      </c>
    </row>
    <row r="322" spans="1:6" ht="23">
      <c r="A322" s="49">
        <v>2</v>
      </c>
      <c r="B322" s="28" t="s">
        <v>194</v>
      </c>
      <c r="C322" s="98" t="s">
        <v>29</v>
      </c>
      <c r="D322" s="104">
        <v>2</v>
      </c>
      <c r="E322" s="109">
        <v>2736.0664999999999</v>
      </c>
      <c r="F322" s="118">
        <f t="shared" si="4"/>
        <v>5472.13</v>
      </c>
    </row>
    <row r="323" spans="1:6">
      <c r="A323" s="49">
        <v>3</v>
      </c>
      <c r="B323" s="28" t="s">
        <v>177</v>
      </c>
      <c r="C323" s="98" t="s">
        <v>29</v>
      </c>
      <c r="D323" s="104">
        <v>137</v>
      </c>
      <c r="E323" s="109">
        <v>13.737</v>
      </c>
      <c r="F323" s="118">
        <f t="shared" si="4"/>
        <v>1881.97</v>
      </c>
    </row>
    <row r="324" spans="1:6">
      <c r="A324" s="49">
        <v>4</v>
      </c>
      <c r="B324" s="28" t="s">
        <v>178</v>
      </c>
      <c r="C324" s="98" t="s">
        <v>29</v>
      </c>
      <c r="D324" s="104">
        <v>32</v>
      </c>
      <c r="E324" s="109">
        <v>22.8475</v>
      </c>
      <c r="F324" s="118">
        <f t="shared" si="4"/>
        <v>731.12</v>
      </c>
    </row>
    <row r="325" spans="1:6">
      <c r="A325" s="49">
        <v>5</v>
      </c>
      <c r="B325" s="28" t="s">
        <v>179</v>
      </c>
      <c r="C325" s="98" t="s">
        <v>30</v>
      </c>
      <c r="D325" s="104">
        <v>430</v>
      </c>
      <c r="E325" s="109">
        <v>33.905499999999996</v>
      </c>
      <c r="F325" s="118">
        <f t="shared" si="4"/>
        <v>14579.37</v>
      </c>
    </row>
    <row r="326" spans="1:6" ht="23">
      <c r="A326" s="49">
        <v>6</v>
      </c>
      <c r="B326" s="28" t="s">
        <v>180</v>
      </c>
      <c r="C326" s="98" t="s">
        <v>30</v>
      </c>
      <c r="D326" s="104">
        <v>50</v>
      </c>
      <c r="E326" s="109">
        <v>33.905499999999996</v>
      </c>
      <c r="F326" s="118">
        <f t="shared" si="4"/>
        <v>1695.28</v>
      </c>
    </row>
    <row r="327" spans="1:6" ht="23">
      <c r="A327" s="49">
        <v>7</v>
      </c>
      <c r="B327" s="28" t="s">
        <v>195</v>
      </c>
      <c r="C327" s="98" t="s">
        <v>30</v>
      </c>
      <c r="D327" s="104">
        <v>28</v>
      </c>
      <c r="E327" s="109">
        <v>33.905499999999996</v>
      </c>
      <c r="F327" s="118">
        <f t="shared" si="4"/>
        <v>949.35</v>
      </c>
    </row>
    <row r="328" spans="1:6" ht="23">
      <c r="A328" s="49">
        <v>8</v>
      </c>
      <c r="B328" s="28" t="s">
        <v>196</v>
      </c>
      <c r="C328" s="98" t="s">
        <v>30</v>
      </c>
      <c r="D328" s="104">
        <v>20</v>
      </c>
      <c r="E328" s="109">
        <v>33.905499999999996</v>
      </c>
      <c r="F328" s="118">
        <f t="shared" si="4"/>
        <v>678.11</v>
      </c>
    </row>
    <row r="329" spans="1:6" ht="23">
      <c r="A329" s="49">
        <v>9</v>
      </c>
      <c r="B329" s="28" t="s">
        <v>197</v>
      </c>
      <c r="C329" s="98" t="s">
        <v>30</v>
      </c>
      <c r="D329" s="104">
        <v>8</v>
      </c>
      <c r="E329" s="109">
        <v>33.905499999999996</v>
      </c>
      <c r="F329" s="118">
        <f t="shared" si="4"/>
        <v>271.24</v>
      </c>
    </row>
    <row r="330" spans="1:6" ht="23">
      <c r="A330" s="49">
        <v>10</v>
      </c>
      <c r="B330" s="28" t="s">
        <v>183</v>
      </c>
      <c r="C330" s="98" t="s">
        <v>56</v>
      </c>
      <c r="D330" s="104">
        <v>1.4</v>
      </c>
      <c r="E330" s="109">
        <v>2988.4339999999997</v>
      </c>
      <c r="F330" s="118">
        <f t="shared" si="4"/>
        <v>4183.8100000000004</v>
      </c>
    </row>
    <row r="331" spans="1:6" ht="34.5">
      <c r="A331" s="49">
        <v>11</v>
      </c>
      <c r="B331" s="28" t="s">
        <v>198</v>
      </c>
      <c r="C331" s="98" t="s">
        <v>56</v>
      </c>
      <c r="D331" s="104">
        <v>1.25</v>
      </c>
      <c r="E331" s="109">
        <v>2125.473</v>
      </c>
      <c r="F331" s="118">
        <f t="shared" si="4"/>
        <v>2656.84</v>
      </c>
    </row>
    <row r="332" spans="1:6">
      <c r="A332" s="49">
        <v>12</v>
      </c>
      <c r="B332" s="28" t="s">
        <v>192</v>
      </c>
      <c r="C332" s="98" t="s">
        <v>57</v>
      </c>
      <c r="D332" s="104">
        <v>25</v>
      </c>
      <c r="E332" s="109">
        <v>129.49449999999999</v>
      </c>
      <c r="F332" s="118">
        <f t="shared" si="4"/>
        <v>3237.36</v>
      </c>
    </row>
    <row r="333" spans="1:6">
      <c r="A333" s="49">
        <v>13</v>
      </c>
      <c r="B333" s="28" t="s">
        <v>199</v>
      </c>
      <c r="C333" s="98" t="s">
        <v>29</v>
      </c>
      <c r="D333" s="104">
        <v>8</v>
      </c>
      <c r="E333" s="109">
        <v>39.320499999999996</v>
      </c>
      <c r="F333" s="118">
        <f t="shared" si="4"/>
        <v>314.56</v>
      </c>
    </row>
    <row r="334" spans="1:6" ht="23">
      <c r="A334" s="49">
        <v>14</v>
      </c>
      <c r="B334" s="28" t="s">
        <v>200</v>
      </c>
      <c r="C334" s="98" t="s">
        <v>29</v>
      </c>
      <c r="D334" s="104">
        <v>5</v>
      </c>
      <c r="E334" s="109">
        <v>54.957499999999996</v>
      </c>
      <c r="F334" s="118">
        <f t="shared" si="4"/>
        <v>274.79000000000002</v>
      </c>
    </row>
    <row r="335" spans="1:6" ht="23">
      <c r="A335" s="49">
        <v>15</v>
      </c>
      <c r="B335" s="28" t="s">
        <v>169</v>
      </c>
      <c r="C335" s="98" t="s">
        <v>57</v>
      </c>
      <c r="D335" s="104">
        <v>169</v>
      </c>
      <c r="E335" s="109">
        <v>43.006500000000003</v>
      </c>
      <c r="F335" s="118">
        <f t="shared" si="4"/>
        <v>7268.1</v>
      </c>
    </row>
    <row r="336" spans="1:6" ht="23">
      <c r="A336" s="49">
        <v>16</v>
      </c>
      <c r="B336" s="28" t="s">
        <v>112</v>
      </c>
      <c r="C336" s="98" t="s">
        <v>57</v>
      </c>
      <c r="D336" s="104">
        <v>169</v>
      </c>
      <c r="E336" s="109">
        <v>4.75</v>
      </c>
      <c r="F336" s="118">
        <f t="shared" si="4"/>
        <v>802.75</v>
      </c>
    </row>
    <row r="337" spans="1:6">
      <c r="A337" s="49">
        <v>17</v>
      </c>
      <c r="B337" s="28" t="s">
        <v>201</v>
      </c>
      <c r="C337" s="98" t="s">
        <v>29</v>
      </c>
      <c r="D337" s="104">
        <v>1</v>
      </c>
      <c r="E337" s="109">
        <v>2462.3809999999999</v>
      </c>
      <c r="F337" s="118">
        <f t="shared" si="4"/>
        <v>2462.38</v>
      </c>
    </row>
    <row r="338" spans="1:6">
      <c r="A338" s="49">
        <v>18</v>
      </c>
      <c r="B338" s="28" t="s">
        <v>202</v>
      </c>
      <c r="C338" s="98" t="s">
        <v>30</v>
      </c>
      <c r="D338" s="104">
        <v>2150</v>
      </c>
      <c r="E338" s="109">
        <v>3.5150000000000001</v>
      </c>
      <c r="F338" s="118">
        <f t="shared" si="4"/>
        <v>7557.25</v>
      </c>
    </row>
    <row r="339" spans="1:6">
      <c r="A339" s="94"/>
      <c r="B339" s="177" t="s">
        <v>454</v>
      </c>
      <c r="C339" s="113"/>
      <c r="D339" s="113"/>
      <c r="E339" s="109"/>
      <c r="F339" s="107"/>
    </row>
    <row r="340" spans="1:6" ht="23">
      <c r="A340" s="49">
        <v>1</v>
      </c>
      <c r="B340" s="28" t="s">
        <v>193</v>
      </c>
      <c r="C340" s="98" t="s">
        <v>29</v>
      </c>
      <c r="D340" s="104">
        <v>2</v>
      </c>
      <c r="E340" s="109">
        <v>1595.107</v>
      </c>
      <c r="F340" s="118">
        <f t="shared" si="4"/>
        <v>3190.21</v>
      </c>
    </row>
    <row r="341" spans="1:6" ht="23">
      <c r="A341" s="49">
        <v>2</v>
      </c>
      <c r="B341" s="28" t="s">
        <v>194</v>
      </c>
      <c r="C341" s="98" t="s">
        <v>29</v>
      </c>
      <c r="D341" s="104">
        <v>2</v>
      </c>
      <c r="E341" s="109">
        <v>1595.107</v>
      </c>
      <c r="F341" s="118">
        <f t="shared" si="4"/>
        <v>3190.21</v>
      </c>
    </row>
    <row r="342" spans="1:6" ht="23">
      <c r="A342" s="49">
        <v>3</v>
      </c>
      <c r="B342" s="28" t="s">
        <v>184</v>
      </c>
      <c r="C342" s="98" t="s">
        <v>29</v>
      </c>
      <c r="D342" s="104">
        <v>10</v>
      </c>
      <c r="E342" s="109">
        <v>56.876499999999993</v>
      </c>
      <c r="F342" s="118">
        <f t="shared" si="4"/>
        <v>568.77</v>
      </c>
    </row>
    <row r="343" spans="1:6">
      <c r="A343" s="49">
        <v>4</v>
      </c>
      <c r="B343" s="28" t="s">
        <v>177</v>
      </c>
      <c r="C343" s="98" t="s">
        <v>29</v>
      </c>
      <c r="D343" s="104">
        <v>78</v>
      </c>
      <c r="E343" s="109">
        <v>14.107499999999998</v>
      </c>
      <c r="F343" s="118">
        <f t="shared" si="4"/>
        <v>1100.3900000000001</v>
      </c>
    </row>
    <row r="344" spans="1:6">
      <c r="A344" s="49">
        <v>5</v>
      </c>
      <c r="B344" s="28" t="s">
        <v>178</v>
      </c>
      <c r="C344" s="98" t="s">
        <v>29</v>
      </c>
      <c r="D344" s="104">
        <v>18</v>
      </c>
      <c r="E344" s="109">
        <v>26.314999999999998</v>
      </c>
      <c r="F344" s="118">
        <f t="shared" si="4"/>
        <v>473.67</v>
      </c>
    </row>
    <row r="345" spans="1:6">
      <c r="A345" s="49">
        <v>6</v>
      </c>
      <c r="B345" s="28" t="s">
        <v>179</v>
      </c>
      <c r="C345" s="98" t="s">
        <v>30</v>
      </c>
      <c r="D345" s="104">
        <v>245</v>
      </c>
      <c r="E345" s="109">
        <v>33.772499999999994</v>
      </c>
      <c r="F345" s="118">
        <f t="shared" si="4"/>
        <v>8274.26</v>
      </c>
    </row>
    <row r="346" spans="1:6" ht="23">
      <c r="A346" s="49">
        <v>7</v>
      </c>
      <c r="B346" s="28" t="s">
        <v>180</v>
      </c>
      <c r="C346" s="98" t="s">
        <v>30</v>
      </c>
      <c r="D346" s="104">
        <v>84</v>
      </c>
      <c r="E346" s="109">
        <v>33.772499999999994</v>
      </c>
      <c r="F346" s="118">
        <f t="shared" si="4"/>
        <v>2836.89</v>
      </c>
    </row>
    <row r="347" spans="1:6" ht="23">
      <c r="A347" s="49">
        <v>8</v>
      </c>
      <c r="B347" s="28" t="s">
        <v>195</v>
      </c>
      <c r="C347" s="98" t="s">
        <v>30</v>
      </c>
      <c r="D347" s="104">
        <v>20</v>
      </c>
      <c r="E347" s="109">
        <v>33.772499999999994</v>
      </c>
      <c r="F347" s="118">
        <f t="shared" ref="F347:F407" si="5">ROUND(D347*E347,2)</f>
        <v>675.45</v>
      </c>
    </row>
    <row r="348" spans="1:6" ht="23">
      <c r="A348" s="49">
        <v>9</v>
      </c>
      <c r="B348" s="28" t="s">
        <v>196</v>
      </c>
      <c r="C348" s="98" t="s">
        <v>30</v>
      </c>
      <c r="D348" s="104">
        <v>20</v>
      </c>
      <c r="E348" s="109">
        <v>33.772499999999994</v>
      </c>
      <c r="F348" s="118">
        <f t="shared" si="5"/>
        <v>675.45</v>
      </c>
    </row>
    <row r="349" spans="1:6" ht="23">
      <c r="A349" s="49">
        <v>10</v>
      </c>
      <c r="B349" s="28" t="s">
        <v>203</v>
      </c>
      <c r="C349" s="98" t="s">
        <v>30</v>
      </c>
      <c r="D349" s="104">
        <v>5</v>
      </c>
      <c r="E349" s="109">
        <v>33.772499999999994</v>
      </c>
      <c r="F349" s="118">
        <f t="shared" si="5"/>
        <v>168.86</v>
      </c>
    </row>
    <row r="350" spans="1:6" ht="23">
      <c r="A350" s="49">
        <v>11</v>
      </c>
      <c r="B350" s="28" t="s">
        <v>183</v>
      </c>
      <c r="C350" s="98" t="s">
        <v>56</v>
      </c>
      <c r="D350" s="104">
        <v>1.05</v>
      </c>
      <c r="E350" s="109">
        <v>2988.4339999999997</v>
      </c>
      <c r="F350" s="118">
        <f t="shared" si="5"/>
        <v>3137.86</v>
      </c>
    </row>
    <row r="351" spans="1:6" ht="34.5">
      <c r="A351" s="49">
        <v>12</v>
      </c>
      <c r="B351" s="28" t="s">
        <v>198</v>
      </c>
      <c r="C351" s="98" t="s">
        <v>56</v>
      </c>
      <c r="D351" s="104">
        <v>1.05</v>
      </c>
      <c r="E351" s="109">
        <v>2125.473</v>
      </c>
      <c r="F351" s="118">
        <f t="shared" si="5"/>
        <v>2231.75</v>
      </c>
    </row>
    <row r="352" spans="1:6">
      <c r="A352" s="49">
        <v>13</v>
      </c>
      <c r="B352" s="28" t="s">
        <v>192</v>
      </c>
      <c r="C352" s="98" t="s">
        <v>57</v>
      </c>
      <c r="D352" s="104">
        <v>18</v>
      </c>
      <c r="E352" s="109">
        <v>112.51799999999999</v>
      </c>
      <c r="F352" s="118">
        <f t="shared" si="5"/>
        <v>2025.32</v>
      </c>
    </row>
    <row r="353" spans="1:6">
      <c r="A353" s="49">
        <v>14</v>
      </c>
      <c r="B353" s="28" t="s">
        <v>199</v>
      </c>
      <c r="C353" s="98" t="s">
        <v>29</v>
      </c>
      <c r="D353" s="104">
        <v>2</v>
      </c>
      <c r="E353" s="109">
        <v>46.302999999999997</v>
      </c>
      <c r="F353" s="118">
        <f t="shared" si="5"/>
        <v>92.61</v>
      </c>
    </row>
    <row r="354" spans="1:6" ht="23">
      <c r="A354" s="49">
        <v>15</v>
      </c>
      <c r="B354" s="28" t="s">
        <v>200</v>
      </c>
      <c r="C354" s="98" t="s">
        <v>29</v>
      </c>
      <c r="D354" s="104">
        <v>2</v>
      </c>
      <c r="E354" s="109">
        <v>81.927999999999997</v>
      </c>
      <c r="F354" s="118">
        <f t="shared" si="5"/>
        <v>163.86</v>
      </c>
    </row>
    <row r="355" spans="1:6" ht="23">
      <c r="A355" s="49">
        <v>16</v>
      </c>
      <c r="B355" s="28" t="s">
        <v>169</v>
      </c>
      <c r="C355" s="98" t="s">
        <v>57</v>
      </c>
      <c r="D355" s="104">
        <v>106</v>
      </c>
      <c r="E355" s="109">
        <v>43.006500000000003</v>
      </c>
      <c r="F355" s="118">
        <f t="shared" si="5"/>
        <v>4558.6899999999996</v>
      </c>
    </row>
    <row r="356" spans="1:6" ht="23">
      <c r="A356" s="49">
        <v>17</v>
      </c>
      <c r="B356" s="28" t="s">
        <v>112</v>
      </c>
      <c r="C356" s="98" t="s">
        <v>57</v>
      </c>
      <c r="D356" s="104">
        <v>106</v>
      </c>
      <c r="E356" s="109">
        <v>4.75</v>
      </c>
      <c r="F356" s="118">
        <f t="shared" si="5"/>
        <v>503.5</v>
      </c>
    </row>
    <row r="357" spans="1:6">
      <c r="A357" s="49">
        <v>18</v>
      </c>
      <c r="B357" s="28" t="s">
        <v>204</v>
      </c>
      <c r="C357" s="98" t="s">
        <v>29</v>
      </c>
      <c r="D357" s="104">
        <v>1</v>
      </c>
      <c r="E357" s="109">
        <v>1558.4275</v>
      </c>
      <c r="F357" s="118">
        <f t="shared" si="5"/>
        <v>1558.43</v>
      </c>
    </row>
    <row r="358" spans="1:6">
      <c r="A358" s="49">
        <v>19</v>
      </c>
      <c r="B358" s="28" t="s">
        <v>202</v>
      </c>
      <c r="C358" s="98" t="s">
        <v>30</v>
      </c>
      <c r="D358" s="104">
        <v>2090</v>
      </c>
      <c r="E358" s="109">
        <v>3.5150000000000001</v>
      </c>
      <c r="F358" s="118">
        <f t="shared" si="5"/>
        <v>7346.35</v>
      </c>
    </row>
    <row r="359" spans="1:6">
      <c r="A359" s="94"/>
      <c r="B359" s="177" t="s">
        <v>455</v>
      </c>
      <c r="C359" s="113"/>
      <c r="D359" s="113"/>
      <c r="E359" s="109"/>
      <c r="F359" s="107"/>
    </row>
    <row r="360" spans="1:6" ht="23">
      <c r="A360" s="41">
        <v>1</v>
      </c>
      <c r="B360" s="28" t="s">
        <v>205</v>
      </c>
      <c r="C360" s="98" t="s">
        <v>29</v>
      </c>
      <c r="D360" s="104">
        <v>3</v>
      </c>
      <c r="E360" s="109">
        <v>1163.1419999999998</v>
      </c>
      <c r="F360" s="118">
        <f t="shared" si="5"/>
        <v>3489.43</v>
      </c>
    </row>
    <row r="361" spans="1:6" ht="23">
      <c r="A361" s="41">
        <v>2</v>
      </c>
      <c r="B361" s="28" t="s">
        <v>206</v>
      </c>
      <c r="C361" s="98" t="s">
        <v>29</v>
      </c>
      <c r="D361" s="104">
        <v>2</v>
      </c>
      <c r="E361" s="109">
        <v>1163.1419999999998</v>
      </c>
      <c r="F361" s="118">
        <f t="shared" si="5"/>
        <v>2326.2800000000002</v>
      </c>
    </row>
    <row r="362" spans="1:6" ht="23">
      <c r="A362" s="41">
        <v>3</v>
      </c>
      <c r="B362" s="28" t="s">
        <v>194</v>
      </c>
      <c r="C362" s="98" t="s">
        <v>29</v>
      </c>
      <c r="D362" s="104">
        <v>1</v>
      </c>
      <c r="E362" s="109">
        <v>1163.1419999999998</v>
      </c>
      <c r="F362" s="118">
        <f t="shared" si="5"/>
        <v>1163.1400000000001</v>
      </c>
    </row>
    <row r="363" spans="1:6" ht="23">
      <c r="A363" s="41">
        <v>4</v>
      </c>
      <c r="B363" s="28" t="s">
        <v>184</v>
      </c>
      <c r="C363" s="98" t="s">
        <v>29</v>
      </c>
      <c r="D363" s="104">
        <v>7</v>
      </c>
      <c r="E363" s="109">
        <v>54.207000000000001</v>
      </c>
      <c r="F363" s="118">
        <f t="shared" si="5"/>
        <v>379.45</v>
      </c>
    </row>
    <row r="364" spans="1:6">
      <c r="A364" s="41">
        <v>5</v>
      </c>
      <c r="B364" s="28" t="s">
        <v>177</v>
      </c>
      <c r="C364" s="98" t="s">
        <v>29</v>
      </c>
      <c r="D364" s="104">
        <v>78</v>
      </c>
      <c r="E364" s="109">
        <v>13.774999999999999</v>
      </c>
      <c r="F364" s="118">
        <f t="shared" si="5"/>
        <v>1074.45</v>
      </c>
    </row>
    <row r="365" spans="1:6">
      <c r="A365" s="41">
        <v>6</v>
      </c>
      <c r="B365" s="28" t="s">
        <v>178</v>
      </c>
      <c r="C365" s="98" t="s">
        <v>29</v>
      </c>
      <c r="D365" s="104">
        <v>12</v>
      </c>
      <c r="E365" s="109">
        <v>43.205999999999996</v>
      </c>
      <c r="F365" s="118">
        <f t="shared" si="5"/>
        <v>518.47</v>
      </c>
    </row>
    <row r="366" spans="1:6">
      <c r="A366" s="41">
        <v>7</v>
      </c>
      <c r="B366" s="28" t="s">
        <v>179</v>
      </c>
      <c r="C366" s="98" t="s">
        <v>30</v>
      </c>
      <c r="D366" s="104">
        <v>260</v>
      </c>
      <c r="E366" s="109">
        <v>33.012499999999996</v>
      </c>
      <c r="F366" s="118">
        <f t="shared" si="5"/>
        <v>8583.25</v>
      </c>
    </row>
    <row r="367" spans="1:6" ht="23">
      <c r="A367" s="41">
        <v>8</v>
      </c>
      <c r="B367" s="28" t="s">
        <v>180</v>
      </c>
      <c r="C367" s="98" t="s">
        <v>30</v>
      </c>
      <c r="D367" s="104">
        <v>173</v>
      </c>
      <c r="E367" s="109">
        <v>33.012499999999996</v>
      </c>
      <c r="F367" s="118">
        <f t="shared" si="5"/>
        <v>5711.16</v>
      </c>
    </row>
    <row r="368" spans="1:6" ht="23">
      <c r="A368" s="41">
        <v>9</v>
      </c>
      <c r="B368" s="28" t="s">
        <v>195</v>
      </c>
      <c r="C368" s="98" t="s">
        <v>30</v>
      </c>
      <c r="D368" s="104">
        <v>29</v>
      </c>
      <c r="E368" s="109">
        <v>33.012499999999996</v>
      </c>
      <c r="F368" s="118">
        <f t="shared" si="5"/>
        <v>957.36</v>
      </c>
    </row>
    <row r="369" spans="1:6" ht="23">
      <c r="A369" s="41">
        <v>10</v>
      </c>
      <c r="B369" s="28" t="s">
        <v>183</v>
      </c>
      <c r="C369" s="98" t="s">
        <v>56</v>
      </c>
      <c r="D369" s="104">
        <v>1.35</v>
      </c>
      <c r="E369" s="109">
        <v>2988.4339999999997</v>
      </c>
      <c r="F369" s="118">
        <f t="shared" si="5"/>
        <v>4034.39</v>
      </c>
    </row>
    <row r="370" spans="1:6" ht="34.5">
      <c r="A370" s="41">
        <v>11</v>
      </c>
      <c r="B370" s="28" t="s">
        <v>198</v>
      </c>
      <c r="C370" s="98" t="s">
        <v>56</v>
      </c>
      <c r="D370" s="104">
        <v>1.2</v>
      </c>
      <c r="E370" s="109">
        <v>2125.473</v>
      </c>
      <c r="F370" s="118">
        <f t="shared" si="5"/>
        <v>2550.5700000000002</v>
      </c>
    </row>
    <row r="371" spans="1:6">
      <c r="A371" s="41">
        <v>12</v>
      </c>
      <c r="B371" s="28" t="s">
        <v>192</v>
      </c>
      <c r="C371" s="98" t="s">
        <v>57</v>
      </c>
      <c r="D371" s="104">
        <v>31</v>
      </c>
      <c r="E371" s="109">
        <v>98.173000000000002</v>
      </c>
      <c r="F371" s="118">
        <f t="shared" si="5"/>
        <v>3043.36</v>
      </c>
    </row>
    <row r="372" spans="1:6">
      <c r="A372" s="41">
        <v>13</v>
      </c>
      <c r="B372" s="28" t="s">
        <v>199</v>
      </c>
      <c r="C372" s="98" t="s">
        <v>29</v>
      </c>
      <c r="D372" s="104">
        <v>3</v>
      </c>
      <c r="E372" s="109">
        <v>41.648000000000003</v>
      </c>
      <c r="F372" s="118">
        <f t="shared" si="5"/>
        <v>124.94</v>
      </c>
    </row>
    <row r="373" spans="1:6" ht="23">
      <c r="A373" s="41">
        <v>14</v>
      </c>
      <c r="B373" s="28" t="s">
        <v>200</v>
      </c>
      <c r="C373" s="98" t="s">
        <v>29</v>
      </c>
      <c r="D373" s="104">
        <v>6</v>
      </c>
      <c r="E373" s="109">
        <v>54.957499999999996</v>
      </c>
      <c r="F373" s="118">
        <f t="shared" si="5"/>
        <v>329.75</v>
      </c>
    </row>
    <row r="374" spans="1:6" ht="23">
      <c r="A374" s="41">
        <v>15</v>
      </c>
      <c r="B374" s="28" t="s">
        <v>169</v>
      </c>
      <c r="C374" s="98" t="s">
        <v>57</v>
      </c>
      <c r="D374" s="104">
        <v>97</v>
      </c>
      <c r="E374" s="109">
        <v>43.006500000000003</v>
      </c>
      <c r="F374" s="118">
        <f t="shared" si="5"/>
        <v>4171.63</v>
      </c>
    </row>
    <row r="375" spans="1:6" ht="23">
      <c r="A375" s="41">
        <v>16</v>
      </c>
      <c r="B375" s="28" t="s">
        <v>112</v>
      </c>
      <c r="C375" s="98" t="s">
        <v>57</v>
      </c>
      <c r="D375" s="104">
        <v>97</v>
      </c>
      <c r="E375" s="109">
        <v>4.75</v>
      </c>
      <c r="F375" s="118">
        <f t="shared" si="5"/>
        <v>460.75</v>
      </c>
    </row>
    <row r="376" spans="1:6">
      <c r="A376" s="41">
        <v>17</v>
      </c>
      <c r="B376" s="28" t="s">
        <v>204</v>
      </c>
      <c r="C376" s="98" t="s">
        <v>29</v>
      </c>
      <c r="D376" s="104">
        <v>1</v>
      </c>
      <c r="E376" s="109">
        <v>1429.0564999999999</v>
      </c>
      <c r="F376" s="118">
        <f t="shared" si="5"/>
        <v>1429.06</v>
      </c>
    </row>
    <row r="377" spans="1:6">
      <c r="A377" s="41">
        <v>18</v>
      </c>
      <c r="B377" s="28" t="s">
        <v>202</v>
      </c>
      <c r="C377" s="98" t="s">
        <v>30</v>
      </c>
      <c r="D377" s="104">
        <v>1460</v>
      </c>
      <c r="E377" s="109">
        <v>3.5150000000000001</v>
      </c>
      <c r="F377" s="118">
        <f t="shared" si="5"/>
        <v>5131.8999999999996</v>
      </c>
    </row>
    <row r="378" spans="1:6">
      <c r="A378" s="94"/>
      <c r="B378" s="177" t="s">
        <v>456</v>
      </c>
      <c r="C378" s="113"/>
      <c r="D378" s="113"/>
      <c r="E378" s="109"/>
      <c r="F378" s="107"/>
    </row>
    <row r="379" spans="1:6" ht="23">
      <c r="A379" s="49">
        <v>1</v>
      </c>
      <c r="B379" s="28" t="s">
        <v>205</v>
      </c>
      <c r="C379" s="98" t="s">
        <v>29</v>
      </c>
      <c r="D379" s="104">
        <v>4</v>
      </c>
      <c r="E379" s="109">
        <v>816.68649999999991</v>
      </c>
      <c r="F379" s="118">
        <f t="shared" si="5"/>
        <v>3266.75</v>
      </c>
    </row>
    <row r="380" spans="1:6" ht="23">
      <c r="A380" s="49">
        <v>2</v>
      </c>
      <c r="B380" s="28" t="s">
        <v>184</v>
      </c>
      <c r="C380" s="98" t="s">
        <v>29</v>
      </c>
      <c r="D380" s="104">
        <v>2</v>
      </c>
      <c r="E380" s="109">
        <v>67.525999999999996</v>
      </c>
      <c r="F380" s="118">
        <f t="shared" si="5"/>
        <v>135.05000000000001</v>
      </c>
    </row>
    <row r="381" spans="1:6">
      <c r="A381" s="49">
        <v>3</v>
      </c>
      <c r="B381" s="28" t="s">
        <v>177</v>
      </c>
      <c r="C381" s="98" t="s">
        <v>29</v>
      </c>
      <c r="D381" s="104">
        <v>41</v>
      </c>
      <c r="E381" s="109">
        <v>13.452</v>
      </c>
      <c r="F381" s="118">
        <f t="shared" si="5"/>
        <v>551.53</v>
      </c>
    </row>
    <row r="382" spans="1:6">
      <c r="A382" s="49">
        <v>4</v>
      </c>
      <c r="B382" s="28" t="s">
        <v>178</v>
      </c>
      <c r="C382" s="98" t="s">
        <v>29</v>
      </c>
      <c r="D382" s="104">
        <v>8</v>
      </c>
      <c r="E382" s="109">
        <v>21.489000000000001</v>
      </c>
      <c r="F382" s="118">
        <f t="shared" si="5"/>
        <v>171.91</v>
      </c>
    </row>
    <row r="383" spans="1:6">
      <c r="A383" s="49">
        <v>5</v>
      </c>
      <c r="B383" s="28" t="s">
        <v>179</v>
      </c>
      <c r="C383" s="98" t="s">
        <v>30</v>
      </c>
      <c r="D383" s="104">
        <v>120</v>
      </c>
      <c r="E383" s="109">
        <v>32.109999999999992</v>
      </c>
      <c r="F383" s="118">
        <f t="shared" si="5"/>
        <v>3853.2</v>
      </c>
    </row>
    <row r="384" spans="1:6" ht="23">
      <c r="A384" s="49">
        <v>6</v>
      </c>
      <c r="B384" s="28" t="s">
        <v>180</v>
      </c>
      <c r="C384" s="98" t="s">
        <v>30</v>
      </c>
      <c r="D384" s="104">
        <v>40</v>
      </c>
      <c r="E384" s="109">
        <v>32.109999999999992</v>
      </c>
      <c r="F384" s="118">
        <f t="shared" si="5"/>
        <v>1284.4000000000001</v>
      </c>
    </row>
    <row r="385" spans="1:6" ht="23">
      <c r="A385" s="49">
        <v>7</v>
      </c>
      <c r="B385" s="28" t="s">
        <v>195</v>
      </c>
      <c r="C385" s="98" t="s">
        <v>30</v>
      </c>
      <c r="D385" s="104">
        <v>7</v>
      </c>
      <c r="E385" s="109">
        <v>32.109999999999992</v>
      </c>
      <c r="F385" s="118">
        <f t="shared" si="5"/>
        <v>224.77</v>
      </c>
    </row>
    <row r="386" spans="1:6" ht="23">
      <c r="A386" s="49">
        <v>8</v>
      </c>
      <c r="B386" s="28" t="s">
        <v>183</v>
      </c>
      <c r="C386" s="98" t="s">
        <v>56</v>
      </c>
      <c r="D386" s="104">
        <v>0.8</v>
      </c>
      <c r="E386" s="109">
        <v>2988.4339999999997</v>
      </c>
      <c r="F386" s="118">
        <f t="shared" si="5"/>
        <v>2390.75</v>
      </c>
    </row>
    <row r="387" spans="1:6" ht="34.5">
      <c r="A387" s="49">
        <v>9</v>
      </c>
      <c r="B387" s="28" t="s">
        <v>198</v>
      </c>
      <c r="C387" s="98" t="s">
        <v>56</v>
      </c>
      <c r="D387" s="104">
        <v>0.32</v>
      </c>
      <c r="E387" s="109">
        <v>2125.473</v>
      </c>
      <c r="F387" s="118">
        <f t="shared" si="5"/>
        <v>680.15</v>
      </c>
    </row>
    <row r="388" spans="1:6">
      <c r="A388" s="49">
        <v>10</v>
      </c>
      <c r="B388" s="28" t="s">
        <v>192</v>
      </c>
      <c r="C388" s="98" t="s">
        <v>57</v>
      </c>
      <c r="D388" s="104">
        <v>3</v>
      </c>
      <c r="E388" s="109">
        <v>123.77549999999998</v>
      </c>
      <c r="F388" s="118">
        <f t="shared" si="5"/>
        <v>371.33</v>
      </c>
    </row>
    <row r="389" spans="1:6" ht="23">
      <c r="A389" s="49">
        <v>11</v>
      </c>
      <c r="B389" s="28" t="s">
        <v>200</v>
      </c>
      <c r="C389" s="98" t="s">
        <v>29</v>
      </c>
      <c r="D389" s="104">
        <v>2</v>
      </c>
      <c r="E389" s="109">
        <v>54.957499999999996</v>
      </c>
      <c r="F389" s="118">
        <f t="shared" si="5"/>
        <v>109.92</v>
      </c>
    </row>
    <row r="390" spans="1:6" ht="23">
      <c r="A390" s="49">
        <v>12</v>
      </c>
      <c r="B390" s="28" t="s">
        <v>169</v>
      </c>
      <c r="C390" s="98" t="s">
        <v>57</v>
      </c>
      <c r="D390" s="104">
        <v>106</v>
      </c>
      <c r="E390" s="109">
        <v>48.126999999999995</v>
      </c>
      <c r="F390" s="118">
        <f t="shared" si="5"/>
        <v>5101.46</v>
      </c>
    </row>
    <row r="391" spans="1:6" ht="23">
      <c r="A391" s="49">
        <v>13</v>
      </c>
      <c r="B391" s="28" t="s">
        <v>112</v>
      </c>
      <c r="C391" s="98" t="s">
        <v>57</v>
      </c>
      <c r="D391" s="104">
        <v>106</v>
      </c>
      <c r="E391" s="109">
        <v>4.75</v>
      </c>
      <c r="F391" s="118">
        <f t="shared" si="5"/>
        <v>503.5</v>
      </c>
    </row>
    <row r="392" spans="1:6">
      <c r="A392" s="49">
        <v>14</v>
      </c>
      <c r="B392" s="28" t="s">
        <v>204</v>
      </c>
      <c r="C392" s="98" t="s">
        <v>29</v>
      </c>
      <c r="D392" s="104">
        <v>1</v>
      </c>
      <c r="E392" s="109">
        <v>777.56549999999993</v>
      </c>
      <c r="F392" s="118">
        <f t="shared" si="5"/>
        <v>777.57</v>
      </c>
    </row>
    <row r="393" spans="1:6">
      <c r="A393" s="49">
        <v>15</v>
      </c>
      <c r="B393" s="28" t="s">
        <v>202</v>
      </c>
      <c r="C393" s="98" t="s">
        <v>30</v>
      </c>
      <c r="D393" s="104">
        <v>630</v>
      </c>
      <c r="E393" s="109">
        <v>3.5150000000000001</v>
      </c>
      <c r="F393" s="118">
        <f t="shared" si="5"/>
        <v>2214.4499999999998</v>
      </c>
    </row>
    <row r="394" spans="1:6">
      <c r="A394" s="94"/>
      <c r="B394" s="177" t="s">
        <v>457</v>
      </c>
      <c r="C394" s="113"/>
      <c r="D394" s="113"/>
      <c r="E394" s="109"/>
      <c r="F394" s="107"/>
    </row>
    <row r="395" spans="1:6" ht="23">
      <c r="A395" s="41">
        <v>1</v>
      </c>
      <c r="B395" s="28" t="s">
        <v>205</v>
      </c>
      <c r="C395" s="98" t="s">
        <v>29</v>
      </c>
      <c r="D395" s="104">
        <v>1</v>
      </c>
      <c r="E395" s="109">
        <v>788.33849999999995</v>
      </c>
      <c r="F395" s="118">
        <f t="shared" si="5"/>
        <v>788.34</v>
      </c>
    </row>
    <row r="396" spans="1:6" ht="23">
      <c r="A396" s="41">
        <v>2</v>
      </c>
      <c r="B396" s="28" t="s">
        <v>194</v>
      </c>
      <c r="C396" s="98" t="s">
        <v>29</v>
      </c>
      <c r="D396" s="104">
        <v>1</v>
      </c>
      <c r="E396" s="109">
        <v>788.33849999999995</v>
      </c>
      <c r="F396" s="118">
        <f t="shared" si="5"/>
        <v>788.34</v>
      </c>
    </row>
    <row r="397" spans="1:6" ht="23">
      <c r="A397" s="41">
        <v>3</v>
      </c>
      <c r="B397" s="28" t="s">
        <v>184</v>
      </c>
      <c r="C397" s="98" t="s">
        <v>29</v>
      </c>
      <c r="D397" s="104">
        <v>10</v>
      </c>
      <c r="E397" s="109">
        <v>54.207000000000001</v>
      </c>
      <c r="F397" s="118">
        <f t="shared" si="5"/>
        <v>542.07000000000005</v>
      </c>
    </row>
    <row r="398" spans="1:6">
      <c r="A398" s="41">
        <v>4</v>
      </c>
      <c r="B398" s="28" t="s">
        <v>177</v>
      </c>
      <c r="C398" s="98" t="s">
        <v>29</v>
      </c>
      <c r="D398" s="104">
        <v>55</v>
      </c>
      <c r="E398" s="109">
        <v>13.148</v>
      </c>
      <c r="F398" s="118">
        <f t="shared" si="5"/>
        <v>723.14</v>
      </c>
    </row>
    <row r="399" spans="1:6">
      <c r="A399" s="41">
        <v>5</v>
      </c>
      <c r="B399" s="28" t="s">
        <v>178</v>
      </c>
      <c r="C399" s="98" t="s">
        <v>29</v>
      </c>
      <c r="D399" s="104">
        <v>10</v>
      </c>
      <c r="E399" s="109">
        <v>21.489000000000001</v>
      </c>
      <c r="F399" s="118">
        <f t="shared" si="5"/>
        <v>214.89</v>
      </c>
    </row>
    <row r="400" spans="1:6">
      <c r="A400" s="41">
        <v>6</v>
      </c>
      <c r="B400" s="28" t="s">
        <v>179</v>
      </c>
      <c r="C400" s="98" t="s">
        <v>30</v>
      </c>
      <c r="D400" s="104">
        <v>230</v>
      </c>
      <c r="E400" s="109">
        <v>35.8245</v>
      </c>
      <c r="F400" s="118">
        <f t="shared" si="5"/>
        <v>8239.64</v>
      </c>
    </row>
    <row r="401" spans="1:6" ht="23">
      <c r="A401" s="41">
        <v>7</v>
      </c>
      <c r="B401" s="28" t="s">
        <v>180</v>
      </c>
      <c r="C401" s="98" t="s">
        <v>30</v>
      </c>
      <c r="D401" s="104">
        <v>80</v>
      </c>
      <c r="E401" s="109">
        <v>35.8245</v>
      </c>
      <c r="F401" s="118">
        <f t="shared" si="5"/>
        <v>2865.96</v>
      </c>
    </row>
    <row r="402" spans="1:6" ht="23">
      <c r="A402" s="41">
        <v>8</v>
      </c>
      <c r="B402" s="28" t="s">
        <v>195</v>
      </c>
      <c r="C402" s="98" t="s">
        <v>30</v>
      </c>
      <c r="D402" s="104">
        <v>28</v>
      </c>
      <c r="E402" s="109">
        <v>35.8245</v>
      </c>
      <c r="F402" s="118">
        <f t="shared" si="5"/>
        <v>1003.09</v>
      </c>
    </row>
    <row r="403" spans="1:6" ht="23">
      <c r="A403" s="41">
        <v>9</v>
      </c>
      <c r="B403" s="28" t="s">
        <v>196</v>
      </c>
      <c r="C403" s="98" t="s">
        <v>30</v>
      </c>
      <c r="D403" s="104">
        <v>3</v>
      </c>
      <c r="E403" s="109">
        <v>35.8245</v>
      </c>
      <c r="F403" s="118">
        <f t="shared" si="5"/>
        <v>107.47</v>
      </c>
    </row>
    <row r="404" spans="1:6" ht="23">
      <c r="A404" s="41">
        <v>10</v>
      </c>
      <c r="B404" s="28" t="s">
        <v>183</v>
      </c>
      <c r="C404" s="98" t="s">
        <v>56</v>
      </c>
      <c r="D404" s="104">
        <v>1.8</v>
      </c>
      <c r="E404" s="109">
        <v>2988.4339999999997</v>
      </c>
      <c r="F404" s="118">
        <f t="shared" si="5"/>
        <v>5379.18</v>
      </c>
    </row>
    <row r="405" spans="1:6" ht="34.5">
      <c r="A405" s="41">
        <v>11</v>
      </c>
      <c r="B405" s="28" t="s">
        <v>198</v>
      </c>
      <c r="C405" s="98" t="s">
        <v>56</v>
      </c>
      <c r="D405" s="104">
        <v>0.67</v>
      </c>
      <c r="E405" s="109">
        <v>2125.473</v>
      </c>
      <c r="F405" s="118">
        <f t="shared" si="5"/>
        <v>1424.07</v>
      </c>
    </row>
    <row r="406" spans="1:6">
      <c r="A406" s="41">
        <v>12</v>
      </c>
      <c r="B406" s="28" t="s">
        <v>192</v>
      </c>
      <c r="C406" s="98" t="s">
        <v>57</v>
      </c>
      <c r="D406" s="104">
        <v>4</v>
      </c>
      <c r="E406" s="109">
        <v>138.08249999999998</v>
      </c>
      <c r="F406" s="118">
        <f t="shared" si="5"/>
        <v>552.33000000000004</v>
      </c>
    </row>
    <row r="407" spans="1:6">
      <c r="A407" s="41">
        <v>13</v>
      </c>
      <c r="B407" s="28" t="s">
        <v>199</v>
      </c>
      <c r="C407" s="98" t="s">
        <v>29</v>
      </c>
      <c r="D407" s="104">
        <v>3</v>
      </c>
      <c r="E407" s="109">
        <v>46.302999999999997</v>
      </c>
      <c r="F407" s="118">
        <f t="shared" si="5"/>
        <v>138.91</v>
      </c>
    </row>
    <row r="408" spans="1:6" ht="23">
      <c r="A408" s="41">
        <v>14</v>
      </c>
      <c r="B408" s="28" t="s">
        <v>200</v>
      </c>
      <c r="C408" s="98" t="s">
        <v>29</v>
      </c>
      <c r="D408" s="104">
        <v>5</v>
      </c>
      <c r="E408" s="109">
        <v>84.873000000000005</v>
      </c>
      <c r="F408" s="118">
        <f t="shared" ref="F408:F472" si="6">ROUND(D408*E408,2)</f>
        <v>424.37</v>
      </c>
    </row>
    <row r="409" spans="1:6" ht="23">
      <c r="A409" s="41">
        <v>15</v>
      </c>
      <c r="B409" s="28" t="s">
        <v>169</v>
      </c>
      <c r="C409" s="98" t="s">
        <v>57</v>
      </c>
      <c r="D409" s="104">
        <v>51</v>
      </c>
      <c r="E409" s="109">
        <v>43.006500000000003</v>
      </c>
      <c r="F409" s="118">
        <f t="shared" si="6"/>
        <v>2193.33</v>
      </c>
    </row>
    <row r="410" spans="1:6" ht="23">
      <c r="A410" s="41">
        <v>16</v>
      </c>
      <c r="B410" s="28" t="s">
        <v>112</v>
      </c>
      <c r="C410" s="98" t="s">
        <v>57</v>
      </c>
      <c r="D410" s="104">
        <v>51</v>
      </c>
      <c r="E410" s="109">
        <v>4.75</v>
      </c>
      <c r="F410" s="118">
        <f t="shared" si="6"/>
        <v>242.25</v>
      </c>
    </row>
    <row r="411" spans="1:6">
      <c r="A411" s="41">
        <v>17</v>
      </c>
      <c r="B411" s="28" t="s">
        <v>204</v>
      </c>
      <c r="C411" s="98" t="s">
        <v>29</v>
      </c>
      <c r="D411" s="104">
        <v>1</v>
      </c>
      <c r="E411" s="109">
        <v>1113.5709999999999</v>
      </c>
      <c r="F411" s="118">
        <f t="shared" si="6"/>
        <v>1113.57</v>
      </c>
    </row>
    <row r="412" spans="1:6">
      <c r="A412" s="41">
        <v>18</v>
      </c>
      <c r="B412" s="28" t="s">
        <v>202</v>
      </c>
      <c r="C412" s="98" t="s">
        <v>30</v>
      </c>
      <c r="D412" s="104">
        <v>930</v>
      </c>
      <c r="E412" s="109">
        <v>3.5150000000000001</v>
      </c>
      <c r="F412" s="118">
        <f t="shared" si="6"/>
        <v>3268.95</v>
      </c>
    </row>
    <row r="413" spans="1:6">
      <c r="A413" s="94"/>
      <c r="B413" s="177" t="s">
        <v>458</v>
      </c>
      <c r="C413" s="113"/>
      <c r="D413" s="113"/>
      <c r="E413" s="109"/>
      <c r="F413" s="107"/>
    </row>
    <row r="414" spans="1:6" ht="23">
      <c r="A414" s="41">
        <v>1</v>
      </c>
      <c r="B414" s="28" t="s">
        <v>176</v>
      </c>
      <c r="C414" s="98" t="s">
        <v>29</v>
      </c>
      <c r="D414" s="104">
        <v>2</v>
      </c>
      <c r="E414" s="109">
        <v>1021.8865000000001</v>
      </c>
      <c r="F414" s="118">
        <f t="shared" si="6"/>
        <v>2043.77</v>
      </c>
    </row>
    <row r="415" spans="1:6" ht="23">
      <c r="A415" s="41">
        <v>2</v>
      </c>
      <c r="B415" s="28" t="s">
        <v>205</v>
      </c>
      <c r="C415" s="98" t="s">
        <v>29</v>
      </c>
      <c r="D415" s="104">
        <v>4</v>
      </c>
      <c r="E415" s="109">
        <v>1021.8865000000001</v>
      </c>
      <c r="F415" s="118">
        <f t="shared" si="6"/>
        <v>4087.55</v>
      </c>
    </row>
    <row r="416" spans="1:6">
      <c r="A416" s="41">
        <v>3</v>
      </c>
      <c r="B416" s="28" t="s">
        <v>177</v>
      </c>
      <c r="C416" s="98" t="s">
        <v>29</v>
      </c>
      <c r="D416" s="104">
        <v>45</v>
      </c>
      <c r="E416" s="109">
        <v>13.964999999999998</v>
      </c>
      <c r="F416" s="118">
        <f t="shared" si="6"/>
        <v>628.42999999999995</v>
      </c>
    </row>
    <row r="417" spans="1:6">
      <c r="A417" s="41">
        <v>4</v>
      </c>
      <c r="B417" s="28" t="s">
        <v>178</v>
      </c>
      <c r="C417" s="98" t="s">
        <v>29</v>
      </c>
      <c r="D417" s="104">
        <v>12</v>
      </c>
      <c r="E417" s="109">
        <v>21.489000000000001</v>
      </c>
      <c r="F417" s="118">
        <f t="shared" si="6"/>
        <v>257.87</v>
      </c>
    </row>
    <row r="418" spans="1:6">
      <c r="A418" s="41">
        <v>5</v>
      </c>
      <c r="B418" s="28" t="s">
        <v>179</v>
      </c>
      <c r="C418" s="98" t="s">
        <v>30</v>
      </c>
      <c r="D418" s="104">
        <v>240</v>
      </c>
      <c r="E418" s="109">
        <v>32.433</v>
      </c>
      <c r="F418" s="118">
        <f t="shared" si="6"/>
        <v>7783.92</v>
      </c>
    </row>
    <row r="419" spans="1:6" ht="23">
      <c r="A419" s="41">
        <v>6</v>
      </c>
      <c r="B419" s="28" t="s">
        <v>180</v>
      </c>
      <c r="C419" s="98" t="s">
        <v>30</v>
      </c>
      <c r="D419" s="104">
        <v>164</v>
      </c>
      <c r="E419" s="109">
        <v>32.433</v>
      </c>
      <c r="F419" s="118">
        <f t="shared" si="6"/>
        <v>5319.01</v>
      </c>
    </row>
    <row r="420" spans="1:6" ht="23">
      <c r="A420" s="41">
        <v>7</v>
      </c>
      <c r="B420" s="28" t="s">
        <v>195</v>
      </c>
      <c r="C420" s="98" t="s">
        <v>30</v>
      </c>
      <c r="D420" s="104">
        <v>2</v>
      </c>
      <c r="E420" s="109">
        <v>32.433</v>
      </c>
      <c r="F420" s="118">
        <f t="shared" si="6"/>
        <v>64.87</v>
      </c>
    </row>
    <row r="421" spans="1:6" ht="23">
      <c r="A421" s="41">
        <v>8</v>
      </c>
      <c r="B421" s="28" t="s">
        <v>183</v>
      </c>
      <c r="C421" s="98" t="s">
        <v>56</v>
      </c>
      <c r="D421" s="104">
        <v>0.95</v>
      </c>
      <c r="E421" s="109">
        <v>2988.4339999999997</v>
      </c>
      <c r="F421" s="118">
        <f t="shared" si="6"/>
        <v>2839.01</v>
      </c>
    </row>
    <row r="422" spans="1:6" ht="34.5">
      <c r="A422" s="41">
        <v>9</v>
      </c>
      <c r="B422" s="28" t="s">
        <v>198</v>
      </c>
      <c r="C422" s="98" t="s">
        <v>56</v>
      </c>
      <c r="D422" s="104">
        <v>1.35</v>
      </c>
      <c r="E422" s="109">
        <v>2125.473</v>
      </c>
      <c r="F422" s="118">
        <f t="shared" si="6"/>
        <v>2869.39</v>
      </c>
    </row>
    <row r="423" spans="1:6">
      <c r="A423" s="41">
        <v>10</v>
      </c>
      <c r="B423" s="28" t="s">
        <v>192</v>
      </c>
      <c r="C423" s="98" t="s">
        <v>57</v>
      </c>
      <c r="D423" s="104">
        <v>42</v>
      </c>
      <c r="E423" s="109">
        <v>99.141999999999996</v>
      </c>
      <c r="F423" s="118">
        <f t="shared" si="6"/>
        <v>4163.96</v>
      </c>
    </row>
    <row r="424" spans="1:6">
      <c r="A424" s="41">
        <v>11</v>
      </c>
      <c r="B424" s="28" t="s">
        <v>199</v>
      </c>
      <c r="C424" s="98" t="s">
        <v>29</v>
      </c>
      <c r="D424" s="104">
        <v>4</v>
      </c>
      <c r="E424" s="109">
        <v>39.311</v>
      </c>
      <c r="F424" s="118">
        <f t="shared" si="6"/>
        <v>157.24</v>
      </c>
    </row>
    <row r="425" spans="1:6" ht="23">
      <c r="A425" s="41">
        <v>12</v>
      </c>
      <c r="B425" s="28" t="s">
        <v>200</v>
      </c>
      <c r="C425" s="98" t="s">
        <v>29</v>
      </c>
      <c r="D425" s="104">
        <v>2</v>
      </c>
      <c r="E425" s="109">
        <v>81.927999999999997</v>
      </c>
      <c r="F425" s="118">
        <f t="shared" si="6"/>
        <v>163.86</v>
      </c>
    </row>
    <row r="426" spans="1:6" ht="23">
      <c r="A426" s="41">
        <v>13</v>
      </c>
      <c r="B426" s="28" t="s">
        <v>169</v>
      </c>
      <c r="C426" s="98" t="s">
        <v>57</v>
      </c>
      <c r="D426" s="104">
        <v>57</v>
      </c>
      <c r="E426" s="109">
        <v>52.525499999999994</v>
      </c>
      <c r="F426" s="118">
        <f t="shared" si="6"/>
        <v>2993.95</v>
      </c>
    </row>
    <row r="427" spans="1:6" ht="23">
      <c r="A427" s="41">
        <v>14</v>
      </c>
      <c r="B427" s="28" t="s">
        <v>112</v>
      </c>
      <c r="C427" s="98" t="s">
        <v>57</v>
      </c>
      <c r="D427" s="104">
        <v>57</v>
      </c>
      <c r="E427" s="109">
        <v>0</v>
      </c>
      <c r="F427" s="118">
        <f t="shared" si="6"/>
        <v>0</v>
      </c>
    </row>
    <row r="428" spans="1:6">
      <c r="A428" s="41">
        <v>15</v>
      </c>
      <c r="B428" s="28" t="s">
        <v>204</v>
      </c>
      <c r="C428" s="98" t="s">
        <v>29</v>
      </c>
      <c r="D428" s="104">
        <v>1</v>
      </c>
      <c r="E428" s="109">
        <v>830.63249999999994</v>
      </c>
      <c r="F428" s="118">
        <f t="shared" si="6"/>
        <v>830.63</v>
      </c>
    </row>
    <row r="429" spans="1:6">
      <c r="A429" s="41">
        <v>16</v>
      </c>
      <c r="B429" s="28" t="s">
        <v>202</v>
      </c>
      <c r="C429" s="98" t="s">
        <v>30</v>
      </c>
      <c r="D429" s="104">
        <v>730</v>
      </c>
      <c r="E429" s="109">
        <v>3.5150000000000001</v>
      </c>
      <c r="F429" s="118">
        <f t="shared" si="6"/>
        <v>2565.9499999999998</v>
      </c>
    </row>
    <row r="430" spans="1:6">
      <c r="A430" s="94"/>
      <c r="B430" s="177" t="s">
        <v>459</v>
      </c>
      <c r="C430" s="113"/>
      <c r="D430" s="113"/>
      <c r="E430" s="109"/>
      <c r="F430" s="107"/>
    </row>
    <row r="431" spans="1:6" ht="23">
      <c r="A431" s="49">
        <v>1</v>
      </c>
      <c r="B431" s="28" t="s">
        <v>188</v>
      </c>
      <c r="C431" s="98" t="s">
        <v>29</v>
      </c>
      <c r="D431" s="104">
        <v>2</v>
      </c>
      <c r="E431" s="109">
        <v>728.33649999999989</v>
      </c>
      <c r="F431" s="118">
        <f t="shared" si="6"/>
        <v>1456.67</v>
      </c>
    </row>
    <row r="432" spans="1:6">
      <c r="A432" s="49">
        <v>2</v>
      </c>
      <c r="B432" s="28" t="s">
        <v>224</v>
      </c>
      <c r="C432" s="98" t="s">
        <v>28</v>
      </c>
      <c r="D432" s="104">
        <v>1</v>
      </c>
      <c r="E432" s="109">
        <v>9679.673499999999</v>
      </c>
      <c r="F432" s="118">
        <f t="shared" si="6"/>
        <v>9679.67</v>
      </c>
    </row>
    <row r="433" spans="1:6">
      <c r="A433" s="49">
        <v>3</v>
      </c>
      <c r="B433" s="28" t="s">
        <v>225</v>
      </c>
      <c r="C433" s="98" t="s">
        <v>28</v>
      </c>
      <c r="D433" s="104">
        <v>1</v>
      </c>
      <c r="E433" s="109">
        <v>1873.4569999999999</v>
      </c>
      <c r="F433" s="118">
        <f t="shared" si="6"/>
        <v>1873.46</v>
      </c>
    </row>
    <row r="434" spans="1:6" ht="23">
      <c r="A434" s="49">
        <v>4</v>
      </c>
      <c r="B434" s="28" t="s">
        <v>176</v>
      </c>
      <c r="C434" s="98" t="s">
        <v>29</v>
      </c>
      <c r="D434" s="104">
        <v>1</v>
      </c>
      <c r="E434" s="109">
        <v>1184.8875</v>
      </c>
      <c r="F434" s="118">
        <f t="shared" si="6"/>
        <v>1184.8900000000001</v>
      </c>
    </row>
    <row r="435" spans="1:6" ht="23">
      <c r="A435" s="49">
        <v>5</v>
      </c>
      <c r="B435" s="28" t="s">
        <v>206</v>
      </c>
      <c r="C435" s="98" t="s">
        <v>29</v>
      </c>
      <c r="D435" s="104">
        <v>3</v>
      </c>
      <c r="E435" s="109">
        <v>1184.8875</v>
      </c>
      <c r="F435" s="118">
        <f t="shared" si="6"/>
        <v>3554.66</v>
      </c>
    </row>
    <row r="436" spans="1:6" ht="23">
      <c r="A436" s="49">
        <v>6</v>
      </c>
      <c r="B436" s="28" t="s">
        <v>184</v>
      </c>
      <c r="C436" s="98" t="s">
        <v>29</v>
      </c>
      <c r="D436" s="104">
        <v>6</v>
      </c>
      <c r="E436" s="109">
        <v>351.91800000000001</v>
      </c>
      <c r="F436" s="118">
        <f t="shared" si="6"/>
        <v>2111.5100000000002</v>
      </c>
    </row>
    <row r="437" spans="1:6">
      <c r="A437" s="49">
        <v>7</v>
      </c>
      <c r="B437" s="28" t="s">
        <v>177</v>
      </c>
      <c r="C437" s="98" t="s">
        <v>29</v>
      </c>
      <c r="D437" s="104">
        <v>56</v>
      </c>
      <c r="E437" s="109">
        <v>13.689499999999999</v>
      </c>
      <c r="F437" s="118">
        <f t="shared" si="6"/>
        <v>766.61</v>
      </c>
    </row>
    <row r="438" spans="1:6">
      <c r="A438" s="49">
        <v>8</v>
      </c>
      <c r="B438" s="28" t="s">
        <v>178</v>
      </c>
      <c r="C438" s="98" t="s">
        <v>29</v>
      </c>
      <c r="D438" s="104">
        <v>12</v>
      </c>
      <c r="E438" s="109">
        <v>28.727999999999998</v>
      </c>
      <c r="F438" s="118">
        <f t="shared" si="6"/>
        <v>344.74</v>
      </c>
    </row>
    <row r="439" spans="1:6">
      <c r="A439" s="49">
        <v>9</v>
      </c>
      <c r="B439" s="28" t="s">
        <v>179</v>
      </c>
      <c r="C439" s="98" t="s">
        <v>30</v>
      </c>
      <c r="D439" s="104">
        <v>220</v>
      </c>
      <c r="E439" s="109">
        <v>34.874499999999998</v>
      </c>
      <c r="F439" s="118">
        <f t="shared" si="6"/>
        <v>7672.39</v>
      </c>
    </row>
    <row r="440" spans="1:6" ht="23">
      <c r="A440" s="49">
        <v>10</v>
      </c>
      <c r="B440" s="28" t="s">
        <v>180</v>
      </c>
      <c r="C440" s="98" t="s">
        <v>30</v>
      </c>
      <c r="D440" s="104">
        <v>170</v>
      </c>
      <c r="E440" s="109">
        <v>34.874499999999998</v>
      </c>
      <c r="F440" s="118">
        <f t="shared" si="6"/>
        <v>5928.67</v>
      </c>
    </row>
    <row r="441" spans="1:6" ht="23">
      <c r="A441" s="49">
        <v>11</v>
      </c>
      <c r="B441" s="28" t="s">
        <v>195</v>
      </c>
      <c r="C441" s="98" t="s">
        <v>30</v>
      </c>
      <c r="D441" s="104">
        <v>35</v>
      </c>
      <c r="E441" s="109">
        <v>34.874499999999998</v>
      </c>
      <c r="F441" s="118">
        <f t="shared" si="6"/>
        <v>1220.6099999999999</v>
      </c>
    </row>
    <row r="442" spans="1:6" ht="23">
      <c r="A442" s="49">
        <v>12</v>
      </c>
      <c r="B442" s="28" t="s">
        <v>207</v>
      </c>
      <c r="C442" s="98" t="s">
        <v>30</v>
      </c>
      <c r="D442" s="104">
        <v>6</v>
      </c>
      <c r="E442" s="109">
        <v>34.874499999999998</v>
      </c>
      <c r="F442" s="118">
        <f t="shared" si="6"/>
        <v>209.25</v>
      </c>
    </row>
    <row r="443" spans="1:6" ht="23">
      <c r="A443" s="49">
        <v>13</v>
      </c>
      <c r="B443" s="28" t="s">
        <v>183</v>
      </c>
      <c r="C443" s="98" t="s">
        <v>56</v>
      </c>
      <c r="D443" s="104">
        <v>1.4</v>
      </c>
      <c r="E443" s="109">
        <v>2988.4339999999997</v>
      </c>
      <c r="F443" s="118">
        <f t="shared" si="6"/>
        <v>4183.8100000000004</v>
      </c>
    </row>
    <row r="444" spans="1:6" ht="34.5">
      <c r="A444" s="49">
        <v>14</v>
      </c>
      <c r="B444" s="28" t="s">
        <v>198</v>
      </c>
      <c r="C444" s="98" t="s">
        <v>56</v>
      </c>
      <c r="D444" s="104">
        <v>1.1499999999999999</v>
      </c>
      <c r="E444" s="109">
        <v>2125.473</v>
      </c>
      <c r="F444" s="118">
        <f t="shared" si="6"/>
        <v>2444.29</v>
      </c>
    </row>
    <row r="445" spans="1:6">
      <c r="A445" s="49">
        <v>15</v>
      </c>
      <c r="B445" s="28" t="s">
        <v>192</v>
      </c>
      <c r="C445" s="98" t="s">
        <v>57</v>
      </c>
      <c r="D445" s="104">
        <v>31</v>
      </c>
      <c r="E445" s="109">
        <v>102.6</v>
      </c>
      <c r="F445" s="118">
        <f t="shared" si="6"/>
        <v>3180.6</v>
      </c>
    </row>
    <row r="446" spans="1:6">
      <c r="A446" s="49">
        <v>16</v>
      </c>
      <c r="B446" s="28" t="s">
        <v>208</v>
      </c>
      <c r="C446" s="98" t="s">
        <v>57</v>
      </c>
      <c r="D446" s="104">
        <v>2</v>
      </c>
      <c r="E446" s="109">
        <v>102.6</v>
      </c>
      <c r="F446" s="118">
        <f t="shared" si="6"/>
        <v>205.2</v>
      </c>
    </row>
    <row r="447" spans="1:6">
      <c r="A447" s="49">
        <v>17</v>
      </c>
      <c r="B447" s="28" t="s">
        <v>199</v>
      </c>
      <c r="C447" s="98" t="s">
        <v>29</v>
      </c>
      <c r="D447" s="104">
        <v>4</v>
      </c>
      <c r="E447" s="109">
        <v>26.713999999999999</v>
      </c>
      <c r="F447" s="118">
        <f t="shared" si="6"/>
        <v>106.86</v>
      </c>
    </row>
    <row r="448" spans="1:6" ht="23">
      <c r="A448" s="49">
        <v>18</v>
      </c>
      <c r="B448" s="28" t="s">
        <v>200</v>
      </c>
      <c r="C448" s="98" t="s">
        <v>29</v>
      </c>
      <c r="D448" s="104">
        <v>4</v>
      </c>
      <c r="E448" s="109">
        <v>68.438000000000002</v>
      </c>
      <c r="F448" s="118">
        <f t="shared" si="6"/>
        <v>273.75</v>
      </c>
    </row>
    <row r="449" spans="1:6">
      <c r="A449" s="49">
        <v>19</v>
      </c>
      <c r="B449" s="28" t="s">
        <v>191</v>
      </c>
      <c r="C449" s="98" t="s">
        <v>29</v>
      </c>
      <c r="D449" s="104">
        <v>4</v>
      </c>
      <c r="E449" s="109">
        <v>85.129499999999993</v>
      </c>
      <c r="F449" s="118">
        <f t="shared" si="6"/>
        <v>340.52</v>
      </c>
    </row>
    <row r="450" spans="1:6" ht="23">
      <c r="A450" s="49">
        <v>20</v>
      </c>
      <c r="B450" s="28" t="s">
        <v>169</v>
      </c>
      <c r="C450" s="98" t="s">
        <v>57</v>
      </c>
      <c r="D450" s="104">
        <v>68</v>
      </c>
      <c r="E450" s="109">
        <v>43.006500000000003</v>
      </c>
      <c r="F450" s="118">
        <f t="shared" si="6"/>
        <v>2924.44</v>
      </c>
    </row>
    <row r="451" spans="1:6" ht="23">
      <c r="A451" s="49">
        <v>21</v>
      </c>
      <c r="B451" s="28" t="s">
        <v>112</v>
      </c>
      <c r="C451" s="98" t="s">
        <v>57</v>
      </c>
      <c r="D451" s="104">
        <v>68</v>
      </c>
      <c r="E451" s="109">
        <v>4.75</v>
      </c>
      <c r="F451" s="118">
        <f t="shared" si="6"/>
        <v>323</v>
      </c>
    </row>
    <row r="452" spans="1:6" ht="23">
      <c r="A452" s="49">
        <v>22</v>
      </c>
      <c r="B452" s="28" t="s">
        <v>209</v>
      </c>
      <c r="C452" s="98" t="s">
        <v>30</v>
      </c>
      <c r="D452" s="104">
        <v>4</v>
      </c>
      <c r="E452" s="109">
        <v>182.77049999999997</v>
      </c>
      <c r="F452" s="118">
        <f t="shared" si="6"/>
        <v>731.08</v>
      </c>
    </row>
    <row r="453" spans="1:6">
      <c r="A453" s="49">
        <v>23</v>
      </c>
      <c r="B453" s="28" t="s">
        <v>210</v>
      </c>
      <c r="C453" s="98" t="s">
        <v>36</v>
      </c>
      <c r="D453" s="104">
        <v>3.76</v>
      </c>
      <c r="E453" s="109">
        <v>480.47199999999998</v>
      </c>
      <c r="F453" s="118">
        <f t="shared" si="6"/>
        <v>1806.57</v>
      </c>
    </row>
    <row r="454" spans="1:6">
      <c r="A454" s="49">
        <v>24</v>
      </c>
      <c r="B454" s="28" t="s">
        <v>202</v>
      </c>
      <c r="C454" s="98" t="s">
        <v>30</v>
      </c>
      <c r="D454" s="104">
        <v>720</v>
      </c>
      <c r="E454" s="109">
        <v>3.5150000000000001</v>
      </c>
      <c r="F454" s="118">
        <f t="shared" si="6"/>
        <v>2530.8000000000002</v>
      </c>
    </row>
    <row r="455" spans="1:6">
      <c r="A455" s="49">
        <v>25</v>
      </c>
      <c r="B455" s="28" t="s">
        <v>204</v>
      </c>
      <c r="C455" s="98" t="s">
        <v>29</v>
      </c>
      <c r="D455" s="104">
        <v>1</v>
      </c>
      <c r="E455" s="109">
        <v>1291.4110000000001</v>
      </c>
      <c r="F455" s="118">
        <f t="shared" si="6"/>
        <v>1291.4100000000001</v>
      </c>
    </row>
    <row r="456" spans="1:6">
      <c r="A456" s="94"/>
      <c r="B456" s="177" t="s">
        <v>460</v>
      </c>
      <c r="C456" s="113"/>
      <c r="D456" s="113"/>
      <c r="E456" s="109"/>
      <c r="F456" s="107"/>
    </row>
    <row r="457" spans="1:6" ht="23">
      <c r="A457" s="49">
        <v>1</v>
      </c>
      <c r="B457" s="28" t="s">
        <v>188</v>
      </c>
      <c r="C457" s="98" t="s">
        <v>29</v>
      </c>
      <c r="D457" s="104">
        <v>2</v>
      </c>
      <c r="E457" s="109">
        <v>728.33649999999989</v>
      </c>
      <c r="F457" s="118">
        <f t="shared" si="6"/>
        <v>1456.67</v>
      </c>
    </row>
    <row r="458" spans="1:6">
      <c r="A458" s="49">
        <v>2</v>
      </c>
      <c r="B458" s="28" t="s">
        <v>224</v>
      </c>
      <c r="C458" s="98" t="s">
        <v>28</v>
      </c>
      <c r="D458" s="104">
        <v>1</v>
      </c>
      <c r="E458" s="109">
        <v>9679.8919999999998</v>
      </c>
      <c r="F458" s="118">
        <f t="shared" si="6"/>
        <v>9679.89</v>
      </c>
    </row>
    <row r="459" spans="1:6">
      <c r="A459" s="49">
        <v>3</v>
      </c>
      <c r="B459" s="28" t="s">
        <v>225</v>
      </c>
      <c r="C459" s="98" t="s">
        <v>28</v>
      </c>
      <c r="D459" s="104">
        <v>1</v>
      </c>
      <c r="E459" s="109">
        <v>1873.4569999999999</v>
      </c>
      <c r="F459" s="118">
        <f t="shared" si="6"/>
        <v>1873.46</v>
      </c>
    </row>
    <row r="460" spans="1:6" ht="23">
      <c r="A460" s="49">
        <v>4</v>
      </c>
      <c r="B460" s="28" t="s">
        <v>206</v>
      </c>
      <c r="C460" s="98" t="s">
        <v>29</v>
      </c>
      <c r="D460" s="104">
        <v>4</v>
      </c>
      <c r="E460" s="109">
        <v>1443.8384999999998</v>
      </c>
      <c r="F460" s="118">
        <f t="shared" si="6"/>
        <v>5775.35</v>
      </c>
    </row>
    <row r="461" spans="1:6">
      <c r="A461" s="49">
        <v>5</v>
      </c>
      <c r="B461" s="28" t="s">
        <v>177</v>
      </c>
      <c r="C461" s="98" t="s">
        <v>29</v>
      </c>
      <c r="D461" s="104">
        <v>49</v>
      </c>
      <c r="E461" s="109">
        <v>13.689499999999999</v>
      </c>
      <c r="F461" s="118">
        <f t="shared" si="6"/>
        <v>670.79</v>
      </c>
    </row>
    <row r="462" spans="1:6">
      <c r="A462" s="49">
        <v>6</v>
      </c>
      <c r="B462" s="28" t="s">
        <v>178</v>
      </c>
      <c r="C462" s="98" t="s">
        <v>29</v>
      </c>
      <c r="D462" s="104">
        <v>8</v>
      </c>
      <c r="E462" s="109">
        <v>28.727999999999998</v>
      </c>
      <c r="F462" s="118">
        <f t="shared" si="6"/>
        <v>229.82</v>
      </c>
    </row>
    <row r="463" spans="1:6">
      <c r="A463" s="49">
        <v>7</v>
      </c>
      <c r="B463" s="28" t="s">
        <v>179</v>
      </c>
      <c r="C463" s="98" t="s">
        <v>30</v>
      </c>
      <c r="D463" s="104">
        <v>120</v>
      </c>
      <c r="E463" s="109">
        <v>64.390999999999991</v>
      </c>
      <c r="F463" s="118">
        <f t="shared" si="6"/>
        <v>7726.92</v>
      </c>
    </row>
    <row r="464" spans="1:6" ht="23">
      <c r="A464" s="49">
        <v>8</v>
      </c>
      <c r="B464" s="28" t="s">
        <v>180</v>
      </c>
      <c r="C464" s="98" t="s">
        <v>30</v>
      </c>
      <c r="D464" s="104">
        <v>85</v>
      </c>
      <c r="E464" s="109">
        <v>64.390999999999991</v>
      </c>
      <c r="F464" s="118">
        <f t="shared" si="6"/>
        <v>5473.24</v>
      </c>
    </row>
    <row r="465" spans="1:6" ht="23">
      <c r="A465" s="49">
        <v>9</v>
      </c>
      <c r="B465" s="28" t="s">
        <v>195</v>
      </c>
      <c r="C465" s="98" t="s">
        <v>30</v>
      </c>
      <c r="D465" s="104">
        <v>185</v>
      </c>
      <c r="E465" s="109">
        <v>64.390999999999991</v>
      </c>
      <c r="F465" s="118">
        <f t="shared" si="6"/>
        <v>11912.34</v>
      </c>
    </row>
    <row r="466" spans="1:6" ht="23">
      <c r="A466" s="49">
        <v>10</v>
      </c>
      <c r="B466" s="28" t="s">
        <v>183</v>
      </c>
      <c r="C466" s="98" t="s">
        <v>56</v>
      </c>
      <c r="D466" s="104">
        <v>4.5</v>
      </c>
      <c r="E466" s="109">
        <v>2988.4339999999997</v>
      </c>
      <c r="F466" s="118">
        <f t="shared" si="6"/>
        <v>13447.95</v>
      </c>
    </row>
    <row r="467" spans="1:6" ht="34.5">
      <c r="A467" s="49">
        <v>11</v>
      </c>
      <c r="B467" s="28" t="s">
        <v>198</v>
      </c>
      <c r="C467" s="98" t="s">
        <v>56</v>
      </c>
      <c r="D467" s="104">
        <v>0.5</v>
      </c>
      <c r="E467" s="109">
        <v>2125.473</v>
      </c>
      <c r="F467" s="118">
        <f t="shared" si="6"/>
        <v>1062.74</v>
      </c>
    </row>
    <row r="468" spans="1:6">
      <c r="A468" s="49">
        <v>12</v>
      </c>
      <c r="B468" s="28" t="s">
        <v>192</v>
      </c>
      <c r="C468" s="98" t="s">
        <v>57</v>
      </c>
      <c r="D468" s="104">
        <v>15</v>
      </c>
      <c r="E468" s="109">
        <v>102.6</v>
      </c>
      <c r="F468" s="118">
        <f t="shared" si="6"/>
        <v>1539</v>
      </c>
    </row>
    <row r="469" spans="1:6">
      <c r="A469" s="49">
        <v>13</v>
      </c>
      <c r="B469" s="28" t="s">
        <v>199</v>
      </c>
      <c r="C469" s="98" t="s">
        <v>29</v>
      </c>
      <c r="D469" s="104">
        <v>2</v>
      </c>
      <c r="E469" s="109">
        <v>26.713999999999999</v>
      </c>
      <c r="F469" s="118">
        <f t="shared" si="6"/>
        <v>53.43</v>
      </c>
    </row>
    <row r="470" spans="1:6" ht="23">
      <c r="A470" s="49">
        <v>14</v>
      </c>
      <c r="B470" s="28" t="s">
        <v>200</v>
      </c>
      <c r="C470" s="98" t="s">
        <v>29</v>
      </c>
      <c r="D470" s="104">
        <v>2</v>
      </c>
      <c r="E470" s="109">
        <v>68.438000000000002</v>
      </c>
      <c r="F470" s="118">
        <f t="shared" si="6"/>
        <v>136.88</v>
      </c>
    </row>
    <row r="471" spans="1:6">
      <c r="A471" s="49">
        <v>15</v>
      </c>
      <c r="B471" s="28" t="s">
        <v>191</v>
      </c>
      <c r="C471" s="98" t="s">
        <v>29</v>
      </c>
      <c r="D471" s="104">
        <v>4</v>
      </c>
      <c r="E471" s="109">
        <v>85.129499999999993</v>
      </c>
      <c r="F471" s="118">
        <f t="shared" si="6"/>
        <v>340.52</v>
      </c>
    </row>
    <row r="472" spans="1:6" ht="23">
      <c r="A472" s="49">
        <v>16</v>
      </c>
      <c r="B472" s="28" t="s">
        <v>169</v>
      </c>
      <c r="C472" s="98" t="s">
        <v>57</v>
      </c>
      <c r="D472" s="104">
        <v>57</v>
      </c>
      <c r="E472" s="109">
        <v>52.525499999999994</v>
      </c>
      <c r="F472" s="118">
        <f t="shared" si="6"/>
        <v>2993.95</v>
      </c>
    </row>
    <row r="473" spans="1:6" ht="23">
      <c r="A473" s="49">
        <v>17</v>
      </c>
      <c r="B473" s="28" t="s">
        <v>112</v>
      </c>
      <c r="C473" s="98" t="s">
        <v>57</v>
      </c>
      <c r="D473" s="104">
        <v>57</v>
      </c>
      <c r="E473" s="109">
        <v>4.75</v>
      </c>
      <c r="F473" s="118">
        <f t="shared" ref="F473:F502" si="7">ROUND(D473*E473,2)</f>
        <v>270.75</v>
      </c>
    </row>
    <row r="474" spans="1:6" ht="23">
      <c r="A474" s="49">
        <v>18</v>
      </c>
      <c r="B474" s="28" t="s">
        <v>209</v>
      </c>
      <c r="C474" s="98" t="s">
        <v>30</v>
      </c>
      <c r="D474" s="104">
        <v>4</v>
      </c>
      <c r="E474" s="109">
        <v>182.77049999999997</v>
      </c>
      <c r="F474" s="118">
        <f t="shared" si="7"/>
        <v>731.08</v>
      </c>
    </row>
    <row r="475" spans="1:6">
      <c r="A475" s="49">
        <v>19</v>
      </c>
      <c r="B475" s="28" t="s">
        <v>210</v>
      </c>
      <c r="C475" s="98" t="s">
        <v>36</v>
      </c>
      <c r="D475" s="104">
        <v>3.32</v>
      </c>
      <c r="E475" s="109">
        <v>480.47199999999998</v>
      </c>
      <c r="F475" s="118">
        <f t="shared" si="7"/>
        <v>1595.17</v>
      </c>
    </row>
    <row r="476" spans="1:6">
      <c r="A476" s="49">
        <v>20</v>
      </c>
      <c r="B476" s="28" t="s">
        <v>202</v>
      </c>
      <c r="C476" s="98" t="s">
        <v>30</v>
      </c>
      <c r="D476" s="104">
        <v>810</v>
      </c>
      <c r="E476" s="109">
        <v>3.5150000000000001</v>
      </c>
      <c r="F476" s="118">
        <f t="shared" si="7"/>
        <v>2847.15</v>
      </c>
    </row>
    <row r="477" spans="1:6">
      <c r="A477" s="49">
        <v>21</v>
      </c>
      <c r="B477" s="28" t="s">
        <v>204</v>
      </c>
      <c r="C477" s="98" t="s">
        <v>29</v>
      </c>
      <c r="D477" s="104">
        <v>1</v>
      </c>
      <c r="E477" s="109">
        <v>1087.0564999999999</v>
      </c>
      <c r="F477" s="118">
        <f t="shared" si="7"/>
        <v>1087.06</v>
      </c>
    </row>
    <row r="478" spans="1:6">
      <c r="A478" s="94"/>
      <c r="B478" s="177" t="s">
        <v>461</v>
      </c>
      <c r="C478" s="113"/>
      <c r="D478" s="113"/>
      <c r="E478" s="109"/>
      <c r="F478" s="107"/>
    </row>
    <row r="479" spans="1:6" ht="23">
      <c r="A479" s="49">
        <v>1</v>
      </c>
      <c r="B479" s="28" t="s">
        <v>180</v>
      </c>
      <c r="C479" s="98" t="s">
        <v>30</v>
      </c>
      <c r="D479" s="104">
        <v>10</v>
      </c>
      <c r="E479" s="109">
        <v>100.40549999999999</v>
      </c>
      <c r="F479" s="118">
        <f t="shared" si="7"/>
        <v>1004.06</v>
      </c>
    </row>
    <row r="480" spans="1:6" ht="23">
      <c r="A480" s="49">
        <v>2</v>
      </c>
      <c r="B480" s="28" t="s">
        <v>195</v>
      </c>
      <c r="C480" s="98" t="s">
        <v>30</v>
      </c>
      <c r="D480" s="104">
        <v>15</v>
      </c>
      <c r="E480" s="109">
        <v>100.40549999999999</v>
      </c>
      <c r="F480" s="118">
        <f t="shared" si="7"/>
        <v>1506.08</v>
      </c>
    </row>
    <row r="481" spans="1:6" ht="23">
      <c r="A481" s="49">
        <v>3</v>
      </c>
      <c r="B481" s="28" t="s">
        <v>190</v>
      </c>
      <c r="C481" s="98" t="s">
        <v>30</v>
      </c>
      <c r="D481" s="104">
        <v>10</v>
      </c>
      <c r="E481" s="109">
        <v>100.40549999999999</v>
      </c>
      <c r="F481" s="118">
        <f t="shared" si="7"/>
        <v>1004.06</v>
      </c>
    </row>
    <row r="482" spans="1:6" ht="23">
      <c r="A482" s="49">
        <v>4</v>
      </c>
      <c r="B482" s="28" t="s">
        <v>209</v>
      </c>
      <c r="C482" s="98" t="s">
        <v>30</v>
      </c>
      <c r="D482" s="104">
        <v>38</v>
      </c>
      <c r="E482" s="109">
        <v>100.40549999999999</v>
      </c>
      <c r="F482" s="118">
        <f t="shared" si="7"/>
        <v>3815.41</v>
      </c>
    </row>
    <row r="483" spans="1:6" ht="23">
      <c r="A483" s="49">
        <v>5</v>
      </c>
      <c r="B483" s="28" t="s">
        <v>183</v>
      </c>
      <c r="C483" s="98" t="s">
        <v>56</v>
      </c>
      <c r="D483" s="104">
        <v>1.75</v>
      </c>
      <c r="E483" s="109">
        <v>2988.4339999999997</v>
      </c>
      <c r="F483" s="118">
        <f t="shared" si="7"/>
        <v>5229.76</v>
      </c>
    </row>
    <row r="484" spans="1:6">
      <c r="A484" s="49">
        <v>6</v>
      </c>
      <c r="B484" s="28" t="s">
        <v>192</v>
      </c>
      <c r="C484" s="98" t="s">
        <v>57</v>
      </c>
      <c r="D484" s="104">
        <v>6</v>
      </c>
      <c r="E484" s="109">
        <v>164.83449999999999</v>
      </c>
      <c r="F484" s="118">
        <f t="shared" si="7"/>
        <v>989.01</v>
      </c>
    </row>
    <row r="485" spans="1:6">
      <c r="A485" s="49">
        <v>7</v>
      </c>
      <c r="B485" s="28" t="s">
        <v>208</v>
      </c>
      <c r="C485" s="98" t="s">
        <v>57</v>
      </c>
      <c r="D485" s="104">
        <v>4</v>
      </c>
      <c r="E485" s="109">
        <v>164.83449999999999</v>
      </c>
      <c r="F485" s="118">
        <f t="shared" si="7"/>
        <v>659.34</v>
      </c>
    </row>
    <row r="486" spans="1:6" ht="23">
      <c r="A486" s="49">
        <v>8</v>
      </c>
      <c r="B486" s="28" t="s">
        <v>209</v>
      </c>
      <c r="C486" s="98" t="s">
        <v>30</v>
      </c>
      <c r="D486" s="104">
        <v>4</v>
      </c>
      <c r="E486" s="109">
        <v>182.77049999999997</v>
      </c>
      <c r="F486" s="118">
        <f t="shared" si="7"/>
        <v>731.08</v>
      </c>
    </row>
    <row r="487" spans="1:6">
      <c r="A487" s="49">
        <v>9</v>
      </c>
      <c r="B487" s="28" t="s">
        <v>210</v>
      </c>
      <c r="C487" s="98" t="s">
        <v>36</v>
      </c>
      <c r="D487" s="104">
        <v>2.96</v>
      </c>
      <c r="E487" s="109">
        <v>573.14449999999988</v>
      </c>
      <c r="F487" s="118">
        <f t="shared" si="7"/>
        <v>1696.51</v>
      </c>
    </row>
    <row r="488" spans="1:6" ht="23">
      <c r="A488" s="49">
        <v>10</v>
      </c>
      <c r="B488" s="28" t="s">
        <v>169</v>
      </c>
      <c r="C488" s="98" t="s">
        <v>57</v>
      </c>
      <c r="D488" s="104">
        <v>12</v>
      </c>
      <c r="E488" s="109">
        <v>43.034999999999997</v>
      </c>
      <c r="F488" s="118">
        <f t="shared" si="7"/>
        <v>516.41999999999996</v>
      </c>
    </row>
    <row r="489" spans="1:6" ht="23">
      <c r="A489" s="49">
        <v>11</v>
      </c>
      <c r="B489" s="28" t="s">
        <v>112</v>
      </c>
      <c r="C489" s="98" t="s">
        <v>57</v>
      </c>
      <c r="D489" s="104">
        <v>12</v>
      </c>
      <c r="E489" s="109">
        <v>4.75</v>
      </c>
      <c r="F489" s="118">
        <f t="shared" si="7"/>
        <v>57</v>
      </c>
    </row>
    <row r="490" spans="1:6">
      <c r="A490" s="94"/>
      <c r="B490" s="177" t="s">
        <v>462</v>
      </c>
      <c r="C490" s="113"/>
      <c r="D490" s="113"/>
      <c r="E490" s="109"/>
      <c r="F490" s="107"/>
    </row>
    <row r="491" spans="1:6" ht="23">
      <c r="A491" s="49">
        <v>1</v>
      </c>
      <c r="B491" s="28" t="s">
        <v>184</v>
      </c>
      <c r="C491" s="98" t="s">
        <v>29</v>
      </c>
      <c r="D491" s="104">
        <v>38</v>
      </c>
      <c r="E491" s="109">
        <v>33.25</v>
      </c>
      <c r="F491" s="118">
        <f t="shared" si="7"/>
        <v>1263.5</v>
      </c>
    </row>
    <row r="492" spans="1:6">
      <c r="A492" s="49">
        <v>2</v>
      </c>
      <c r="B492" s="28" t="s">
        <v>192</v>
      </c>
      <c r="C492" s="98" t="s">
        <v>57</v>
      </c>
      <c r="D492" s="104">
        <v>1</v>
      </c>
      <c r="E492" s="109">
        <v>239.55199999999999</v>
      </c>
      <c r="F492" s="118">
        <f t="shared" si="7"/>
        <v>239.55</v>
      </c>
    </row>
    <row r="493" spans="1:6">
      <c r="A493" s="94"/>
      <c r="B493" s="177" t="s">
        <v>463</v>
      </c>
      <c r="C493" s="113"/>
      <c r="D493" s="113"/>
      <c r="E493" s="109"/>
      <c r="F493" s="107"/>
    </row>
    <row r="494" spans="1:6" ht="23">
      <c r="A494" s="41">
        <v>1</v>
      </c>
      <c r="B494" s="28" t="s">
        <v>211</v>
      </c>
      <c r="C494" s="98" t="s">
        <v>29</v>
      </c>
      <c r="D494" s="104">
        <v>10</v>
      </c>
      <c r="E494" s="109">
        <v>38.921499999999995</v>
      </c>
      <c r="F494" s="118">
        <f t="shared" si="7"/>
        <v>389.22</v>
      </c>
    </row>
    <row r="495" spans="1:6" ht="23">
      <c r="A495" s="41">
        <v>2</v>
      </c>
      <c r="B495" s="28" t="s">
        <v>212</v>
      </c>
      <c r="C495" s="98" t="s">
        <v>30</v>
      </c>
      <c r="D495" s="104">
        <v>1865</v>
      </c>
      <c r="E495" s="109">
        <v>2.5270000000000001</v>
      </c>
      <c r="F495" s="118">
        <f t="shared" si="7"/>
        <v>4712.8599999999997</v>
      </c>
    </row>
    <row r="496" spans="1:6" ht="23">
      <c r="A496" s="41">
        <v>3</v>
      </c>
      <c r="B496" s="28" t="s">
        <v>213</v>
      </c>
      <c r="C496" s="98" t="s">
        <v>30</v>
      </c>
      <c r="D496" s="104">
        <v>846</v>
      </c>
      <c r="E496" s="109">
        <v>2.5270000000000001</v>
      </c>
      <c r="F496" s="118">
        <f t="shared" si="7"/>
        <v>2137.84</v>
      </c>
    </row>
    <row r="497" spans="1:6" ht="23">
      <c r="A497" s="41">
        <v>4</v>
      </c>
      <c r="B497" s="28" t="s">
        <v>214</v>
      </c>
      <c r="C497" s="98" t="s">
        <v>30</v>
      </c>
      <c r="D497" s="104">
        <v>244</v>
      </c>
      <c r="E497" s="109">
        <v>2.5270000000000001</v>
      </c>
      <c r="F497" s="118">
        <f t="shared" si="7"/>
        <v>616.59</v>
      </c>
    </row>
    <row r="498" spans="1:6" ht="23">
      <c r="A498" s="41">
        <v>5</v>
      </c>
      <c r="B498" s="28" t="s">
        <v>215</v>
      </c>
      <c r="C498" s="98" t="s">
        <v>30</v>
      </c>
      <c r="D498" s="104">
        <v>23</v>
      </c>
      <c r="E498" s="109">
        <v>2.5270000000000001</v>
      </c>
      <c r="F498" s="118">
        <f t="shared" si="7"/>
        <v>58.12</v>
      </c>
    </row>
    <row r="499" spans="1:6" ht="23">
      <c r="A499" s="41">
        <v>6</v>
      </c>
      <c r="B499" s="28" t="s">
        <v>216</v>
      </c>
      <c r="C499" s="98" t="s">
        <v>30</v>
      </c>
      <c r="D499" s="104">
        <v>8</v>
      </c>
      <c r="E499" s="109">
        <v>2.5270000000000001</v>
      </c>
      <c r="F499" s="118">
        <f t="shared" si="7"/>
        <v>20.22</v>
      </c>
    </row>
    <row r="500" spans="1:6" ht="23">
      <c r="A500" s="41">
        <v>7</v>
      </c>
      <c r="B500" s="28" t="s">
        <v>217</v>
      </c>
      <c r="C500" s="98" t="s">
        <v>30</v>
      </c>
      <c r="D500" s="104">
        <v>6</v>
      </c>
      <c r="E500" s="109">
        <v>2.5270000000000001</v>
      </c>
      <c r="F500" s="118">
        <f t="shared" si="7"/>
        <v>15.16</v>
      </c>
    </row>
    <row r="501" spans="1:6" ht="23">
      <c r="A501" s="41">
        <v>8</v>
      </c>
      <c r="B501" s="28" t="s">
        <v>218</v>
      </c>
      <c r="C501" s="98" t="s">
        <v>38</v>
      </c>
      <c r="D501" s="104">
        <v>116</v>
      </c>
      <c r="E501" s="109">
        <v>14.525499999999999</v>
      </c>
      <c r="F501" s="118">
        <f t="shared" si="7"/>
        <v>1684.96</v>
      </c>
    </row>
    <row r="502" spans="1:6">
      <c r="A502" s="41">
        <v>9</v>
      </c>
      <c r="B502" s="28" t="s">
        <v>55</v>
      </c>
      <c r="C502" s="98" t="s">
        <v>37</v>
      </c>
      <c r="D502" s="104">
        <v>8.1999999999999993</v>
      </c>
      <c r="E502" s="109">
        <v>175.53</v>
      </c>
      <c r="F502" s="118">
        <f t="shared" si="7"/>
        <v>1439.35</v>
      </c>
    </row>
    <row r="503" spans="1:6" ht="15" thickBot="1">
      <c r="A503" s="207" t="s">
        <v>14</v>
      </c>
      <c r="B503" s="208"/>
      <c r="C503" s="208"/>
      <c r="D503" s="208"/>
      <c r="E503" s="208"/>
      <c r="F503" s="119">
        <f>SUM(F12:F502)</f>
        <v>1162682.55</v>
      </c>
    </row>
    <row r="504" spans="1:6">
      <c r="E504"/>
    </row>
    <row r="505" spans="1:6">
      <c r="E505"/>
    </row>
    <row r="506" spans="1:6">
      <c r="E506"/>
    </row>
    <row r="507" spans="1:6">
      <c r="E507"/>
    </row>
    <row r="508" spans="1:6">
      <c r="E508"/>
    </row>
    <row r="509" spans="1:6">
      <c r="E509"/>
    </row>
    <row r="510" spans="1:6">
      <c r="E510"/>
    </row>
    <row r="511" spans="1:6">
      <c r="E511"/>
    </row>
    <row r="512" spans="1:6">
      <c r="E512"/>
    </row>
    <row r="513" spans="5:5">
      <c r="E513"/>
    </row>
    <row r="514" spans="5:5">
      <c r="E514"/>
    </row>
    <row r="515" spans="5:5">
      <c r="E515"/>
    </row>
    <row r="516" spans="5:5">
      <c r="E516"/>
    </row>
    <row r="517" spans="5:5">
      <c r="E517"/>
    </row>
    <row r="518" spans="5:5">
      <c r="E518"/>
    </row>
    <row r="519" spans="5:5">
      <c r="E519"/>
    </row>
    <row r="520" spans="5:5">
      <c r="E520"/>
    </row>
    <row r="521" spans="5:5">
      <c r="E521"/>
    </row>
    <row r="522" spans="5:5">
      <c r="E522"/>
    </row>
    <row r="523" spans="5:5">
      <c r="E523"/>
    </row>
    <row r="524" spans="5:5">
      <c r="E524"/>
    </row>
    <row r="525" spans="5:5">
      <c r="E525"/>
    </row>
  </sheetData>
  <sheetProtection algorithmName="SHA-512" hashValue="ENOVuJQbgRHkpihL/56ri2dIfajqt8VQONbY51lMLIwppwPzB8xNlXjHXfU0HFs0rp7iobkV//usC8fBpiFyBQ==" saltValue="RqsfcrXqKXMXqM9SZGVF4Q==" spinCount="100000" sheet="1" objects="1" scenarios="1"/>
  <autoFilter ref="A11:F11"/>
  <mergeCells count="5">
    <mergeCell ref="A503:E503"/>
    <mergeCell ref="A9:A10"/>
    <mergeCell ref="C9:C10"/>
    <mergeCell ref="D9:D10"/>
    <mergeCell ref="E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workbookViewId="0">
      <selection activeCell="E50" sqref="E50"/>
    </sheetView>
  </sheetViews>
  <sheetFormatPr defaultColWidth="8.81640625" defaultRowHeight="11.5"/>
  <cols>
    <col min="1" max="1" width="8.7265625" style="2" customWidth="1"/>
    <col min="2" max="2" width="66.81640625" style="1" customWidth="1"/>
    <col min="3" max="3" width="11.54296875" style="24" customWidth="1"/>
    <col min="4" max="4" width="8.81640625" style="24"/>
    <col min="5" max="5" width="12.81640625" style="127" customWidth="1"/>
    <col min="6" max="6" width="12.7265625" style="24" customWidth="1"/>
    <col min="7" max="9" width="8.81640625" style="1"/>
    <col min="10" max="10" width="8.81640625" style="16" hidden="1" customWidth="1"/>
    <col min="11" max="11" width="8.81640625" style="24" hidden="1" customWidth="1"/>
    <col min="12" max="16384" width="8.81640625" style="1"/>
  </cols>
  <sheetData>
    <row r="1" spans="1:11" ht="12">
      <c r="A1" s="97" t="s">
        <v>0</v>
      </c>
      <c r="B1" s="38" t="s">
        <v>646</v>
      </c>
      <c r="E1" s="1"/>
    </row>
    <row r="2" spans="1:11">
      <c r="E2" s="1"/>
    </row>
    <row r="3" spans="1:11" ht="12">
      <c r="A3" s="97" t="s">
        <v>1</v>
      </c>
      <c r="B3" s="11" t="s">
        <v>139</v>
      </c>
      <c r="C3" s="11"/>
      <c r="D3" s="11"/>
      <c r="E3" s="1"/>
      <c r="F3" s="11"/>
    </row>
    <row r="4" spans="1:11">
      <c r="A4" s="3"/>
      <c r="E4" s="1"/>
    </row>
    <row r="5" spans="1:11" ht="12">
      <c r="A5" s="97" t="s">
        <v>2</v>
      </c>
      <c r="B5" s="172">
        <v>6</v>
      </c>
      <c r="E5" s="1"/>
    </row>
    <row r="6" spans="1:11" ht="12">
      <c r="A6" s="97" t="s">
        <v>3</v>
      </c>
      <c r="B6" s="4" t="s">
        <v>17</v>
      </c>
      <c r="E6" s="1"/>
    </row>
    <row r="7" spans="1:11">
      <c r="E7" s="1"/>
    </row>
    <row r="8" spans="1:11" ht="12" thickBot="1">
      <c r="E8" s="1"/>
    </row>
    <row r="9" spans="1:11">
      <c r="A9" s="222" t="s">
        <v>5</v>
      </c>
      <c r="B9" s="42" t="s">
        <v>18</v>
      </c>
      <c r="C9" s="237" t="s">
        <v>19</v>
      </c>
      <c r="D9" s="237" t="s">
        <v>20</v>
      </c>
      <c r="E9" s="237" t="s">
        <v>21</v>
      </c>
      <c r="F9" s="227"/>
      <c r="J9" s="218" t="s">
        <v>22</v>
      </c>
      <c r="K9" s="219"/>
    </row>
    <row r="10" spans="1:11">
      <c r="A10" s="236"/>
      <c r="B10" s="43" t="s">
        <v>23</v>
      </c>
      <c r="C10" s="238"/>
      <c r="D10" s="238"/>
      <c r="E10" s="157" t="s">
        <v>24</v>
      </c>
      <c r="F10" s="5" t="s">
        <v>25</v>
      </c>
      <c r="J10" s="44" t="s">
        <v>26</v>
      </c>
      <c r="K10" s="44" t="s">
        <v>27</v>
      </c>
    </row>
    <row r="11" spans="1:11" ht="12" thickBot="1">
      <c r="A11" s="34">
        <v>1</v>
      </c>
      <c r="B11" s="6">
        <v>3</v>
      </c>
      <c r="C11" s="6">
        <v>4</v>
      </c>
      <c r="D11" s="6">
        <v>5</v>
      </c>
      <c r="E11" s="151">
        <v>6</v>
      </c>
      <c r="F11" s="15">
        <v>7</v>
      </c>
      <c r="J11" s="45">
        <v>8</v>
      </c>
      <c r="K11" s="45">
        <v>9</v>
      </c>
    </row>
    <row r="12" spans="1:11">
      <c r="A12" s="48"/>
      <c r="B12" s="120" t="s">
        <v>473</v>
      </c>
      <c r="C12" s="67"/>
      <c r="D12" s="67"/>
      <c r="E12" s="158"/>
      <c r="F12" s="37"/>
      <c r="J12" s="46" t="e">
        <f>IF(#REF!="VIPA",F12,"")</f>
        <v>#REF!</v>
      </c>
      <c r="K12" s="45" t="e">
        <f>IF(#REF!="TB",F12,"")</f>
        <v>#REF!</v>
      </c>
    </row>
    <row r="13" spans="1:11" ht="13">
      <c r="A13" s="49">
        <v>1</v>
      </c>
      <c r="B13" s="28" t="s">
        <v>226</v>
      </c>
      <c r="C13" s="45" t="s">
        <v>29</v>
      </c>
      <c r="D13" s="45">
        <v>10</v>
      </c>
      <c r="E13" s="189">
        <v>42.85</v>
      </c>
      <c r="F13" s="57">
        <f t="shared" ref="F13:F68" si="0">ROUND(D13*E13,2)</f>
        <v>428.5</v>
      </c>
      <c r="J13" s="46" t="e">
        <f>IF(#REF!="VIPA",F13,"")</f>
        <v>#REF!</v>
      </c>
      <c r="K13" s="45" t="e">
        <f>IF(#REF!="TB",F13,"")</f>
        <v>#REF!</v>
      </c>
    </row>
    <row r="14" spans="1:11" ht="13">
      <c r="A14" s="49">
        <v>2</v>
      </c>
      <c r="B14" s="62" t="s">
        <v>227</v>
      </c>
      <c r="C14" s="45" t="s">
        <v>29</v>
      </c>
      <c r="D14" s="45">
        <v>2</v>
      </c>
      <c r="E14" s="190">
        <v>361.88</v>
      </c>
      <c r="F14" s="57">
        <f t="shared" si="0"/>
        <v>723.76</v>
      </c>
      <c r="J14" s="46" t="e">
        <f>IF(#REF!="VIPA",F14,"")</f>
        <v>#REF!</v>
      </c>
      <c r="K14" s="45" t="e">
        <f>IF(#REF!="TB",F14,"")</f>
        <v>#REF!</v>
      </c>
    </row>
    <row r="15" spans="1:11" ht="13">
      <c r="A15" s="49">
        <v>3</v>
      </c>
      <c r="B15" s="62" t="s">
        <v>228</v>
      </c>
      <c r="C15" s="45" t="s">
        <v>57</v>
      </c>
      <c r="D15" s="45">
        <v>20</v>
      </c>
      <c r="E15" s="189">
        <v>3000</v>
      </c>
      <c r="F15" s="57">
        <f t="shared" si="0"/>
        <v>60000</v>
      </c>
      <c r="J15" s="46" t="e">
        <f>IF(#REF!="VIPA",F15,"")</f>
        <v>#REF!</v>
      </c>
      <c r="K15" s="45" t="e">
        <f>IF(#REF!="TB",F15,"")</f>
        <v>#REF!</v>
      </c>
    </row>
    <row r="16" spans="1:11" ht="13">
      <c r="A16" s="49">
        <v>4</v>
      </c>
      <c r="B16" s="62" t="s">
        <v>229</v>
      </c>
      <c r="C16" s="45" t="s">
        <v>57</v>
      </c>
      <c r="D16" s="45">
        <v>235</v>
      </c>
      <c r="E16" s="189">
        <v>512.73</v>
      </c>
      <c r="F16" s="57">
        <f t="shared" si="0"/>
        <v>120491.55</v>
      </c>
      <c r="J16" s="46" t="e">
        <f>IF(#REF!="VIPA",F16,"")</f>
        <v>#REF!</v>
      </c>
      <c r="K16" s="45" t="e">
        <f>IF(#REF!="TB",F16,"")</f>
        <v>#REF!</v>
      </c>
    </row>
    <row r="17" spans="1:11" ht="23.15" customHeight="1">
      <c r="A17" s="49">
        <v>5</v>
      </c>
      <c r="B17" s="28" t="s">
        <v>230</v>
      </c>
      <c r="C17" s="45" t="s">
        <v>156</v>
      </c>
      <c r="D17" s="45">
        <v>0.96</v>
      </c>
      <c r="E17" s="189">
        <v>7645.53</v>
      </c>
      <c r="F17" s="57">
        <f t="shared" si="0"/>
        <v>7339.71</v>
      </c>
      <c r="J17" s="46" t="e">
        <f>IF(#REF!="VIPA",F17,"")</f>
        <v>#REF!</v>
      </c>
      <c r="K17" s="45" t="e">
        <f>IF(#REF!="TB",F17,"")</f>
        <v>#REF!</v>
      </c>
    </row>
    <row r="18" spans="1:11" ht="14.5" customHeight="1">
      <c r="A18" s="49">
        <v>6</v>
      </c>
      <c r="B18" s="62" t="s">
        <v>144</v>
      </c>
      <c r="C18" s="45" t="s">
        <v>29</v>
      </c>
      <c r="D18" s="45">
        <v>16</v>
      </c>
      <c r="E18" s="189">
        <v>35</v>
      </c>
      <c r="F18" s="57">
        <f t="shared" si="0"/>
        <v>560</v>
      </c>
      <c r="J18" s="46" t="e">
        <f>IF(#REF!="VIPA",F18,"")</f>
        <v>#REF!</v>
      </c>
      <c r="K18" s="45" t="e">
        <f>IF(#REF!="TB",F18,"")</f>
        <v>#REF!</v>
      </c>
    </row>
    <row r="19" spans="1:11" ht="23">
      <c r="A19" s="49">
        <v>7</v>
      </c>
      <c r="B19" s="28" t="s">
        <v>231</v>
      </c>
      <c r="C19" s="45" t="s">
        <v>29</v>
      </c>
      <c r="D19" s="45">
        <v>1474</v>
      </c>
      <c r="E19" s="189">
        <v>65.709999999999994</v>
      </c>
      <c r="F19" s="57">
        <f t="shared" si="0"/>
        <v>96856.54</v>
      </c>
      <c r="J19" s="46" t="e">
        <f>IF(#REF!="VIPA",F19,"")</f>
        <v>#REF!</v>
      </c>
      <c r="K19" s="45" t="e">
        <f>IF(#REF!="TB",F19,"")</f>
        <v>#REF!</v>
      </c>
    </row>
    <row r="20" spans="1:11" ht="13">
      <c r="A20" s="49">
        <v>8</v>
      </c>
      <c r="B20" s="28" t="s">
        <v>144</v>
      </c>
      <c r="C20" s="45" t="s">
        <v>29</v>
      </c>
      <c r="D20" s="45">
        <v>312</v>
      </c>
      <c r="E20" s="189">
        <v>35</v>
      </c>
      <c r="F20" s="57">
        <f t="shared" si="0"/>
        <v>10920</v>
      </c>
      <c r="J20" s="46" t="e">
        <f>IF(#REF!="VIPA",F20,"")</f>
        <v>#REF!</v>
      </c>
      <c r="K20" s="45" t="e">
        <f>IF(#REF!="TB",F20,"")</f>
        <v>#REF!</v>
      </c>
    </row>
    <row r="21" spans="1:11" ht="23">
      <c r="A21" s="49">
        <v>9</v>
      </c>
      <c r="B21" s="28" t="s">
        <v>230</v>
      </c>
      <c r="C21" s="45" t="s">
        <v>156</v>
      </c>
      <c r="D21" s="45">
        <v>0.16</v>
      </c>
      <c r="E21" s="189">
        <v>7645.53</v>
      </c>
      <c r="F21" s="57">
        <f t="shared" si="0"/>
        <v>1223.28</v>
      </c>
      <c r="J21" s="47" t="e">
        <f>IF(#REF!="VIPA",F21,"")</f>
        <v>#REF!</v>
      </c>
      <c r="K21" s="45" t="e">
        <f>IF(#REF!="TB",F21,"")</f>
        <v>#REF!</v>
      </c>
    </row>
    <row r="22" spans="1:11" ht="23">
      <c r="A22" s="49">
        <v>10</v>
      </c>
      <c r="B22" s="28" t="s">
        <v>231</v>
      </c>
      <c r="C22" s="45" t="s">
        <v>29</v>
      </c>
      <c r="D22" s="45">
        <v>60</v>
      </c>
      <c r="E22" s="189">
        <v>65.709999999999994</v>
      </c>
      <c r="F22" s="57">
        <f t="shared" si="0"/>
        <v>3942.6</v>
      </c>
      <c r="J22" s="46" t="e">
        <f>IF(#REF!="VIPA",F22,"")</f>
        <v>#REF!</v>
      </c>
      <c r="K22" s="45" t="e">
        <f>IF(#REF!="TB",F22,"")</f>
        <v>#REF!</v>
      </c>
    </row>
    <row r="23" spans="1:11" ht="23">
      <c r="A23" s="49">
        <v>11</v>
      </c>
      <c r="B23" s="28" t="s">
        <v>232</v>
      </c>
      <c r="C23" s="45" t="s">
        <v>29</v>
      </c>
      <c r="D23" s="45">
        <v>384</v>
      </c>
      <c r="E23" s="189">
        <v>85</v>
      </c>
      <c r="F23" s="57">
        <f t="shared" si="0"/>
        <v>32640</v>
      </c>
      <c r="J23" s="46" t="e">
        <f>IF(#REF!="VIPA",F23,"")</f>
        <v>#REF!</v>
      </c>
      <c r="K23" s="45" t="e">
        <f>IF(#REF!="TB",F23,"")</f>
        <v>#REF!</v>
      </c>
    </row>
    <row r="24" spans="1:11" ht="24" customHeight="1">
      <c r="A24" s="49">
        <v>12</v>
      </c>
      <c r="B24" s="28" t="s">
        <v>233</v>
      </c>
      <c r="C24" s="45" t="s">
        <v>156</v>
      </c>
      <c r="D24" s="45">
        <v>1.07</v>
      </c>
      <c r="E24" s="189">
        <v>13651.24</v>
      </c>
      <c r="F24" s="57">
        <f t="shared" si="0"/>
        <v>14606.83</v>
      </c>
      <c r="J24" s="46" t="e">
        <f>IF(#REF!="VIPA",F24,"")</f>
        <v>#REF!</v>
      </c>
      <c r="K24" s="45" t="e">
        <f>IF(#REF!="TB",F24,"")</f>
        <v>#REF!</v>
      </c>
    </row>
    <row r="25" spans="1:11" ht="23">
      <c r="A25" s="49">
        <v>13</v>
      </c>
      <c r="B25" s="28" t="s">
        <v>232</v>
      </c>
      <c r="C25" s="45" t="s">
        <v>29</v>
      </c>
      <c r="D25" s="45">
        <v>17</v>
      </c>
      <c r="E25" s="189">
        <v>393.29</v>
      </c>
      <c r="F25" s="57">
        <f t="shared" si="0"/>
        <v>6685.93</v>
      </c>
      <c r="J25" s="46" t="e">
        <f>IF(#REF!="VIPA",F25,"")</f>
        <v>#REF!</v>
      </c>
      <c r="K25" s="45" t="e">
        <f>IF(#REF!="TB",F25,"")</f>
        <v>#REF!</v>
      </c>
    </row>
    <row r="26" spans="1:11" ht="23">
      <c r="A26" s="49">
        <v>14</v>
      </c>
      <c r="B26" s="28" t="s">
        <v>234</v>
      </c>
      <c r="C26" s="45" t="s">
        <v>29</v>
      </c>
      <c r="D26" s="45">
        <v>20</v>
      </c>
      <c r="E26" s="189">
        <v>314</v>
      </c>
      <c r="F26" s="57">
        <f t="shared" si="0"/>
        <v>6280</v>
      </c>
      <c r="J26" s="46" t="e">
        <f>IF(#REF!="VIPA",F26,"")</f>
        <v>#REF!</v>
      </c>
      <c r="K26" s="45" t="e">
        <f>IF(#REF!="TB",F26,"")</f>
        <v>#REF!</v>
      </c>
    </row>
    <row r="27" spans="1:11" ht="23">
      <c r="A27" s="49">
        <v>15</v>
      </c>
      <c r="B27" s="28" t="s">
        <v>235</v>
      </c>
      <c r="C27" s="45" t="s">
        <v>156</v>
      </c>
      <c r="D27" s="45">
        <v>0.2</v>
      </c>
      <c r="E27" s="189">
        <v>15024.38</v>
      </c>
      <c r="F27" s="57">
        <f t="shared" si="0"/>
        <v>3004.88</v>
      </c>
      <c r="J27" s="46" t="e">
        <f>IF(#REF!="VIPA",F27,"")</f>
        <v>#REF!</v>
      </c>
      <c r="K27" s="45" t="e">
        <f>IF(#REF!="TB",F27,"")</f>
        <v>#REF!</v>
      </c>
    </row>
    <row r="28" spans="1:11" ht="13">
      <c r="A28" s="49">
        <v>16</v>
      </c>
      <c r="B28" s="62" t="s">
        <v>236</v>
      </c>
      <c r="C28" s="45" t="s">
        <v>29</v>
      </c>
      <c r="D28" s="45">
        <v>48</v>
      </c>
      <c r="E28" s="189">
        <v>155.16</v>
      </c>
      <c r="F28" s="57">
        <f t="shared" si="0"/>
        <v>7447.68</v>
      </c>
      <c r="J28" s="46" t="e">
        <f>IF(#REF!="VIPA",F28,"")</f>
        <v>#REF!</v>
      </c>
      <c r="K28" s="45" t="e">
        <f>IF(#REF!="TB",F28,"")</f>
        <v>#REF!</v>
      </c>
    </row>
    <row r="29" spans="1:11" ht="13">
      <c r="A29" s="49">
        <v>17</v>
      </c>
      <c r="B29" s="62" t="s">
        <v>237</v>
      </c>
      <c r="C29" s="45" t="s">
        <v>156</v>
      </c>
      <c r="D29" s="45">
        <v>1.01</v>
      </c>
      <c r="E29" s="189">
        <v>8679.2900000000009</v>
      </c>
      <c r="F29" s="57">
        <f t="shared" si="0"/>
        <v>8766.08</v>
      </c>
      <c r="J29" s="46" t="e">
        <f>IF(#REF!="VIPA",F29,"")</f>
        <v>#REF!</v>
      </c>
      <c r="K29" s="45" t="e">
        <f>IF(#REF!="TB",F29,"")</f>
        <v>#REF!</v>
      </c>
    </row>
    <row r="30" spans="1:11" ht="13">
      <c r="A30" s="49">
        <v>18</v>
      </c>
      <c r="B30" s="62" t="s">
        <v>238</v>
      </c>
      <c r="C30" s="45" t="s">
        <v>156</v>
      </c>
      <c r="D30" s="45">
        <v>11.67</v>
      </c>
      <c r="E30" s="189">
        <v>1354.37</v>
      </c>
      <c r="F30" s="57">
        <f t="shared" si="0"/>
        <v>15805.5</v>
      </c>
      <c r="J30" s="46" t="e">
        <f>IF(#REF!="VIPA",F30,"")</f>
        <v>#REF!</v>
      </c>
      <c r="K30" s="45" t="e">
        <f>IF(#REF!="TB",F30,"")</f>
        <v>#REF!</v>
      </c>
    </row>
    <row r="31" spans="1:11" ht="13">
      <c r="A31" s="49">
        <v>19</v>
      </c>
      <c r="B31" s="28" t="s">
        <v>239</v>
      </c>
      <c r="C31" s="45" t="s">
        <v>156</v>
      </c>
      <c r="D31" s="45">
        <v>0.41</v>
      </c>
      <c r="E31" s="189">
        <v>2187.86</v>
      </c>
      <c r="F31" s="57">
        <f t="shared" si="0"/>
        <v>897.02</v>
      </c>
      <c r="J31" s="46" t="e">
        <f>IF(#REF!="VIPA",F31,"")</f>
        <v>#REF!</v>
      </c>
      <c r="K31" s="45" t="e">
        <f>IF(#REF!="TB",F31,"")</f>
        <v>#REF!</v>
      </c>
    </row>
    <row r="32" spans="1:11" ht="13">
      <c r="A32" s="49">
        <v>20</v>
      </c>
      <c r="B32" s="28" t="s">
        <v>240</v>
      </c>
      <c r="C32" s="45" t="s">
        <v>156</v>
      </c>
      <c r="D32" s="45">
        <v>8.14</v>
      </c>
      <c r="E32" s="189">
        <v>3188.57</v>
      </c>
      <c r="F32" s="57">
        <f t="shared" si="0"/>
        <v>25954.959999999999</v>
      </c>
      <c r="J32" s="46" t="e">
        <f>IF(#REF!="VIPA",F32,"")</f>
        <v>#REF!</v>
      </c>
      <c r="K32" s="45" t="e">
        <f>IF(#REF!="TB",F32,"")</f>
        <v>#REF!</v>
      </c>
    </row>
    <row r="33" spans="1:11" ht="13">
      <c r="A33" s="49">
        <v>21</v>
      </c>
      <c r="B33" s="28" t="s">
        <v>241</v>
      </c>
      <c r="C33" s="45" t="s">
        <v>156</v>
      </c>
      <c r="D33" s="45">
        <v>0.15</v>
      </c>
      <c r="E33" s="189">
        <v>983.44</v>
      </c>
      <c r="F33" s="57">
        <f t="shared" si="0"/>
        <v>147.52000000000001</v>
      </c>
      <c r="J33" s="46" t="e">
        <f>IF(#REF!="VIPA",F33,"")</f>
        <v>#REF!</v>
      </c>
      <c r="K33" s="45" t="e">
        <f>IF(#REF!="TB",F33,"")</f>
        <v>#REF!</v>
      </c>
    </row>
    <row r="34" spans="1:11" ht="23">
      <c r="A34" s="49">
        <v>22</v>
      </c>
      <c r="B34" s="28" t="s">
        <v>242</v>
      </c>
      <c r="C34" s="45" t="s">
        <v>156</v>
      </c>
      <c r="D34" s="45">
        <v>3.5</v>
      </c>
      <c r="E34" s="189">
        <v>608.84</v>
      </c>
      <c r="F34" s="57">
        <f t="shared" si="0"/>
        <v>2130.94</v>
      </c>
      <c r="J34" s="46" t="e">
        <f>IF(#REF!="VIPA",F34,"")</f>
        <v>#REF!</v>
      </c>
      <c r="K34" s="45" t="e">
        <f>IF(#REF!="TB",F34,"")</f>
        <v>#REF!</v>
      </c>
    </row>
    <row r="35" spans="1:11" ht="13">
      <c r="A35" s="49">
        <v>23</v>
      </c>
      <c r="B35" s="62" t="s">
        <v>243</v>
      </c>
      <c r="C35" s="45" t="s">
        <v>156</v>
      </c>
      <c r="D35" s="45">
        <v>4.8099999999999996</v>
      </c>
      <c r="E35" s="189">
        <v>1354.37</v>
      </c>
      <c r="F35" s="57">
        <f t="shared" si="0"/>
        <v>6514.52</v>
      </c>
      <c r="J35" s="46" t="e">
        <f>IF(#REF!="VIPA",F35,"")</f>
        <v>#REF!</v>
      </c>
      <c r="K35" s="45" t="e">
        <f>IF(#REF!="TB",F35,"")</f>
        <v>#REF!</v>
      </c>
    </row>
    <row r="36" spans="1:11" ht="13">
      <c r="A36" s="49">
        <v>24</v>
      </c>
      <c r="B36" s="28" t="s">
        <v>244</v>
      </c>
      <c r="C36" s="45" t="s">
        <v>124</v>
      </c>
      <c r="D36" s="45">
        <v>487.9</v>
      </c>
      <c r="E36" s="189">
        <v>386.55</v>
      </c>
      <c r="F36" s="57">
        <f t="shared" si="0"/>
        <v>188597.75</v>
      </c>
      <c r="J36" s="46" t="e">
        <f>IF(#REF!="VIPA",F36,"")</f>
        <v>#REF!</v>
      </c>
      <c r="K36" s="45" t="e">
        <f>IF(#REF!="TB",F36,"")</f>
        <v>#REF!</v>
      </c>
    </row>
    <row r="37" spans="1:11" ht="13">
      <c r="A37" s="49">
        <v>25</v>
      </c>
      <c r="B37" s="62" t="s">
        <v>245</v>
      </c>
      <c r="C37" s="45" t="s">
        <v>30</v>
      </c>
      <c r="D37" s="45">
        <v>1760</v>
      </c>
      <c r="E37" s="189">
        <v>2.16</v>
      </c>
      <c r="F37" s="57">
        <f t="shared" si="0"/>
        <v>3801.6</v>
      </c>
      <c r="J37" s="46" t="e">
        <f>IF(#REF!="VIPA",F37,"")</f>
        <v>#REF!</v>
      </c>
      <c r="K37" s="45" t="e">
        <f>IF(#REF!="TB",F37,"")</f>
        <v>#REF!</v>
      </c>
    </row>
    <row r="38" spans="1:11" ht="13">
      <c r="A38" s="49">
        <v>26</v>
      </c>
      <c r="B38" s="62" t="s">
        <v>246</v>
      </c>
      <c r="C38" s="45" t="s">
        <v>30</v>
      </c>
      <c r="D38" s="45">
        <v>12400</v>
      </c>
      <c r="E38" s="189">
        <v>1.17</v>
      </c>
      <c r="F38" s="57">
        <f t="shared" si="0"/>
        <v>14508</v>
      </c>
      <c r="J38" s="46" t="e">
        <f>IF(#REF!="VIPA",F38,"")</f>
        <v>#REF!</v>
      </c>
      <c r="K38" s="45" t="e">
        <f>IF(#REF!="TB",F38,"")</f>
        <v>#REF!</v>
      </c>
    </row>
    <row r="39" spans="1:11" ht="13">
      <c r="A39" s="49">
        <v>27</v>
      </c>
      <c r="B39" s="28" t="s">
        <v>247</v>
      </c>
      <c r="C39" s="45" t="s">
        <v>30</v>
      </c>
      <c r="D39" s="45">
        <v>400</v>
      </c>
      <c r="E39" s="189">
        <v>2.85</v>
      </c>
      <c r="F39" s="57">
        <f t="shared" si="0"/>
        <v>1140</v>
      </c>
      <c r="J39" s="46" t="e">
        <f>IF(#REF!="VIPA",F39,"")</f>
        <v>#REF!</v>
      </c>
      <c r="K39" s="45" t="e">
        <f>IF(#REF!="TB",F39,"")</f>
        <v>#REF!</v>
      </c>
    </row>
    <row r="40" spans="1:11" ht="13">
      <c r="A40" s="49">
        <v>28</v>
      </c>
      <c r="B40" s="62" t="s">
        <v>248</v>
      </c>
      <c r="C40" s="45" t="s">
        <v>30</v>
      </c>
      <c r="D40" s="45">
        <v>22530</v>
      </c>
      <c r="E40" s="189">
        <v>1.66</v>
      </c>
      <c r="F40" s="57">
        <f t="shared" si="0"/>
        <v>37399.800000000003</v>
      </c>
      <c r="J40" s="46" t="e">
        <f>IF(#REF!="VIPA",F40,"")</f>
        <v>#REF!</v>
      </c>
      <c r="K40" s="45" t="e">
        <f>IF(#REF!="TB",F40,"")</f>
        <v>#REF!</v>
      </c>
    </row>
    <row r="41" spans="1:11" ht="13">
      <c r="A41" s="49">
        <v>29</v>
      </c>
      <c r="B41" s="62" t="s">
        <v>249</v>
      </c>
      <c r="C41" s="45" t="s">
        <v>30</v>
      </c>
      <c r="D41" s="45">
        <v>5160</v>
      </c>
      <c r="E41" s="189">
        <v>3.65</v>
      </c>
      <c r="F41" s="57">
        <f t="shared" si="0"/>
        <v>18834</v>
      </c>
      <c r="J41" s="46" t="e">
        <f>IF(#REF!="VIPA",F41,"")</f>
        <v>#REF!</v>
      </c>
      <c r="K41" s="45" t="e">
        <f>IF(#REF!="TB",F41,"")</f>
        <v>#REF!</v>
      </c>
    </row>
    <row r="42" spans="1:11" ht="13">
      <c r="A42" s="49">
        <v>30</v>
      </c>
      <c r="B42" s="62" t="s">
        <v>250</v>
      </c>
      <c r="C42" s="45" t="s">
        <v>30</v>
      </c>
      <c r="D42" s="45">
        <v>5170</v>
      </c>
      <c r="E42" s="189">
        <v>5.67</v>
      </c>
      <c r="F42" s="57">
        <f t="shared" si="0"/>
        <v>29313.9</v>
      </c>
      <c r="J42" s="46" t="e">
        <f>IF(#REF!="VIPA",F42,"")</f>
        <v>#REF!</v>
      </c>
      <c r="K42" s="45" t="e">
        <f>IF(#REF!="TB",F42,"")</f>
        <v>#REF!</v>
      </c>
    </row>
    <row r="43" spans="1:11" ht="13">
      <c r="A43" s="49">
        <v>31</v>
      </c>
      <c r="B43" s="62" t="s">
        <v>251</v>
      </c>
      <c r="C43" s="45" t="s">
        <v>30</v>
      </c>
      <c r="D43" s="45">
        <v>590</v>
      </c>
      <c r="E43" s="189">
        <v>29.17</v>
      </c>
      <c r="F43" s="57">
        <f t="shared" si="0"/>
        <v>17210.3</v>
      </c>
      <c r="J43" s="46" t="e">
        <f>IF(#REF!="VIPA",F43,"")</f>
        <v>#REF!</v>
      </c>
      <c r="K43" s="45" t="e">
        <f>IF(#REF!="TB",F43,"")</f>
        <v>#REF!</v>
      </c>
    </row>
    <row r="44" spans="1:11" ht="13">
      <c r="A44" s="49">
        <v>32</v>
      </c>
      <c r="B44" s="62" t="s">
        <v>252</v>
      </c>
      <c r="C44" s="45" t="s">
        <v>30</v>
      </c>
      <c r="D44" s="45">
        <v>580</v>
      </c>
      <c r="E44" s="189">
        <v>39.57</v>
      </c>
      <c r="F44" s="57">
        <f t="shared" si="0"/>
        <v>22950.6</v>
      </c>
      <c r="J44" s="46" t="e">
        <f>IF(#REF!="VIPA",F44,"")</f>
        <v>#REF!</v>
      </c>
      <c r="K44" s="45" t="e">
        <f>IF(#REF!="TB",F44,"")</f>
        <v>#REF!</v>
      </c>
    </row>
    <row r="45" spans="1:11" ht="13">
      <c r="A45" s="49">
        <v>33</v>
      </c>
      <c r="B45" s="62" t="s">
        <v>253</v>
      </c>
      <c r="C45" s="45" t="s">
        <v>30</v>
      </c>
      <c r="D45" s="45">
        <v>100</v>
      </c>
      <c r="E45" s="189">
        <v>1</v>
      </c>
      <c r="F45" s="57">
        <f t="shared" si="0"/>
        <v>100</v>
      </c>
      <c r="J45" s="46" t="e">
        <f>IF(#REF!="VIPA",F45,"")</f>
        <v>#REF!</v>
      </c>
      <c r="K45" s="45" t="e">
        <f>IF(#REF!="TB",F45,"")</f>
        <v>#REF!</v>
      </c>
    </row>
    <row r="46" spans="1:11" ht="13">
      <c r="A46" s="49">
        <v>34</v>
      </c>
      <c r="B46" s="28" t="s">
        <v>254</v>
      </c>
      <c r="C46" s="45" t="s">
        <v>30</v>
      </c>
      <c r="D46" s="45">
        <v>100</v>
      </c>
      <c r="E46" s="189">
        <v>1.5</v>
      </c>
      <c r="F46" s="57">
        <f t="shared" si="0"/>
        <v>150</v>
      </c>
      <c r="J46" s="46" t="e">
        <f>IF(#REF!="VIPA",F46,"")</f>
        <v>#REF!</v>
      </c>
      <c r="K46" s="45" t="e">
        <f>IF(#REF!="TB",F46,"")</f>
        <v>#REF!</v>
      </c>
    </row>
    <row r="47" spans="1:11" ht="13">
      <c r="A47" s="49">
        <v>35</v>
      </c>
      <c r="B47" s="62" t="s">
        <v>153</v>
      </c>
      <c r="C47" s="45" t="s">
        <v>37</v>
      </c>
      <c r="D47" s="45">
        <v>0.4</v>
      </c>
      <c r="E47" s="189">
        <v>3000</v>
      </c>
      <c r="F47" s="57">
        <f t="shared" si="0"/>
        <v>1200</v>
      </c>
      <c r="J47" s="46" t="e">
        <f>IF(#REF!="VIPA",F47,"")</f>
        <v>#REF!</v>
      </c>
      <c r="K47" s="45" t="e">
        <f>IF(#REF!="TB",F47,"")</f>
        <v>#REF!</v>
      </c>
    </row>
    <row r="48" spans="1:11" ht="13">
      <c r="A48" s="49">
        <v>36</v>
      </c>
      <c r="B48" s="28" t="s">
        <v>255</v>
      </c>
      <c r="C48" s="45" t="s">
        <v>124</v>
      </c>
      <c r="D48" s="45">
        <v>20.7</v>
      </c>
      <c r="E48" s="189">
        <v>2538.75</v>
      </c>
      <c r="F48" s="57">
        <f t="shared" si="0"/>
        <v>52552.13</v>
      </c>
      <c r="J48" s="46" t="e">
        <f>IF(#REF!="VIPA",F48,"")</f>
        <v>#REF!</v>
      </c>
      <c r="K48" s="45" t="e">
        <f>IF(#REF!="TB",F48,"")</f>
        <v>#REF!</v>
      </c>
    </row>
    <row r="49" spans="1:11" ht="23">
      <c r="A49" s="49">
        <v>37</v>
      </c>
      <c r="B49" s="28" t="s">
        <v>152</v>
      </c>
      <c r="C49" s="45" t="s">
        <v>124</v>
      </c>
      <c r="D49" s="45">
        <v>18</v>
      </c>
      <c r="E49" s="189">
        <v>706.47</v>
      </c>
      <c r="F49" s="57">
        <f t="shared" si="0"/>
        <v>12716.46</v>
      </c>
      <c r="J49" s="46" t="e">
        <f>IF(#REF!="VIPA",F49,"")</f>
        <v>#REF!</v>
      </c>
      <c r="K49" s="45" t="e">
        <f>IF(#REF!="TB",F49,"")</f>
        <v>#REF!</v>
      </c>
    </row>
    <row r="50" spans="1:11" ht="13">
      <c r="A50" s="49">
        <v>38</v>
      </c>
      <c r="B50" s="62" t="s">
        <v>256</v>
      </c>
      <c r="C50" s="45" t="s">
        <v>124</v>
      </c>
      <c r="D50" s="45">
        <v>36.4</v>
      </c>
      <c r="E50" s="189">
        <v>1562.98</v>
      </c>
      <c r="F50" s="57">
        <f t="shared" si="0"/>
        <v>56892.47</v>
      </c>
      <c r="J50" s="46" t="e">
        <f>IF(#REF!="VIPA",F50,"")</f>
        <v>#REF!</v>
      </c>
      <c r="K50" s="45" t="e">
        <f>IF(#REF!="TB",F50,"")</f>
        <v>#REF!</v>
      </c>
    </row>
    <row r="51" spans="1:11" ht="13">
      <c r="A51" s="49">
        <v>39</v>
      </c>
      <c r="B51" s="62" t="s">
        <v>257</v>
      </c>
      <c r="C51" s="45" t="s">
        <v>124</v>
      </c>
      <c r="D51" s="45">
        <v>0.3</v>
      </c>
      <c r="E51" s="189">
        <v>805.41</v>
      </c>
      <c r="F51" s="57">
        <f t="shared" si="0"/>
        <v>241.62</v>
      </c>
      <c r="J51" s="46" t="e">
        <f>IF(#REF!="VIPA",F51,"")</f>
        <v>#REF!</v>
      </c>
      <c r="K51" s="45" t="e">
        <f>IF(#REF!="TB",F51,"")</f>
        <v>#REF!</v>
      </c>
    </row>
    <row r="52" spans="1:11" ht="23">
      <c r="A52" s="49">
        <v>40</v>
      </c>
      <c r="B52" s="28" t="s">
        <v>258</v>
      </c>
      <c r="C52" s="45" t="s">
        <v>124</v>
      </c>
      <c r="D52" s="45">
        <v>6</v>
      </c>
      <c r="E52" s="189">
        <v>300</v>
      </c>
      <c r="F52" s="57">
        <f t="shared" si="0"/>
        <v>1800</v>
      </c>
      <c r="J52" s="46" t="e">
        <f>IF(#REF!="VIPA",F52,"")</f>
        <v>#REF!</v>
      </c>
      <c r="K52" s="45" t="e">
        <f>IF(#REF!="TB",F52,"")</f>
        <v>#REF!</v>
      </c>
    </row>
    <row r="53" spans="1:11" ht="23">
      <c r="A53" s="49">
        <v>41</v>
      </c>
      <c r="B53" s="28" t="s">
        <v>259</v>
      </c>
      <c r="C53" s="45" t="s">
        <v>124</v>
      </c>
      <c r="D53" s="45">
        <v>4</v>
      </c>
      <c r="E53" s="189">
        <v>400</v>
      </c>
      <c r="F53" s="57">
        <f t="shared" si="0"/>
        <v>1600</v>
      </c>
      <c r="J53" s="46" t="e">
        <f>IF(#REF!="VIPA",F53,"")</f>
        <v>#REF!</v>
      </c>
      <c r="K53" s="45" t="e">
        <f>IF(#REF!="TB",F53,"")</f>
        <v>#REF!</v>
      </c>
    </row>
    <row r="54" spans="1:11" ht="13">
      <c r="A54" s="49">
        <v>42</v>
      </c>
      <c r="B54" s="62" t="s">
        <v>260</v>
      </c>
      <c r="C54" s="45" t="s">
        <v>124</v>
      </c>
      <c r="D54" s="45">
        <v>12</v>
      </c>
      <c r="E54" s="189">
        <v>245</v>
      </c>
      <c r="F54" s="57">
        <f t="shared" si="0"/>
        <v>2940</v>
      </c>
      <c r="J54" s="46" t="e">
        <f>IF(#REF!="VIPA",F54,"")</f>
        <v>#REF!</v>
      </c>
      <c r="K54" s="45" t="e">
        <f>IF(#REF!="TB",F54,"")</f>
        <v>#REF!</v>
      </c>
    </row>
    <row r="55" spans="1:11" ht="13">
      <c r="A55" s="49">
        <v>43</v>
      </c>
      <c r="B55" s="28" t="s">
        <v>261</v>
      </c>
      <c r="C55" s="45" t="s">
        <v>124</v>
      </c>
      <c r="D55" s="45">
        <v>12</v>
      </c>
      <c r="E55" s="189">
        <v>581.24</v>
      </c>
      <c r="F55" s="57">
        <f t="shared" si="0"/>
        <v>6974.88</v>
      </c>
      <c r="J55" s="46" t="e">
        <f>IF(#REF!="VIPA",F55,"")</f>
        <v>#REF!</v>
      </c>
      <c r="K55" s="45" t="e">
        <f>IF(#REF!="TB",F55,"")</f>
        <v>#REF!</v>
      </c>
    </row>
    <row r="56" spans="1:11" ht="23">
      <c r="A56" s="49">
        <v>44</v>
      </c>
      <c r="B56" s="28" t="s">
        <v>262</v>
      </c>
      <c r="C56" s="45" t="s">
        <v>124</v>
      </c>
      <c r="D56" s="45">
        <v>8.5</v>
      </c>
      <c r="E56" s="189">
        <v>300</v>
      </c>
      <c r="F56" s="57">
        <f t="shared" si="0"/>
        <v>2550</v>
      </c>
      <c r="J56" s="46" t="e">
        <f>IF(#REF!="VIPA",F56,"")</f>
        <v>#REF!</v>
      </c>
      <c r="K56" s="45" t="e">
        <f>IF(#REF!="TB",F56,"")</f>
        <v>#REF!</v>
      </c>
    </row>
    <row r="57" spans="1:11" ht="23">
      <c r="A57" s="49">
        <v>45</v>
      </c>
      <c r="B57" s="28" t="s">
        <v>263</v>
      </c>
      <c r="C57" s="45" t="s">
        <v>124</v>
      </c>
      <c r="D57" s="45">
        <v>4</v>
      </c>
      <c r="E57" s="189">
        <v>800</v>
      </c>
      <c r="F57" s="57">
        <f t="shared" si="0"/>
        <v>3200</v>
      </c>
      <c r="J57" s="46" t="e">
        <f>IF(#REF!="VIPA",F57,"")</f>
        <v>#REF!</v>
      </c>
      <c r="K57" s="45" t="e">
        <f>IF(#REF!="TB",F57,"")</f>
        <v>#REF!</v>
      </c>
    </row>
    <row r="58" spans="1:11" ht="13">
      <c r="A58" s="49">
        <v>46</v>
      </c>
      <c r="B58" s="28" t="s">
        <v>264</v>
      </c>
      <c r="C58" s="45" t="s">
        <v>156</v>
      </c>
      <c r="D58" s="45">
        <v>0.06</v>
      </c>
      <c r="E58" s="189">
        <v>7803.01</v>
      </c>
      <c r="F58" s="57">
        <f t="shared" si="0"/>
        <v>468.18</v>
      </c>
      <c r="J58" s="46" t="e">
        <f>IF(#REF!="VIPA",F58,"")</f>
        <v>#REF!</v>
      </c>
      <c r="K58" s="45" t="e">
        <f>IF(#REF!="TB",F58,"")</f>
        <v>#REF!</v>
      </c>
    </row>
    <row r="59" spans="1:11" ht="13">
      <c r="A59" s="49">
        <v>47</v>
      </c>
      <c r="B59" s="62" t="s">
        <v>265</v>
      </c>
      <c r="C59" s="45" t="s">
        <v>29</v>
      </c>
      <c r="D59" s="45">
        <v>2000</v>
      </c>
      <c r="E59" s="189">
        <v>6</v>
      </c>
      <c r="F59" s="57">
        <f t="shared" si="0"/>
        <v>12000</v>
      </c>
      <c r="J59" s="46" t="e">
        <f>IF(#REF!="VIPA",F59,"")</f>
        <v>#REF!</v>
      </c>
      <c r="K59" s="45" t="e">
        <f>IF(#REF!="TB",F59,"")</f>
        <v>#REF!</v>
      </c>
    </row>
    <row r="60" spans="1:11" ht="13">
      <c r="A60" s="49">
        <v>48</v>
      </c>
      <c r="B60" s="28" t="s">
        <v>266</v>
      </c>
      <c r="C60" s="45" t="s">
        <v>156</v>
      </c>
      <c r="D60" s="45">
        <v>0.16</v>
      </c>
      <c r="E60" s="189">
        <v>540.30999999999995</v>
      </c>
      <c r="F60" s="57">
        <f t="shared" si="0"/>
        <v>86.45</v>
      </c>
      <c r="J60" s="46" t="e">
        <f>IF(#REF!="VIPA",F60,"")</f>
        <v>#REF!</v>
      </c>
      <c r="K60" s="45" t="e">
        <f>IF(#REF!="TB",F60,"")</f>
        <v>#REF!</v>
      </c>
    </row>
    <row r="61" spans="1:11" ht="13">
      <c r="A61" s="49">
        <v>49</v>
      </c>
      <c r="B61" s="62" t="s">
        <v>155</v>
      </c>
      <c r="C61" s="45" t="s">
        <v>156</v>
      </c>
      <c r="D61" s="45">
        <v>18</v>
      </c>
      <c r="E61" s="189">
        <v>350</v>
      </c>
      <c r="F61" s="57">
        <f t="shared" si="0"/>
        <v>6300</v>
      </c>
      <c r="J61" s="46" t="e">
        <f>IF(#REF!="VIPA",F61,"")</f>
        <v>#REF!</v>
      </c>
      <c r="K61" s="45" t="e">
        <f>IF(#REF!="TB",F61,"")</f>
        <v>#REF!</v>
      </c>
    </row>
    <row r="62" spans="1:11" ht="23">
      <c r="A62" s="49">
        <v>50</v>
      </c>
      <c r="B62" s="28" t="s">
        <v>267</v>
      </c>
      <c r="C62" s="45" t="s">
        <v>29</v>
      </c>
      <c r="D62" s="45">
        <v>450</v>
      </c>
      <c r="E62" s="189">
        <v>12.18</v>
      </c>
      <c r="F62" s="57">
        <f t="shared" si="0"/>
        <v>5481</v>
      </c>
      <c r="J62" s="46" t="e">
        <f>IF(#REF!="VIPA",F62,"")</f>
        <v>#REF!</v>
      </c>
      <c r="K62" s="45" t="e">
        <f>IF(#REF!="TB",F62,"")</f>
        <v>#REF!</v>
      </c>
    </row>
    <row r="63" spans="1:11" ht="23">
      <c r="A63" s="49">
        <v>51</v>
      </c>
      <c r="B63" s="28" t="s">
        <v>268</v>
      </c>
      <c r="C63" s="45" t="s">
        <v>29</v>
      </c>
      <c r="D63" s="45">
        <v>1350</v>
      </c>
      <c r="E63" s="189">
        <v>10.95</v>
      </c>
      <c r="F63" s="57">
        <f t="shared" si="0"/>
        <v>14782.5</v>
      </c>
      <c r="J63" s="46" t="e">
        <f>IF(#REF!="VIPA",F63,"")</f>
        <v>#REF!</v>
      </c>
      <c r="K63" s="45" t="e">
        <f>IF(#REF!="TB",F63,"")</f>
        <v>#REF!</v>
      </c>
    </row>
    <row r="64" spans="1:11" ht="13">
      <c r="A64" s="49">
        <v>52</v>
      </c>
      <c r="B64" s="28" t="s">
        <v>269</v>
      </c>
      <c r="C64" s="45" t="s">
        <v>156</v>
      </c>
      <c r="D64" s="45">
        <v>18</v>
      </c>
      <c r="E64" s="189">
        <v>283.11</v>
      </c>
      <c r="F64" s="57">
        <f t="shared" si="0"/>
        <v>5095.9799999999996</v>
      </c>
      <c r="J64" s="46" t="e">
        <f>IF(#REF!="VIPA",F64,"")</f>
        <v>#REF!</v>
      </c>
      <c r="K64" s="45" t="e">
        <f>IF(#REF!="TB",F64,"")</f>
        <v>#REF!</v>
      </c>
    </row>
    <row r="65" spans="1:11" ht="13">
      <c r="A65" s="49">
        <v>53</v>
      </c>
      <c r="B65" s="62" t="s">
        <v>270</v>
      </c>
      <c r="C65" s="45" t="s">
        <v>156</v>
      </c>
      <c r="D65" s="45">
        <v>18</v>
      </c>
      <c r="E65" s="189">
        <v>112.06</v>
      </c>
      <c r="F65" s="57">
        <f t="shared" si="0"/>
        <v>2017.08</v>
      </c>
      <c r="J65" s="46" t="e">
        <f>IF(#REF!="VIPA",F65,"")</f>
        <v>#REF!</v>
      </c>
      <c r="K65" s="45" t="e">
        <f>IF(#REF!="TB",F65,"")</f>
        <v>#REF!</v>
      </c>
    </row>
    <row r="66" spans="1:11" ht="23">
      <c r="A66" s="49">
        <v>54</v>
      </c>
      <c r="B66" s="28" t="s">
        <v>55</v>
      </c>
      <c r="C66" s="45" t="s">
        <v>37</v>
      </c>
      <c r="D66" s="45">
        <v>5</v>
      </c>
      <c r="E66" s="189">
        <v>500</v>
      </c>
      <c r="F66" s="57">
        <f t="shared" si="0"/>
        <v>2500</v>
      </c>
      <c r="J66" s="46" t="e">
        <f>IF(#REF!="VIPA",F66,"")</f>
        <v>#REF!</v>
      </c>
      <c r="K66" s="45" t="e">
        <f>IF(#REF!="TB",F66,"")</f>
        <v>#REF!</v>
      </c>
    </row>
    <row r="67" spans="1:11" ht="13">
      <c r="A67" s="49">
        <v>55</v>
      </c>
      <c r="B67" s="62" t="s">
        <v>271</v>
      </c>
      <c r="C67" s="45" t="s">
        <v>57</v>
      </c>
      <c r="D67" s="45">
        <v>10</v>
      </c>
      <c r="E67" s="191">
        <v>42.07</v>
      </c>
      <c r="F67" s="57">
        <f t="shared" si="0"/>
        <v>420.7</v>
      </c>
      <c r="J67" s="46" t="e">
        <f>IF(#REF!="VIPA",F67,"")</f>
        <v>#REF!</v>
      </c>
      <c r="K67" s="45" t="e">
        <f>IF(#REF!="TB",F67,"")</f>
        <v>#REF!</v>
      </c>
    </row>
    <row r="68" spans="1:11" ht="13.5" thickBot="1">
      <c r="A68" s="49">
        <v>56</v>
      </c>
      <c r="B68" s="28" t="s">
        <v>272</v>
      </c>
      <c r="C68" s="45" t="s">
        <v>273</v>
      </c>
      <c r="D68" s="45">
        <v>1</v>
      </c>
      <c r="E68" s="189">
        <v>120</v>
      </c>
      <c r="F68" s="57">
        <f t="shared" si="0"/>
        <v>120</v>
      </c>
      <c r="J68" s="46" t="e">
        <f>IF(#REF!="VIPA",F68,"")</f>
        <v>#REF!</v>
      </c>
      <c r="K68" s="45" t="e">
        <f>IF(#REF!="TB",F68,"")</f>
        <v>#REF!</v>
      </c>
    </row>
    <row r="69" spans="1:11" ht="12.65" customHeight="1" thickBot="1">
      <c r="A69" s="203" t="s">
        <v>14</v>
      </c>
      <c r="B69" s="204"/>
      <c r="C69" s="204"/>
      <c r="D69" s="204"/>
      <c r="E69" s="235"/>
      <c r="F69" s="58">
        <f>SUM(F12:F68)</f>
        <v>959313.2</v>
      </c>
    </row>
    <row r="70" spans="1:11">
      <c r="E70" s="24"/>
    </row>
    <row r="71" spans="1:11">
      <c r="E71" s="24"/>
    </row>
    <row r="72" spans="1:11">
      <c r="E72" s="24"/>
    </row>
    <row r="73" spans="1:11">
      <c r="E73" s="24"/>
    </row>
    <row r="74" spans="1:11">
      <c r="E74" s="24"/>
    </row>
    <row r="75" spans="1:11">
      <c r="E75" s="24"/>
    </row>
    <row r="76" spans="1:11">
      <c r="E76" s="24"/>
    </row>
    <row r="77" spans="1:11">
      <c r="E77" s="24"/>
    </row>
    <row r="78" spans="1:11">
      <c r="E78" s="24"/>
    </row>
    <row r="79" spans="1:11">
      <c r="E79" s="24"/>
    </row>
    <row r="80" spans="1:11">
      <c r="E80" s="24"/>
    </row>
    <row r="81" spans="5:5">
      <c r="E81" s="24"/>
    </row>
    <row r="82" spans="5:5">
      <c r="E82" s="24"/>
    </row>
    <row r="83" spans="5:5">
      <c r="E83" s="24"/>
    </row>
    <row r="84" spans="5:5">
      <c r="E84" s="24"/>
    </row>
    <row r="85" spans="5:5">
      <c r="E85" s="24"/>
    </row>
    <row r="86" spans="5:5">
      <c r="E86" s="24"/>
    </row>
    <row r="87" spans="5:5">
      <c r="E87" s="24"/>
    </row>
    <row r="88" spans="5:5">
      <c r="E88" s="24"/>
    </row>
    <row r="89" spans="5:5">
      <c r="E89" s="24"/>
    </row>
    <row r="90" spans="5:5">
      <c r="E90" s="24"/>
    </row>
    <row r="91" spans="5:5">
      <c r="E91" s="24"/>
    </row>
    <row r="92" spans="5:5">
      <c r="E92" s="24"/>
    </row>
  </sheetData>
  <sheetProtection algorithmName="SHA-512" hashValue="GXPxM81jRRS6XGIHFes+RaUXHXQ8/jo7V/x0Cxn3IgZNuDvyxigDD4uAIzu7mjn7JTZIFJFQYX21ZJgkjP10mA==" saltValue="0aPOrzdp8cVR74Ajrfbb7g==" spinCount="100000" sheet="1" objects="1" scenarios="1"/>
  <autoFilter ref="A11:F69"/>
  <mergeCells count="6">
    <mergeCell ref="J9:K9"/>
    <mergeCell ref="A69:E69"/>
    <mergeCell ref="A9:A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B4" sqref="B4"/>
    </sheetView>
  </sheetViews>
  <sheetFormatPr defaultColWidth="8.81640625" defaultRowHeight="11.5"/>
  <cols>
    <col min="1" max="1" width="8.7265625" style="17" customWidth="1"/>
    <col min="2" max="2" width="64.54296875" style="1" customWidth="1"/>
    <col min="3" max="3" width="10.7265625" style="1" customWidth="1"/>
    <col min="4" max="4" width="11.1796875" style="22" customWidth="1"/>
    <col min="5" max="5" width="12.81640625" style="100" customWidth="1"/>
    <col min="6" max="6" width="12.7265625" style="1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35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18"/>
    </row>
    <row r="5" spans="1:11" ht="12">
      <c r="A5" s="97" t="s">
        <v>2</v>
      </c>
      <c r="B5" s="172">
        <v>7</v>
      </c>
    </row>
    <row r="6" spans="1:11" ht="12">
      <c r="A6" s="97" t="s">
        <v>3</v>
      </c>
      <c r="B6" s="4" t="s">
        <v>33</v>
      </c>
    </row>
    <row r="8" spans="1:11" ht="12" thickBot="1"/>
    <row r="9" spans="1:11" ht="12" thickBot="1">
      <c r="A9" s="222" t="s">
        <v>5</v>
      </c>
      <c r="B9" s="36" t="s">
        <v>18</v>
      </c>
      <c r="C9" s="224" t="s">
        <v>19</v>
      </c>
      <c r="D9" s="224" t="s">
        <v>20</v>
      </c>
      <c r="E9" s="226" t="s">
        <v>21</v>
      </c>
      <c r="F9" s="227"/>
      <c r="J9" s="218" t="s">
        <v>22</v>
      </c>
      <c r="K9" s="219"/>
    </row>
    <row r="10" spans="1:11" ht="12" thickBot="1">
      <c r="A10" s="223"/>
      <c r="B10" s="21" t="s">
        <v>23</v>
      </c>
      <c r="C10" s="225"/>
      <c r="D10" s="225"/>
      <c r="E10" s="130" t="s">
        <v>24</v>
      </c>
      <c r="F10" s="40" t="s">
        <v>25</v>
      </c>
      <c r="J10" s="39" t="s">
        <v>26</v>
      </c>
      <c r="K10" s="39" t="s">
        <v>27</v>
      </c>
    </row>
    <row r="11" spans="1:11" ht="12" thickBot="1">
      <c r="A11" s="29">
        <v>1</v>
      </c>
      <c r="B11" s="30">
        <v>3</v>
      </c>
      <c r="C11" s="29">
        <v>4</v>
      </c>
      <c r="D11" s="31">
        <v>5</v>
      </c>
      <c r="E11" s="140">
        <v>6</v>
      </c>
      <c r="F11" s="32">
        <v>7</v>
      </c>
      <c r="J11" s="13">
        <v>8</v>
      </c>
      <c r="K11" s="13">
        <v>9</v>
      </c>
    </row>
    <row r="12" spans="1:11">
      <c r="A12" s="59"/>
      <c r="B12" s="65" t="s">
        <v>158</v>
      </c>
      <c r="C12" s="62"/>
      <c r="D12" s="63"/>
      <c r="E12" s="159"/>
      <c r="F12" s="63"/>
      <c r="J12" s="12" t="e">
        <f>IF(#REF!="VIPA",F12,"")</f>
        <v>#REF!</v>
      </c>
      <c r="K12" s="12" t="e">
        <f>IF(#REF!="TB",F12,"")</f>
        <v>#REF!</v>
      </c>
    </row>
    <row r="13" spans="1:11" ht="13">
      <c r="A13" s="60">
        <v>1</v>
      </c>
      <c r="B13" s="28" t="s">
        <v>140</v>
      </c>
      <c r="C13" s="45" t="s">
        <v>29</v>
      </c>
      <c r="D13" s="45">
        <v>1</v>
      </c>
      <c r="E13" s="189">
        <v>3950</v>
      </c>
      <c r="F13" s="61">
        <f t="shared" ref="F13:F33" si="0">ROUND(D13*E13,2)</f>
        <v>3950</v>
      </c>
      <c r="J13" s="12" t="e">
        <f>IF(#REF!="VIPA",F13,"")</f>
        <v>#REF!</v>
      </c>
      <c r="K13" s="12" t="e">
        <f>IF(#REF!="TB",F13,"")</f>
        <v>#REF!</v>
      </c>
    </row>
    <row r="14" spans="1:11" ht="14.15" customHeight="1">
      <c r="A14" s="60">
        <v>2</v>
      </c>
      <c r="B14" s="28" t="s">
        <v>141</v>
      </c>
      <c r="C14" s="45" t="s">
        <v>29</v>
      </c>
      <c r="D14" s="45">
        <v>7</v>
      </c>
      <c r="E14" s="190">
        <v>550</v>
      </c>
      <c r="F14" s="61">
        <f t="shared" si="0"/>
        <v>3850</v>
      </c>
      <c r="J14" s="12" t="e">
        <f>IF(#REF!="VIPA",F14,"")</f>
        <v>#REF!</v>
      </c>
      <c r="K14" s="12" t="e">
        <f>IF(#REF!="TB",F14,"")</f>
        <v>#REF!</v>
      </c>
    </row>
    <row r="15" spans="1:11" ht="14.5" customHeight="1">
      <c r="A15" s="60">
        <v>3</v>
      </c>
      <c r="B15" s="28" t="s">
        <v>142</v>
      </c>
      <c r="C15" s="45" t="s">
        <v>29</v>
      </c>
      <c r="D15" s="45">
        <v>1</v>
      </c>
      <c r="E15" s="189">
        <v>365</v>
      </c>
      <c r="F15" s="61">
        <f t="shared" si="0"/>
        <v>365</v>
      </c>
      <c r="J15" s="12" t="e">
        <f>IF(#REF!="VIPA",F15,"")</f>
        <v>#REF!</v>
      </c>
      <c r="K15" s="12" t="e">
        <f>IF(#REF!="TB",F15,"")</f>
        <v>#REF!</v>
      </c>
    </row>
    <row r="16" spans="1:11" ht="13.5" customHeight="1">
      <c r="A16" s="60">
        <v>4</v>
      </c>
      <c r="B16" s="28" t="s">
        <v>143</v>
      </c>
      <c r="C16" s="13" t="s">
        <v>29</v>
      </c>
      <c r="D16" s="45">
        <v>2</v>
      </c>
      <c r="E16" s="189">
        <v>45</v>
      </c>
      <c r="F16" s="61">
        <f t="shared" si="0"/>
        <v>90</v>
      </c>
      <c r="J16" s="12" t="e">
        <f>IF(#REF!="VIPA",F16,"")</f>
        <v>#REF!</v>
      </c>
      <c r="K16" s="12" t="e">
        <f>IF(#REF!="TB",F16,"")</f>
        <v>#REF!</v>
      </c>
    </row>
    <row r="17" spans="1:11" ht="13">
      <c r="A17" s="60">
        <v>5</v>
      </c>
      <c r="B17" s="28" t="s">
        <v>144</v>
      </c>
      <c r="C17" s="45" t="s">
        <v>29</v>
      </c>
      <c r="D17" s="45">
        <v>6</v>
      </c>
      <c r="E17" s="189">
        <v>45</v>
      </c>
      <c r="F17" s="61">
        <f t="shared" si="0"/>
        <v>270</v>
      </c>
      <c r="J17" s="12" t="e">
        <f>IF(#REF!="VIPA",F17,"")</f>
        <v>#REF!</v>
      </c>
      <c r="K17" s="12" t="e">
        <f>IF(#REF!="TB",F17,"")</f>
        <v>#REF!</v>
      </c>
    </row>
    <row r="18" spans="1:11" ht="13.5" customHeight="1">
      <c r="A18" s="60">
        <v>6</v>
      </c>
      <c r="B18" s="28" t="s">
        <v>145</v>
      </c>
      <c r="C18" s="45" t="s">
        <v>28</v>
      </c>
      <c r="D18" s="45">
        <v>1172</v>
      </c>
      <c r="E18" s="189">
        <v>42.5</v>
      </c>
      <c r="F18" s="61">
        <f t="shared" si="0"/>
        <v>49810</v>
      </c>
      <c r="J18" s="12" t="e">
        <f>IF(#REF!="VIPA",F18,"")</f>
        <v>#REF!</v>
      </c>
      <c r="K18" s="12" t="e">
        <f>IF(#REF!="TB",F18,"")</f>
        <v>#REF!</v>
      </c>
    </row>
    <row r="19" spans="1:11" ht="13">
      <c r="A19" s="60">
        <v>7</v>
      </c>
      <c r="B19" s="28" t="s">
        <v>146</v>
      </c>
      <c r="C19" s="45" t="s">
        <v>29</v>
      </c>
      <c r="D19" s="45">
        <v>63</v>
      </c>
      <c r="E19" s="189">
        <v>18.399999999999999</v>
      </c>
      <c r="F19" s="61">
        <f t="shared" si="0"/>
        <v>1159.2</v>
      </c>
      <c r="J19" s="12" t="e">
        <f>IF(#REF!="VIPA",F19,"")</f>
        <v>#REF!</v>
      </c>
      <c r="K19" s="12" t="e">
        <f>IF(#REF!="TB",F19,"")</f>
        <v>#REF!</v>
      </c>
    </row>
    <row r="20" spans="1:11" ht="13">
      <c r="A20" s="60">
        <v>8</v>
      </c>
      <c r="B20" s="28" t="s">
        <v>147</v>
      </c>
      <c r="C20" s="13" t="s">
        <v>29</v>
      </c>
      <c r="D20" s="45">
        <v>14</v>
      </c>
      <c r="E20" s="189">
        <v>185</v>
      </c>
      <c r="F20" s="61">
        <f t="shared" si="0"/>
        <v>2590</v>
      </c>
      <c r="J20" s="12" t="e">
        <f>IF(#REF!="VIPA",F20,"")</f>
        <v>#REF!</v>
      </c>
      <c r="K20" s="12" t="e">
        <f>IF(#REF!="TB",F20,"")</f>
        <v>#REF!</v>
      </c>
    </row>
    <row r="21" spans="1:11" ht="13">
      <c r="A21" s="60">
        <v>9</v>
      </c>
      <c r="B21" s="28" t="s">
        <v>148</v>
      </c>
      <c r="C21" s="13" t="s">
        <v>29</v>
      </c>
      <c r="D21" s="45">
        <v>54</v>
      </c>
      <c r="E21" s="189">
        <v>25</v>
      </c>
      <c r="F21" s="61">
        <f t="shared" si="0"/>
        <v>1350</v>
      </c>
      <c r="J21" s="12" t="e">
        <f>IF(#REF!="VIPA",F21,"")</f>
        <v>#REF!</v>
      </c>
      <c r="K21" s="12" t="e">
        <f>IF(#REF!="TB",F21,"")</f>
        <v>#REF!</v>
      </c>
    </row>
    <row r="22" spans="1:11" ht="13">
      <c r="A22" s="60">
        <v>10</v>
      </c>
      <c r="B22" s="28" t="s">
        <v>149</v>
      </c>
      <c r="C22" s="45" t="s">
        <v>29</v>
      </c>
      <c r="D22" s="45">
        <v>2</v>
      </c>
      <c r="E22" s="189">
        <v>49.87</v>
      </c>
      <c r="F22" s="61">
        <f t="shared" si="0"/>
        <v>99.74</v>
      </c>
      <c r="J22" s="12" t="e">
        <f>IF(#REF!="VIPA",F22,"")</f>
        <v>#REF!</v>
      </c>
      <c r="K22" s="12" t="e">
        <f>IF(#REF!="TB",F22,"")</f>
        <v>#REF!</v>
      </c>
    </row>
    <row r="23" spans="1:11" ht="13">
      <c r="A23" s="60">
        <v>11</v>
      </c>
      <c r="B23" s="28" t="s">
        <v>150</v>
      </c>
      <c r="C23" s="45" t="s">
        <v>124</v>
      </c>
      <c r="D23" s="45">
        <v>79.5</v>
      </c>
      <c r="E23" s="189">
        <v>210.98</v>
      </c>
      <c r="F23" s="61">
        <f t="shared" si="0"/>
        <v>16772.91</v>
      </c>
      <c r="J23" s="12" t="e">
        <f>IF(#REF!="VIPA",F23,"")</f>
        <v>#REF!</v>
      </c>
      <c r="K23" s="12" t="e">
        <f>IF(#REF!="TB",F23,"")</f>
        <v>#REF!</v>
      </c>
    </row>
    <row r="24" spans="1:11" ht="23">
      <c r="A24" s="60">
        <v>12</v>
      </c>
      <c r="B24" s="28" t="s">
        <v>151</v>
      </c>
      <c r="C24" s="45" t="s">
        <v>124</v>
      </c>
      <c r="D24" s="45">
        <v>15</v>
      </c>
      <c r="E24" s="189">
        <v>550</v>
      </c>
      <c r="F24" s="61">
        <f t="shared" si="0"/>
        <v>8250</v>
      </c>
      <c r="J24" s="12" t="e">
        <f>IF(#REF!="VIPA",F24,"")</f>
        <v>#REF!</v>
      </c>
      <c r="K24" s="12" t="e">
        <f>IF(#REF!="TB",F24,"")</f>
        <v>#REF!</v>
      </c>
    </row>
    <row r="25" spans="1:11" ht="23">
      <c r="A25" s="60">
        <v>13</v>
      </c>
      <c r="B25" s="28" t="s">
        <v>152</v>
      </c>
      <c r="C25" s="13" t="s">
        <v>124</v>
      </c>
      <c r="D25" s="45">
        <v>15</v>
      </c>
      <c r="E25" s="189">
        <v>493.28</v>
      </c>
      <c r="F25" s="61">
        <f t="shared" si="0"/>
        <v>7399.2</v>
      </c>
      <c r="J25" s="12" t="e">
        <f>IF(#REF!="VIPA",F25,"")</f>
        <v>#REF!</v>
      </c>
      <c r="K25" s="12" t="e">
        <f>IF(#REF!="TB",F25,"")</f>
        <v>#REF!</v>
      </c>
    </row>
    <row r="26" spans="1:11" ht="13">
      <c r="A26" s="60">
        <v>14</v>
      </c>
      <c r="B26" s="28" t="s">
        <v>153</v>
      </c>
      <c r="C26" s="45" t="s">
        <v>37</v>
      </c>
      <c r="D26" s="45">
        <v>0.05</v>
      </c>
      <c r="E26" s="189">
        <v>2725.43</v>
      </c>
      <c r="F26" s="61">
        <f t="shared" si="0"/>
        <v>136.27000000000001</v>
      </c>
      <c r="J26" s="12" t="e">
        <f>IF(#REF!="VIPA",F26,"")</f>
        <v>#REF!</v>
      </c>
      <c r="K26" s="12" t="e">
        <f>IF(#REF!="TB",F26,"")</f>
        <v>#REF!</v>
      </c>
    </row>
    <row r="27" spans="1:11" ht="23">
      <c r="A27" s="60">
        <v>15</v>
      </c>
      <c r="B27" s="28" t="s">
        <v>154</v>
      </c>
      <c r="C27" s="13" t="s">
        <v>29</v>
      </c>
      <c r="D27" s="45">
        <v>1</v>
      </c>
      <c r="E27" s="189">
        <v>3500</v>
      </c>
      <c r="F27" s="61">
        <f t="shared" si="0"/>
        <v>3500</v>
      </c>
      <c r="J27" s="12" t="e">
        <f>IF(#REF!="VIPA",F27,"")</f>
        <v>#REF!</v>
      </c>
      <c r="K27" s="12" t="e">
        <f>IF(#REF!="TB",F27,"")</f>
        <v>#REF!</v>
      </c>
    </row>
    <row r="28" spans="1:11" ht="13">
      <c r="A28" s="60">
        <v>16</v>
      </c>
      <c r="B28" s="28" t="s">
        <v>155</v>
      </c>
      <c r="C28" s="13" t="s">
        <v>156</v>
      </c>
      <c r="D28" s="45">
        <v>2.1</v>
      </c>
      <c r="E28" s="189">
        <v>500</v>
      </c>
      <c r="F28" s="61">
        <f t="shared" si="0"/>
        <v>1050</v>
      </c>
      <c r="J28" s="12" t="e">
        <f>IF(#REF!="VIPA",F28,"")</f>
        <v>#REF!</v>
      </c>
      <c r="K28" s="12" t="e">
        <f>IF(#REF!="TB",F28,"")</f>
        <v>#REF!</v>
      </c>
    </row>
    <row r="29" spans="1:11" ht="23">
      <c r="A29" s="60">
        <v>17</v>
      </c>
      <c r="B29" s="28" t="s">
        <v>157</v>
      </c>
      <c r="C29" s="13" t="s">
        <v>29</v>
      </c>
      <c r="D29" s="45">
        <v>210</v>
      </c>
      <c r="E29" s="189">
        <v>7.14</v>
      </c>
      <c r="F29" s="61">
        <f t="shared" si="0"/>
        <v>1499.4</v>
      </c>
      <c r="J29" s="12" t="e">
        <f>IF(#REF!="VIPA",F29,"")</f>
        <v>#REF!</v>
      </c>
      <c r="K29" s="12" t="e">
        <f>IF(#REF!="TB",F29,"")</f>
        <v>#REF!</v>
      </c>
    </row>
    <row r="30" spans="1:11" ht="23">
      <c r="A30" s="60">
        <v>18</v>
      </c>
      <c r="B30" s="28" t="s">
        <v>593</v>
      </c>
      <c r="C30" s="13" t="s">
        <v>29</v>
      </c>
      <c r="D30" s="45">
        <v>1</v>
      </c>
      <c r="E30" s="189">
        <v>120</v>
      </c>
      <c r="F30" s="61">
        <f t="shared" si="0"/>
        <v>120</v>
      </c>
      <c r="J30" s="12" t="e">
        <f>IF(#REF!="VIPA",F30,"")</f>
        <v>#REF!</v>
      </c>
      <c r="K30" s="12" t="e">
        <f>IF(#REF!="TB",F30,"")</f>
        <v>#REF!</v>
      </c>
    </row>
    <row r="31" spans="1:11" ht="23">
      <c r="A31" s="60">
        <v>19</v>
      </c>
      <c r="B31" s="28" t="s">
        <v>591</v>
      </c>
      <c r="C31" s="9" t="s">
        <v>28</v>
      </c>
      <c r="D31" s="45">
        <v>600</v>
      </c>
      <c r="E31" s="189">
        <v>3.5</v>
      </c>
      <c r="F31" s="61">
        <f t="shared" si="0"/>
        <v>2100</v>
      </c>
      <c r="J31" s="12" t="e">
        <f>IF(#REF!="VIPA",F31,"")</f>
        <v>#REF!</v>
      </c>
      <c r="K31" s="12" t="e">
        <f>IF(#REF!="TB",F31,"")</f>
        <v>#REF!</v>
      </c>
    </row>
    <row r="32" spans="1:11" ht="13">
      <c r="A32" s="60">
        <v>20</v>
      </c>
      <c r="B32" s="28" t="s">
        <v>592</v>
      </c>
      <c r="C32" s="13" t="s">
        <v>124</v>
      </c>
      <c r="D32" s="45">
        <v>40</v>
      </c>
      <c r="E32" s="191">
        <v>34.479999999999997</v>
      </c>
      <c r="F32" s="61">
        <f t="shared" si="0"/>
        <v>1379.2</v>
      </c>
      <c r="J32" s="12" t="e">
        <f>IF(#REF!="VIPA",F32,"")</f>
        <v>#REF!</v>
      </c>
      <c r="K32" s="12" t="e">
        <f>IF(#REF!="TB",F32,"")</f>
        <v>#REF!</v>
      </c>
    </row>
    <row r="33" spans="1:11" ht="23.5" thickBot="1">
      <c r="A33" s="60">
        <v>21</v>
      </c>
      <c r="B33" s="28" t="s">
        <v>55</v>
      </c>
      <c r="C33" s="13" t="s">
        <v>37</v>
      </c>
      <c r="D33" s="45">
        <v>1</v>
      </c>
      <c r="E33" s="189">
        <v>100</v>
      </c>
      <c r="F33" s="61">
        <f t="shared" si="0"/>
        <v>100</v>
      </c>
      <c r="J33" s="12" t="e">
        <f>IF(#REF!="VIPA",F33,"")</f>
        <v>#REF!</v>
      </c>
      <c r="K33" s="12" t="e">
        <f>IF(#REF!="TB",F33,"")</f>
        <v>#REF!</v>
      </c>
    </row>
    <row r="34" spans="1:11" ht="12.65" customHeight="1" thickBot="1">
      <c r="A34" s="220" t="s">
        <v>14</v>
      </c>
      <c r="B34" s="221"/>
      <c r="C34" s="221"/>
      <c r="D34" s="221"/>
      <c r="E34" s="221"/>
      <c r="F34" s="160">
        <f>SUM(F12:F33)</f>
        <v>105840.91999999998</v>
      </c>
    </row>
    <row r="35" spans="1:11">
      <c r="E35" s="1"/>
    </row>
    <row r="36" spans="1:11">
      <c r="A36" s="1"/>
      <c r="D36" s="1"/>
      <c r="E36" s="1"/>
    </row>
    <row r="37" spans="1:11" ht="24" customHeight="1">
      <c r="A37" s="1"/>
      <c r="D37" s="1"/>
      <c r="E37" s="1"/>
    </row>
    <row r="38" spans="1:11">
      <c r="E38" s="1"/>
    </row>
    <row r="39" spans="1:11">
      <c r="E39" s="1"/>
    </row>
    <row r="40" spans="1:11">
      <c r="E40" s="1"/>
    </row>
    <row r="41" spans="1:11">
      <c r="E41" s="1"/>
    </row>
    <row r="42" spans="1:11">
      <c r="E42" s="1"/>
    </row>
    <row r="43" spans="1:11">
      <c r="E43" s="1"/>
    </row>
    <row r="44" spans="1:11">
      <c r="E44" s="1"/>
    </row>
    <row r="45" spans="1:11">
      <c r="E45" s="1"/>
    </row>
    <row r="46" spans="1:11">
      <c r="E46" s="1"/>
    </row>
    <row r="47" spans="1:11">
      <c r="E47" s="1"/>
    </row>
    <row r="48" spans="1:11">
      <c r="E48" s="1"/>
    </row>
    <row r="49" spans="5:5">
      <c r="E49" s="1"/>
    </row>
    <row r="50" spans="5:5">
      <c r="E50" s="1"/>
    </row>
    <row r="51" spans="5:5">
      <c r="E51" s="1"/>
    </row>
    <row r="52" spans="5:5">
      <c r="E52" s="1"/>
    </row>
    <row r="53" spans="5:5">
      <c r="E53" s="1"/>
    </row>
    <row r="54" spans="5:5">
      <c r="E54" s="1"/>
    </row>
  </sheetData>
  <sheetProtection algorithmName="SHA-512" hashValue="KTKV2HlVjM4fjtzj8skf+tjZIzcGPTgcfMP8A+T6v0EIH5jIb/p4uZM2sNg3tfXRRzGcRTk0xmKqoGslQQvl4w==" saltValue="ZgyVDbgYqYIJkCII+upoyQ==" spinCount="100000" sheet="1" objects="1" scenarios="1"/>
  <autoFilter ref="A11:F34"/>
  <mergeCells count="7">
    <mergeCell ref="J9:K9"/>
    <mergeCell ref="A34:E34"/>
    <mergeCell ref="B3:F3"/>
    <mergeCell ref="A9:A10"/>
    <mergeCell ref="C9:C10"/>
    <mergeCell ref="D9:D10"/>
    <mergeCell ref="E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zoomScaleNormal="100" workbookViewId="0">
      <selection activeCell="B1" sqref="B1"/>
    </sheetView>
  </sheetViews>
  <sheetFormatPr defaultColWidth="8.81640625" defaultRowHeight="11.5"/>
  <cols>
    <col min="1" max="1" width="8.7265625" style="24" customWidth="1"/>
    <col min="2" max="2" width="68.54296875" style="1" customWidth="1"/>
    <col min="3" max="3" width="8.81640625" style="1"/>
    <col min="4" max="4" width="14.54296875" style="1" customWidth="1"/>
    <col min="5" max="5" width="12.81640625" style="127" customWidth="1"/>
    <col min="6" max="6" width="13.81640625" style="24" customWidth="1"/>
    <col min="7" max="9" width="8.81640625" style="1"/>
    <col min="10" max="11" width="8.81640625" style="1" hidden="1" customWidth="1"/>
    <col min="12" max="16384" width="8.81640625" style="1"/>
  </cols>
  <sheetData>
    <row r="1" spans="1:11" ht="12">
      <c r="A1" s="97" t="s">
        <v>0</v>
      </c>
      <c r="B1" s="35" t="s">
        <v>646</v>
      </c>
    </row>
    <row r="3" spans="1:11" ht="12">
      <c r="A3" s="97" t="s">
        <v>1</v>
      </c>
      <c r="B3" s="217" t="s">
        <v>139</v>
      </c>
      <c r="C3" s="217"/>
      <c r="D3" s="217"/>
      <c r="E3" s="217"/>
      <c r="F3" s="217"/>
    </row>
    <row r="4" spans="1:11">
      <c r="A4" s="25"/>
    </row>
    <row r="5" spans="1:11" ht="12">
      <c r="A5" s="97" t="s">
        <v>2</v>
      </c>
      <c r="B5" s="172">
        <v>8</v>
      </c>
    </row>
    <row r="6" spans="1:11" ht="12">
      <c r="A6" s="97" t="s">
        <v>3</v>
      </c>
      <c r="B6" s="4" t="s">
        <v>32</v>
      </c>
    </row>
    <row r="8" spans="1:11" ht="12" thickBot="1"/>
    <row r="9" spans="1:11" ht="12" thickBot="1">
      <c r="A9" s="224" t="s">
        <v>5</v>
      </c>
      <c r="B9" s="36" t="s">
        <v>18</v>
      </c>
      <c r="C9" s="224" t="s">
        <v>19</v>
      </c>
      <c r="D9" s="224" t="s">
        <v>20</v>
      </c>
      <c r="E9" s="239" t="s">
        <v>21</v>
      </c>
      <c r="F9" s="205"/>
      <c r="J9" s="218" t="s">
        <v>22</v>
      </c>
      <c r="K9" s="219"/>
    </row>
    <row r="10" spans="1:11" ht="12" thickBot="1">
      <c r="A10" s="225"/>
      <c r="B10" s="21" t="s">
        <v>23</v>
      </c>
      <c r="C10" s="225"/>
      <c r="D10" s="225"/>
      <c r="E10" s="161" t="s">
        <v>24</v>
      </c>
      <c r="F10" s="19" t="s">
        <v>25</v>
      </c>
      <c r="J10" s="39" t="s">
        <v>26</v>
      </c>
      <c r="K10" s="39" t="s">
        <v>27</v>
      </c>
    </row>
    <row r="11" spans="1:11" ht="12" thickBot="1">
      <c r="A11" s="20">
        <v>1</v>
      </c>
      <c r="B11" s="26">
        <v>3</v>
      </c>
      <c r="C11" s="26">
        <v>4</v>
      </c>
      <c r="D11" s="26">
        <v>5</v>
      </c>
      <c r="E11" s="162">
        <v>6</v>
      </c>
      <c r="F11" s="27">
        <v>7</v>
      </c>
      <c r="J11" s="13">
        <v>8</v>
      </c>
      <c r="K11" s="13">
        <v>9</v>
      </c>
    </row>
    <row r="12" spans="1:11">
      <c r="A12" s="48"/>
      <c r="B12" s="171" t="s">
        <v>364</v>
      </c>
      <c r="C12" s="67"/>
      <c r="D12" s="67"/>
      <c r="E12" s="163"/>
      <c r="F12" s="68"/>
      <c r="J12" s="12" t="e">
        <f>IF(#REF!="VIPA",F12,"")</f>
        <v>#REF!</v>
      </c>
      <c r="K12" s="12" t="e">
        <f>IF(#REF!="TB",F12,"")</f>
        <v>#REF!</v>
      </c>
    </row>
    <row r="13" spans="1:11" ht="13">
      <c r="A13" s="49">
        <v>1</v>
      </c>
      <c r="B13" s="28" t="s">
        <v>295</v>
      </c>
      <c r="C13" s="164" t="s">
        <v>29</v>
      </c>
      <c r="D13" s="104">
        <v>1</v>
      </c>
      <c r="E13" s="189">
        <v>1014.26</v>
      </c>
      <c r="F13" s="165">
        <f t="shared" ref="F13:F55" si="0">ROUND(D13*E13,2)</f>
        <v>1014.26</v>
      </c>
      <c r="J13" s="12" t="e">
        <f>IF(#REF!="VIPA",F13,"")</f>
        <v>#REF!</v>
      </c>
      <c r="K13" s="12" t="e">
        <f>IF(#REF!="TB",F13,"")</f>
        <v>#REF!</v>
      </c>
    </row>
    <row r="14" spans="1:11" ht="13">
      <c r="A14" s="49">
        <v>2</v>
      </c>
      <c r="B14" s="28" t="s">
        <v>141</v>
      </c>
      <c r="C14" s="164" t="s">
        <v>29</v>
      </c>
      <c r="D14" s="104">
        <v>3</v>
      </c>
      <c r="E14" s="190">
        <v>103.16</v>
      </c>
      <c r="F14" s="165">
        <f t="shared" si="0"/>
        <v>309.48</v>
      </c>
      <c r="J14" s="12" t="e">
        <f>IF(#REF!="VIPA",F14,"")</f>
        <v>#REF!</v>
      </c>
      <c r="K14" s="12" t="e">
        <f>IF(#REF!="TB",F14,"")</f>
        <v>#REF!</v>
      </c>
    </row>
    <row r="15" spans="1:11" ht="13">
      <c r="A15" s="49">
        <v>3</v>
      </c>
      <c r="B15" s="28" t="s">
        <v>142</v>
      </c>
      <c r="C15" s="164" t="s">
        <v>29</v>
      </c>
      <c r="D15" s="104">
        <v>6</v>
      </c>
      <c r="E15" s="189">
        <v>10.09</v>
      </c>
      <c r="F15" s="165">
        <f t="shared" si="0"/>
        <v>60.54</v>
      </c>
      <c r="J15" s="12" t="e">
        <f>IF(#REF!="VIPA",F15,"")</f>
        <v>#REF!</v>
      </c>
      <c r="K15" s="12" t="e">
        <f>IF(#REF!="TB",F15,"")</f>
        <v>#REF!</v>
      </c>
    </row>
    <row r="16" spans="1:11" ht="13">
      <c r="A16" s="49">
        <v>4</v>
      </c>
      <c r="B16" s="28" t="s">
        <v>313</v>
      </c>
      <c r="C16" s="164" t="s">
        <v>29</v>
      </c>
      <c r="D16" s="104">
        <v>6</v>
      </c>
      <c r="E16" s="189">
        <v>200</v>
      </c>
      <c r="F16" s="165">
        <f t="shared" si="0"/>
        <v>1200</v>
      </c>
      <c r="J16" s="12"/>
      <c r="K16" s="12"/>
    </row>
    <row r="17" spans="1:11" ht="13">
      <c r="A17" s="49">
        <v>5</v>
      </c>
      <c r="B17" s="28" t="s">
        <v>296</v>
      </c>
      <c r="C17" s="164" t="s">
        <v>29</v>
      </c>
      <c r="D17" s="104">
        <v>38</v>
      </c>
      <c r="E17" s="189">
        <v>450</v>
      </c>
      <c r="F17" s="165">
        <f t="shared" si="0"/>
        <v>17100</v>
      </c>
      <c r="J17" s="12" t="e">
        <f>IF(#REF!="VIPA",F17,"")</f>
        <v>#REF!</v>
      </c>
      <c r="K17" s="12" t="e">
        <f>IF(#REF!="TB",F17,"")</f>
        <v>#REF!</v>
      </c>
    </row>
    <row r="18" spans="1:11" ht="13">
      <c r="A18" s="49">
        <v>6</v>
      </c>
      <c r="B18" s="28" t="s">
        <v>297</v>
      </c>
      <c r="C18" s="164" t="s">
        <v>29</v>
      </c>
      <c r="D18" s="104">
        <v>11</v>
      </c>
      <c r="E18" s="189">
        <v>156</v>
      </c>
      <c r="F18" s="165">
        <f t="shared" si="0"/>
        <v>1716</v>
      </c>
      <c r="J18" s="12" t="e">
        <f>IF(#REF!="VIPA",F18,"")</f>
        <v>#REF!</v>
      </c>
      <c r="K18" s="12" t="e">
        <f>IF(#REF!="TB",F18,"")</f>
        <v>#REF!</v>
      </c>
    </row>
    <row r="19" spans="1:11" ht="13">
      <c r="A19" s="49">
        <v>7</v>
      </c>
      <c r="B19" s="28" t="s">
        <v>314</v>
      </c>
      <c r="C19" s="164" t="s">
        <v>29</v>
      </c>
      <c r="D19" s="104">
        <v>11</v>
      </c>
      <c r="E19" s="189">
        <v>780</v>
      </c>
      <c r="F19" s="165">
        <f t="shared" si="0"/>
        <v>8580</v>
      </c>
      <c r="J19" s="12"/>
      <c r="K19" s="12"/>
    </row>
    <row r="20" spans="1:11" ht="13">
      <c r="A20" s="49">
        <v>8</v>
      </c>
      <c r="B20" s="28" t="s">
        <v>298</v>
      </c>
      <c r="C20" s="164" t="s">
        <v>29</v>
      </c>
      <c r="D20" s="104">
        <v>27</v>
      </c>
      <c r="E20" s="189">
        <v>35</v>
      </c>
      <c r="F20" s="165">
        <f t="shared" si="0"/>
        <v>945</v>
      </c>
      <c r="J20" s="12" t="e">
        <f>IF(#REF!="VIPA",F20,"")</f>
        <v>#REF!</v>
      </c>
      <c r="K20" s="12" t="e">
        <f>IF(#REF!="TB",F20,"")</f>
        <v>#REF!</v>
      </c>
    </row>
    <row r="21" spans="1:11" ht="13">
      <c r="A21" s="49">
        <v>9</v>
      </c>
      <c r="B21" s="28" t="s">
        <v>315</v>
      </c>
      <c r="C21" s="164" t="s">
        <v>29</v>
      </c>
      <c r="D21" s="104">
        <v>27</v>
      </c>
      <c r="E21" s="189">
        <v>150</v>
      </c>
      <c r="F21" s="165">
        <f t="shared" si="0"/>
        <v>4050</v>
      </c>
      <c r="J21" s="12"/>
      <c r="K21" s="12"/>
    </row>
    <row r="22" spans="1:11" ht="13">
      <c r="A22" s="49">
        <v>10</v>
      </c>
      <c r="B22" s="28" t="s">
        <v>316</v>
      </c>
      <c r="C22" s="164" t="s">
        <v>29</v>
      </c>
      <c r="D22" s="104">
        <v>1000</v>
      </c>
      <c r="E22" s="189">
        <v>1</v>
      </c>
      <c r="F22" s="165">
        <f t="shared" si="0"/>
        <v>1000</v>
      </c>
      <c r="J22" s="12"/>
      <c r="K22" s="12"/>
    </row>
    <row r="23" spans="1:11" ht="13">
      <c r="A23" s="49">
        <v>11</v>
      </c>
      <c r="B23" s="28" t="s">
        <v>147</v>
      </c>
      <c r="C23" s="164" t="s">
        <v>29</v>
      </c>
      <c r="D23" s="104">
        <v>1</v>
      </c>
      <c r="E23" s="189">
        <v>313.19</v>
      </c>
      <c r="F23" s="165">
        <f t="shared" si="0"/>
        <v>313.19</v>
      </c>
      <c r="J23" s="12" t="e">
        <f>IF(#REF!="VIPA",F23,"")</f>
        <v>#REF!</v>
      </c>
      <c r="K23" s="12" t="e">
        <f>IF(#REF!="TB",F23,"")</f>
        <v>#REF!</v>
      </c>
    </row>
    <row r="24" spans="1:11" ht="13">
      <c r="A24" s="49">
        <v>12</v>
      </c>
      <c r="B24" s="28" t="s">
        <v>296</v>
      </c>
      <c r="C24" s="164" t="s">
        <v>29</v>
      </c>
      <c r="D24" s="104">
        <v>1</v>
      </c>
      <c r="E24" s="189">
        <v>330.38</v>
      </c>
      <c r="F24" s="165">
        <f t="shared" si="0"/>
        <v>330.38</v>
      </c>
      <c r="J24" s="12" t="e">
        <f>IF(#REF!="VIPA",F24,"")</f>
        <v>#REF!</v>
      </c>
      <c r="K24" s="12" t="e">
        <f>IF(#REF!="TB",F24,"")</f>
        <v>#REF!</v>
      </c>
    </row>
    <row r="25" spans="1:11" ht="13">
      <c r="A25" s="49">
        <v>13</v>
      </c>
      <c r="B25" s="28" t="s">
        <v>299</v>
      </c>
      <c r="C25" s="164" t="s">
        <v>29</v>
      </c>
      <c r="D25" s="104">
        <v>1</v>
      </c>
      <c r="E25" s="189">
        <v>800</v>
      </c>
      <c r="F25" s="165">
        <f t="shared" si="0"/>
        <v>800</v>
      </c>
      <c r="J25" s="12" t="e">
        <f>IF(#REF!="VIPA",F25,"")</f>
        <v>#REF!</v>
      </c>
      <c r="K25" s="12" t="e">
        <f>IF(#REF!="TB",F25,"")</f>
        <v>#REF!</v>
      </c>
    </row>
    <row r="26" spans="1:11" ht="13">
      <c r="A26" s="49">
        <v>14</v>
      </c>
      <c r="B26" s="28" t="s">
        <v>317</v>
      </c>
      <c r="C26" s="164" t="s">
        <v>28</v>
      </c>
      <c r="D26" s="104">
        <v>1</v>
      </c>
      <c r="E26" s="189">
        <v>1500</v>
      </c>
      <c r="F26" s="165">
        <f t="shared" si="0"/>
        <v>1500</v>
      </c>
      <c r="J26" s="12"/>
      <c r="K26" s="12"/>
    </row>
    <row r="27" spans="1:11" ht="13">
      <c r="A27" s="49">
        <v>15</v>
      </c>
      <c r="B27" s="28" t="s">
        <v>300</v>
      </c>
      <c r="C27" s="164" t="s">
        <v>29</v>
      </c>
      <c r="D27" s="104">
        <v>2</v>
      </c>
      <c r="E27" s="189">
        <v>50</v>
      </c>
      <c r="F27" s="165">
        <f t="shared" si="0"/>
        <v>100</v>
      </c>
      <c r="J27" s="12" t="e">
        <f>IF(#REF!="VIPA",F27,"")</f>
        <v>#REF!</v>
      </c>
      <c r="K27" s="12" t="e">
        <f>IF(#REF!="TB",F27,"")</f>
        <v>#REF!</v>
      </c>
    </row>
    <row r="28" spans="1:11" ht="13">
      <c r="A28" s="49">
        <v>16</v>
      </c>
      <c r="B28" s="28" t="s">
        <v>148</v>
      </c>
      <c r="C28" s="164" t="s">
        <v>29</v>
      </c>
      <c r="D28" s="104">
        <v>12</v>
      </c>
      <c r="E28" s="189">
        <v>25</v>
      </c>
      <c r="F28" s="165">
        <f t="shared" si="0"/>
        <v>300</v>
      </c>
      <c r="J28" s="12" t="e">
        <f>IF(#REF!="VIPA",F28,"")</f>
        <v>#REF!</v>
      </c>
      <c r="K28" s="12" t="e">
        <f>IF(#REF!="TB",F28,"")</f>
        <v>#REF!</v>
      </c>
    </row>
    <row r="29" spans="1:11" ht="13">
      <c r="A29" s="49">
        <v>17</v>
      </c>
      <c r="B29" s="28" t="s">
        <v>301</v>
      </c>
      <c r="C29" s="164" t="s">
        <v>29</v>
      </c>
      <c r="D29" s="104">
        <v>296</v>
      </c>
      <c r="E29" s="189">
        <v>30</v>
      </c>
      <c r="F29" s="165">
        <f t="shared" si="0"/>
        <v>8880</v>
      </c>
      <c r="J29" s="12" t="e">
        <f>IF(#REF!="VIPA",F29,"")</f>
        <v>#REF!</v>
      </c>
      <c r="K29" s="12" t="e">
        <f>IF(#REF!="TB",F29,"")</f>
        <v>#REF!</v>
      </c>
    </row>
    <row r="30" spans="1:11" ht="23">
      <c r="A30" s="49">
        <v>18</v>
      </c>
      <c r="B30" s="28" t="s">
        <v>302</v>
      </c>
      <c r="C30" s="164" t="s">
        <v>29</v>
      </c>
      <c r="D30" s="104">
        <v>170</v>
      </c>
      <c r="E30" s="189">
        <v>42</v>
      </c>
      <c r="F30" s="165">
        <f t="shared" si="0"/>
        <v>7140</v>
      </c>
      <c r="J30" s="12" t="e">
        <f>IF(#REF!="VIPA",F30,"")</f>
        <v>#REF!</v>
      </c>
      <c r="K30" s="12" t="e">
        <f>IF(#REF!="TB",F30,"")</f>
        <v>#REF!</v>
      </c>
    </row>
    <row r="31" spans="1:11" ht="13">
      <c r="A31" s="49">
        <v>19</v>
      </c>
      <c r="B31" s="28" t="s">
        <v>303</v>
      </c>
      <c r="C31" s="164" t="s">
        <v>29</v>
      </c>
      <c r="D31" s="104">
        <v>745</v>
      </c>
      <c r="E31" s="189">
        <v>11</v>
      </c>
      <c r="F31" s="165">
        <f t="shared" si="0"/>
        <v>8195</v>
      </c>
      <c r="J31" s="12" t="e">
        <f>IF(#REF!="VIPA",F31,"")</f>
        <v>#REF!</v>
      </c>
      <c r="K31" s="12" t="e">
        <f>IF(#REF!="TB",F31,"")</f>
        <v>#REF!</v>
      </c>
    </row>
    <row r="32" spans="1:11" ht="13">
      <c r="A32" s="49">
        <v>20</v>
      </c>
      <c r="B32" s="28" t="s">
        <v>304</v>
      </c>
      <c r="C32" s="164" t="s">
        <v>29</v>
      </c>
      <c r="D32" s="104">
        <v>55</v>
      </c>
      <c r="E32" s="189">
        <v>60</v>
      </c>
      <c r="F32" s="165">
        <f t="shared" si="0"/>
        <v>3300</v>
      </c>
      <c r="J32" s="12" t="e">
        <f>IF(#REF!="VIPA",F32,"")</f>
        <v>#REF!</v>
      </c>
      <c r="K32" s="12" t="e">
        <f>IF(#REF!="TB",F32,"")</f>
        <v>#REF!</v>
      </c>
    </row>
    <row r="33" spans="1:11" ht="13">
      <c r="A33" s="49">
        <v>21</v>
      </c>
      <c r="B33" s="28" t="s">
        <v>305</v>
      </c>
      <c r="C33" s="164" t="s">
        <v>29</v>
      </c>
      <c r="D33" s="104">
        <v>55</v>
      </c>
      <c r="E33" s="189">
        <v>65</v>
      </c>
      <c r="F33" s="165">
        <f t="shared" si="0"/>
        <v>3575</v>
      </c>
      <c r="J33" s="12" t="e">
        <f>IF(#REF!="VIPA",F33,"")</f>
        <v>#REF!</v>
      </c>
      <c r="K33" s="12" t="e">
        <f>IF(#REF!="TB",F33,"")</f>
        <v>#REF!</v>
      </c>
    </row>
    <row r="34" spans="1:11" ht="13">
      <c r="A34" s="49">
        <v>22</v>
      </c>
      <c r="B34" s="28" t="s">
        <v>318</v>
      </c>
      <c r="C34" s="164" t="s">
        <v>29</v>
      </c>
      <c r="D34" s="104">
        <v>55</v>
      </c>
      <c r="E34" s="189">
        <v>55</v>
      </c>
      <c r="F34" s="165">
        <f t="shared" si="0"/>
        <v>3025</v>
      </c>
      <c r="J34" s="12"/>
      <c r="K34" s="12"/>
    </row>
    <row r="35" spans="1:11" ht="13">
      <c r="A35" s="49">
        <v>23</v>
      </c>
      <c r="B35" s="28" t="s">
        <v>306</v>
      </c>
      <c r="C35" s="164" t="s">
        <v>29</v>
      </c>
      <c r="D35" s="104">
        <v>27</v>
      </c>
      <c r="E35" s="189">
        <v>30</v>
      </c>
      <c r="F35" s="165">
        <f t="shared" si="0"/>
        <v>810</v>
      </c>
      <c r="J35" s="12" t="e">
        <f>IF(#REF!="VIPA",F35,"")</f>
        <v>#REF!</v>
      </c>
      <c r="K35" s="12" t="e">
        <f>IF(#REF!="TB",F35,"")</f>
        <v>#REF!</v>
      </c>
    </row>
    <row r="36" spans="1:11" ht="13">
      <c r="A36" s="49">
        <v>24</v>
      </c>
      <c r="B36" s="28" t="s">
        <v>144</v>
      </c>
      <c r="C36" s="164" t="s">
        <v>29</v>
      </c>
      <c r="D36" s="104">
        <v>38</v>
      </c>
      <c r="E36" s="189">
        <v>42</v>
      </c>
      <c r="F36" s="165">
        <f t="shared" si="0"/>
        <v>1596</v>
      </c>
      <c r="J36" s="12" t="e">
        <f>IF(#REF!="VIPA",F36,"")</f>
        <v>#REF!</v>
      </c>
      <c r="K36" s="12" t="e">
        <f>IF(#REF!="TB",F36,"")</f>
        <v>#REF!</v>
      </c>
    </row>
    <row r="37" spans="1:11" ht="13">
      <c r="A37" s="49">
        <v>25</v>
      </c>
      <c r="B37" s="28" t="s">
        <v>307</v>
      </c>
      <c r="C37" s="164" t="s">
        <v>124</v>
      </c>
      <c r="D37" s="104">
        <v>279.75</v>
      </c>
      <c r="E37" s="189">
        <v>241.99</v>
      </c>
      <c r="F37" s="165">
        <f t="shared" si="0"/>
        <v>67696.7</v>
      </c>
      <c r="J37" s="12" t="e">
        <f>IF(#REF!="VIPA",F37,"")</f>
        <v>#REF!</v>
      </c>
      <c r="K37" s="12" t="e">
        <f>IF(#REF!="TB",F37,"")</f>
        <v>#REF!</v>
      </c>
    </row>
    <row r="38" spans="1:11" ht="23">
      <c r="A38" s="49">
        <v>26</v>
      </c>
      <c r="B38" s="28" t="s">
        <v>152</v>
      </c>
      <c r="C38" s="164" t="s">
        <v>124</v>
      </c>
      <c r="D38" s="104">
        <v>6</v>
      </c>
      <c r="E38" s="189">
        <v>582.16999999999996</v>
      </c>
      <c r="F38" s="165">
        <f t="shared" si="0"/>
        <v>3493.02</v>
      </c>
      <c r="J38" s="12" t="e">
        <f>IF(#REF!="VIPA",F38,"")</f>
        <v>#REF!</v>
      </c>
      <c r="K38" s="12" t="e">
        <f>IF(#REF!="TB",F38,"")</f>
        <v>#REF!</v>
      </c>
    </row>
    <row r="39" spans="1:11" ht="23">
      <c r="A39" s="49">
        <v>27</v>
      </c>
      <c r="B39" s="28" t="s">
        <v>256</v>
      </c>
      <c r="C39" s="164" t="s">
        <v>124</v>
      </c>
      <c r="D39" s="104">
        <v>1.5</v>
      </c>
      <c r="E39" s="189">
        <v>1830.22</v>
      </c>
      <c r="F39" s="165">
        <f t="shared" si="0"/>
        <v>2745.33</v>
      </c>
      <c r="J39" s="12" t="e">
        <f>IF(#REF!="VIPA",F39,"")</f>
        <v>#REF!</v>
      </c>
      <c r="K39" s="12" t="e">
        <f>IF(#REF!="TB",F39,"")</f>
        <v>#REF!</v>
      </c>
    </row>
    <row r="40" spans="1:11" ht="13">
      <c r="A40" s="49">
        <v>28</v>
      </c>
      <c r="B40" s="28" t="s">
        <v>255</v>
      </c>
      <c r="C40" s="164" t="s">
        <v>124</v>
      </c>
      <c r="D40" s="104">
        <v>15.5</v>
      </c>
      <c r="E40" s="189">
        <v>2017.55</v>
      </c>
      <c r="F40" s="165">
        <f t="shared" si="0"/>
        <v>31272.03</v>
      </c>
      <c r="J40" s="12" t="e">
        <f>IF(#REF!="VIPA",F40,"")</f>
        <v>#REF!</v>
      </c>
      <c r="K40" s="12" t="e">
        <f>IF(#REF!="TB",F40,"")</f>
        <v>#REF!</v>
      </c>
    </row>
    <row r="41" spans="1:11" ht="23">
      <c r="A41" s="49">
        <v>29</v>
      </c>
      <c r="B41" s="28" t="s">
        <v>151</v>
      </c>
      <c r="C41" s="164" t="s">
        <v>124</v>
      </c>
      <c r="D41" s="104">
        <v>6</v>
      </c>
      <c r="E41" s="189">
        <v>511.03</v>
      </c>
      <c r="F41" s="165">
        <f t="shared" si="0"/>
        <v>3066.18</v>
      </c>
      <c r="J41" s="12" t="e">
        <f>IF(#REF!="VIPA",F41,"")</f>
        <v>#REF!</v>
      </c>
      <c r="K41" s="12" t="e">
        <f>IF(#REF!="TB",F41,"")</f>
        <v>#REF!</v>
      </c>
    </row>
    <row r="42" spans="1:11" ht="13">
      <c r="A42" s="49">
        <v>30</v>
      </c>
      <c r="B42" s="28" t="s">
        <v>153</v>
      </c>
      <c r="C42" s="164" t="s">
        <v>37</v>
      </c>
      <c r="D42" s="104">
        <v>0.2</v>
      </c>
      <c r="E42" s="189">
        <v>3000</v>
      </c>
      <c r="F42" s="165">
        <f t="shared" si="0"/>
        <v>600</v>
      </c>
      <c r="J42" s="12" t="e">
        <f>IF(#REF!="VIPA",F42,"")</f>
        <v>#REF!</v>
      </c>
      <c r="K42" s="12" t="e">
        <f>IF(#REF!="TB",F42,"")</f>
        <v>#REF!</v>
      </c>
    </row>
    <row r="43" spans="1:11" ht="23">
      <c r="A43" s="49">
        <v>31</v>
      </c>
      <c r="B43" s="28" t="s">
        <v>308</v>
      </c>
      <c r="C43" s="164" t="s">
        <v>124</v>
      </c>
      <c r="D43" s="104">
        <v>9.6</v>
      </c>
      <c r="E43" s="189">
        <v>444.2</v>
      </c>
      <c r="F43" s="165">
        <f t="shared" si="0"/>
        <v>4264.32</v>
      </c>
      <c r="J43" s="12" t="e">
        <f>IF(#REF!="VIPA",F43,"")</f>
        <v>#REF!</v>
      </c>
      <c r="K43" s="12" t="e">
        <f>IF(#REF!="TB",F43,"")</f>
        <v>#REF!</v>
      </c>
    </row>
    <row r="44" spans="1:11" ht="13">
      <c r="A44" s="49">
        <v>32</v>
      </c>
      <c r="B44" s="28" t="s">
        <v>261</v>
      </c>
      <c r="C44" s="164" t="s">
        <v>124</v>
      </c>
      <c r="D44" s="104">
        <v>9.6</v>
      </c>
      <c r="E44" s="189">
        <v>436.52</v>
      </c>
      <c r="F44" s="165">
        <f t="shared" si="0"/>
        <v>4190.59</v>
      </c>
      <c r="J44" s="12" t="e">
        <f>IF(#REF!="VIPA",F44,"")</f>
        <v>#REF!</v>
      </c>
      <c r="K44" s="12" t="e">
        <f>IF(#REF!="TB",F44,"")</f>
        <v>#REF!</v>
      </c>
    </row>
    <row r="45" spans="1:11" ht="13">
      <c r="A45" s="49">
        <v>33</v>
      </c>
      <c r="B45" s="28" t="s">
        <v>155</v>
      </c>
      <c r="C45" s="164" t="s">
        <v>156</v>
      </c>
      <c r="D45" s="104">
        <v>4.93</v>
      </c>
      <c r="E45" s="189">
        <v>300</v>
      </c>
      <c r="F45" s="165">
        <f t="shared" si="0"/>
        <v>1479</v>
      </c>
      <c r="J45" s="12" t="e">
        <f>IF(#REF!="VIPA",F45,"")</f>
        <v>#REF!</v>
      </c>
      <c r="K45" s="12" t="e">
        <f>IF(#REF!="TB",F45,"")</f>
        <v>#REF!</v>
      </c>
    </row>
    <row r="46" spans="1:11" ht="13">
      <c r="A46" s="49">
        <v>34</v>
      </c>
      <c r="B46" s="28" t="s">
        <v>309</v>
      </c>
      <c r="C46" s="164" t="s">
        <v>29</v>
      </c>
      <c r="D46" s="104">
        <v>1</v>
      </c>
      <c r="E46" s="189">
        <v>3990</v>
      </c>
      <c r="F46" s="165">
        <f t="shared" si="0"/>
        <v>3990</v>
      </c>
      <c r="J46" s="12" t="e">
        <f>IF(#REF!="VIPA",F46,"")</f>
        <v>#REF!</v>
      </c>
      <c r="K46" s="12" t="e">
        <f>IF(#REF!="TB",F46,"")</f>
        <v>#REF!</v>
      </c>
    </row>
    <row r="47" spans="1:11" ht="13">
      <c r="A47" s="49">
        <v>35</v>
      </c>
      <c r="B47" s="28" t="s">
        <v>310</v>
      </c>
      <c r="C47" s="164" t="s">
        <v>29</v>
      </c>
      <c r="D47" s="104">
        <v>1</v>
      </c>
      <c r="E47" s="191">
        <v>4500</v>
      </c>
      <c r="F47" s="165">
        <f t="shared" si="0"/>
        <v>4500</v>
      </c>
      <c r="J47" s="12" t="e">
        <f>IF(#REF!="VIPA",F47,"")</f>
        <v>#REF!</v>
      </c>
      <c r="K47" s="12" t="e">
        <f>IF(#REF!="TB",F47,"")</f>
        <v>#REF!</v>
      </c>
    </row>
    <row r="48" spans="1:11" ht="23">
      <c r="A48" s="49">
        <v>36</v>
      </c>
      <c r="B48" s="28" t="s">
        <v>55</v>
      </c>
      <c r="C48" s="164" t="s">
        <v>37</v>
      </c>
      <c r="D48" s="104">
        <v>1</v>
      </c>
      <c r="E48" s="189">
        <v>200</v>
      </c>
      <c r="F48" s="165">
        <f t="shared" si="0"/>
        <v>200</v>
      </c>
      <c r="J48" s="12" t="e">
        <f>IF(#REF!="VIPA",F48,"")</f>
        <v>#REF!</v>
      </c>
      <c r="K48" s="12" t="e">
        <f>IF(#REF!="TB",F48,"")</f>
        <v>#REF!</v>
      </c>
    </row>
    <row r="49" spans="1:11">
      <c r="A49" s="49"/>
      <c r="B49" s="121" t="s">
        <v>365</v>
      </c>
      <c r="C49" s="164"/>
      <c r="D49" s="122"/>
      <c r="E49" s="109"/>
      <c r="F49" s="165"/>
      <c r="J49" s="12" t="e">
        <f>IF(#REF!="VIPA",F49,"")</f>
        <v>#REF!</v>
      </c>
      <c r="K49" s="12" t="e">
        <f>IF(#REF!="TB",F49,"")</f>
        <v>#REF!</v>
      </c>
    </row>
    <row r="50" spans="1:11" ht="13">
      <c r="A50" s="49">
        <v>1</v>
      </c>
      <c r="B50" s="28" t="s">
        <v>307</v>
      </c>
      <c r="C50" s="164" t="s">
        <v>124</v>
      </c>
      <c r="D50" s="104">
        <v>9.1</v>
      </c>
      <c r="E50" s="189">
        <v>241.99</v>
      </c>
      <c r="F50" s="165">
        <f t="shared" si="0"/>
        <v>2202.11</v>
      </c>
      <c r="J50" s="12" t="e">
        <f>IF(#REF!="VIPA",F50,"")</f>
        <v>#REF!</v>
      </c>
      <c r="K50" s="12" t="e">
        <f>IF(#REF!="TB",F50,"")</f>
        <v>#REF!</v>
      </c>
    </row>
    <row r="51" spans="1:11" ht="23">
      <c r="A51" s="49">
        <v>2</v>
      </c>
      <c r="B51" s="28" t="s">
        <v>152</v>
      </c>
      <c r="C51" s="164" t="s">
        <v>124</v>
      </c>
      <c r="D51" s="104">
        <v>1</v>
      </c>
      <c r="E51" s="189">
        <v>582.16999999999996</v>
      </c>
      <c r="F51" s="165">
        <f t="shared" si="0"/>
        <v>582.16999999999996</v>
      </c>
      <c r="J51" s="12" t="e">
        <f>IF(#REF!="VIPA",F51,"")</f>
        <v>#REF!</v>
      </c>
      <c r="K51" s="12" t="e">
        <f>IF(#REF!="TB",F51,"")</f>
        <v>#REF!</v>
      </c>
    </row>
    <row r="52" spans="1:11" ht="23">
      <c r="A52" s="49">
        <v>3</v>
      </c>
      <c r="B52" s="28" t="s">
        <v>151</v>
      </c>
      <c r="C52" s="164" t="s">
        <v>124</v>
      </c>
      <c r="D52" s="104">
        <v>1.5</v>
      </c>
      <c r="E52" s="189">
        <v>511.03</v>
      </c>
      <c r="F52" s="165">
        <f t="shared" si="0"/>
        <v>766.55</v>
      </c>
      <c r="J52" s="12" t="e">
        <f>IF(#REF!="VIPA",F52,"")</f>
        <v>#REF!</v>
      </c>
      <c r="K52" s="12" t="e">
        <f>IF(#REF!="TB",F52,"")</f>
        <v>#REF!</v>
      </c>
    </row>
    <row r="53" spans="1:11" ht="13">
      <c r="A53" s="49">
        <v>4</v>
      </c>
      <c r="B53" s="28" t="s">
        <v>153</v>
      </c>
      <c r="C53" s="164" t="s">
        <v>37</v>
      </c>
      <c r="D53" s="104">
        <v>0.05</v>
      </c>
      <c r="E53" s="189">
        <v>300</v>
      </c>
      <c r="F53" s="165">
        <f t="shared" si="0"/>
        <v>15</v>
      </c>
      <c r="J53" s="12" t="e">
        <f>IF(#REF!="VIPA",F53,"")</f>
        <v>#REF!</v>
      </c>
      <c r="K53" s="12" t="e">
        <f>IF(#REF!="TB",F53,"")</f>
        <v>#REF!</v>
      </c>
    </row>
    <row r="54" spans="1:11" ht="23">
      <c r="A54" s="49">
        <v>5</v>
      </c>
      <c r="B54" s="28" t="s">
        <v>308</v>
      </c>
      <c r="C54" s="164" t="s">
        <v>124</v>
      </c>
      <c r="D54" s="104">
        <v>0.5</v>
      </c>
      <c r="E54" s="189">
        <v>444.2</v>
      </c>
      <c r="F54" s="165">
        <f t="shared" si="0"/>
        <v>222.1</v>
      </c>
      <c r="J54" s="12" t="e">
        <f>IF(#REF!="VIPA",F54,"")</f>
        <v>#REF!</v>
      </c>
      <c r="K54" s="12" t="e">
        <f>IF(#REF!="TB",F54,"")</f>
        <v>#REF!</v>
      </c>
    </row>
    <row r="55" spans="1:11" ht="13.5" thickBot="1">
      <c r="A55" s="49">
        <v>6</v>
      </c>
      <c r="B55" s="28" t="s">
        <v>261</v>
      </c>
      <c r="C55" s="164" t="s">
        <v>124</v>
      </c>
      <c r="D55" s="104">
        <v>0.5</v>
      </c>
      <c r="E55" s="189">
        <v>436.52</v>
      </c>
      <c r="F55" s="165">
        <f t="shared" si="0"/>
        <v>218.26</v>
      </c>
      <c r="J55" s="12" t="e">
        <f>IF(#REF!="VIPA",F55,"")</f>
        <v>#REF!</v>
      </c>
      <c r="K55" s="12" t="e">
        <f>IF(#REF!="TB",F55,"")</f>
        <v>#REF!</v>
      </c>
    </row>
    <row r="56" spans="1:11" ht="12.65" customHeight="1" thickBot="1">
      <c r="A56" s="220" t="s">
        <v>14</v>
      </c>
      <c r="B56" s="208"/>
      <c r="C56" s="208"/>
      <c r="D56" s="208"/>
      <c r="E56" s="221"/>
      <c r="F56" s="58">
        <f>SUM(F12:F55)</f>
        <v>207343.20999999996</v>
      </c>
    </row>
    <row r="57" spans="1:11">
      <c r="E57" s="24"/>
    </row>
    <row r="58" spans="1:11">
      <c r="E58" s="24"/>
    </row>
    <row r="59" spans="1:11">
      <c r="E59" s="24"/>
    </row>
    <row r="60" spans="1:11">
      <c r="E60" s="24"/>
    </row>
    <row r="61" spans="1:11">
      <c r="E61" s="24"/>
    </row>
    <row r="62" spans="1:11">
      <c r="E62" s="24"/>
    </row>
    <row r="63" spans="1:11">
      <c r="E63" s="24"/>
    </row>
    <row r="64" spans="1:11">
      <c r="E64" s="24"/>
    </row>
    <row r="65" spans="5:5">
      <c r="E65" s="24"/>
    </row>
    <row r="66" spans="5:5">
      <c r="E66" s="24"/>
    </row>
    <row r="67" spans="5:5">
      <c r="E67" s="24"/>
    </row>
    <row r="68" spans="5:5">
      <c r="E68" s="24"/>
    </row>
    <row r="69" spans="5:5">
      <c r="E69" s="24"/>
    </row>
    <row r="70" spans="5:5">
      <c r="E70" s="24"/>
    </row>
    <row r="71" spans="5:5">
      <c r="E71" s="24"/>
    </row>
    <row r="72" spans="5:5">
      <c r="E72" s="24"/>
    </row>
    <row r="73" spans="5:5">
      <c r="E73" s="24"/>
    </row>
    <row r="74" spans="5:5">
      <c r="E74" s="24"/>
    </row>
    <row r="75" spans="5:5">
      <c r="E75" s="24"/>
    </row>
    <row r="76" spans="5:5">
      <c r="E76" s="24"/>
    </row>
    <row r="77" spans="5:5">
      <c r="E77" s="24"/>
    </row>
    <row r="78" spans="5:5">
      <c r="E78" s="24"/>
    </row>
    <row r="79" spans="5:5">
      <c r="E79" s="24"/>
    </row>
    <row r="80" spans="5:5">
      <c r="E80" s="24"/>
    </row>
    <row r="81" spans="5:5">
      <c r="E81" s="24"/>
    </row>
  </sheetData>
  <sheetProtection algorithmName="SHA-512" hashValue="fjzygdPHE0FDyZPiRfalS3I0zAexR/Aa0WGyzWsp4+y/aQqOy+SzgdF5xronv/CR5MBjIbq16khGlY2GTXMIEg==" saltValue="2rS0X39kGmT+eWyhnvq8IA==" spinCount="100000" sheet="1" objects="1" scenarios="1"/>
  <autoFilter ref="A11:F56"/>
  <mergeCells count="7">
    <mergeCell ref="A56:E56"/>
    <mergeCell ref="B3:F3"/>
    <mergeCell ref="E9:F9"/>
    <mergeCell ref="J9:K9"/>
    <mergeCell ref="A9:A10"/>
    <mergeCell ref="C9:C10"/>
    <mergeCell ref="D9:D10"/>
  </mergeCells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17" ma:contentTypeDescription="Kurkite naują dokumentą." ma:contentTypeScope="" ma:versionID="47bcf119f9bbba5b683950c05267d9e8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c6d13c468be0a8b739d70716daf90e76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jekto_x0020_kod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eab9e3-4a7c-4b24-935a-263a829033e7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kto_x0020_kodas" ma:index="24" nillable="true" ma:displayName="Projekto kodas" ma:description="Projekto kodas pagal Labbis" ma:internalName="Projekto_x0020_kod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e2f785-b948-413e-8a5e-4c73c285acd7">
      <Terms xmlns="http://schemas.microsoft.com/office/infopath/2007/PartnerControls"/>
    </lcf76f155ced4ddcb4097134ff3c332f>
    <TaxCatchAll xmlns="e31ee299-cf4d-48b9-8cec-049f1e2a5307" xsi:nil="true"/>
    <Projekto_x0020_kodas xmlns="42e2f785-b948-413e-8a5e-4c73c285acd7" xsi:nil="true"/>
  </documentManagement>
</p:properties>
</file>

<file path=customXml/itemProps1.xml><?xml version="1.0" encoding="utf-8"?>
<ds:datastoreItem xmlns:ds="http://schemas.openxmlformats.org/officeDocument/2006/customXml" ds:itemID="{C765CC1A-1121-4A6F-BA01-97F23C4F0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ee299-cf4d-48b9-8cec-049f1e2a5307"/>
    <ds:schemaRef ds:uri="42e2f785-b948-413e-8a5e-4c73c285a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6599B-5F4B-4AF6-9CC7-BE10BD7C20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339A7C-8821-4CC6-9587-1621A0A82589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42e2f785-b948-413e-8a5e-4c73c285acd7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31ee299-cf4d-48b9-8cec-049f1e2a53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0.Suvestinis</vt:lpstr>
      <vt:lpstr>1. SA</vt:lpstr>
      <vt:lpstr>2. SK</vt:lpstr>
      <vt:lpstr>3. VN</vt:lpstr>
      <vt:lpstr>4. LVN</vt:lpstr>
      <vt:lpstr>5.ŠVOK</vt:lpstr>
      <vt:lpstr>6.E</vt:lpstr>
      <vt:lpstr>7.GSS</vt:lpstr>
      <vt:lpstr>8.AS</vt:lpstr>
      <vt:lpstr>9.ER</vt:lpstr>
      <vt:lpstr>10.LE</vt:lpstr>
      <vt:lpstr>11.Baldai</vt:lpstr>
      <vt:lpstr>12. SP</vt:lpstr>
      <vt:lpstr>13.PVA</vt:lpstr>
      <vt:lpstr>14.Tvarkyba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STRAVINSKAS, Arūnas | Turto bankas</dc:creator>
  <cp:keywords/>
  <dc:description/>
  <cp:lastModifiedBy>User</cp:lastModifiedBy>
  <cp:revision/>
  <cp:lastPrinted>2024-08-30T11:21:12Z</cp:lastPrinted>
  <dcterms:created xsi:type="dcterms:W3CDTF">2022-02-25T11:38:11Z</dcterms:created>
  <dcterms:modified xsi:type="dcterms:W3CDTF">2024-09-01T20:01:36Z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0x0101007C34E54ECFD7F945BC53E8606FA2E91C</vt:lpwstr>
  </property>
  <property fmtid="{D5CDD505-2E9C-101B-9397-08002B2CF9AE}" pid="3" name="MediaServiceImageTags">
    <vt:lpwstr/>
  </property>
</Properties>
</file>