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https://tetaslt.sharepoint.com/sites/F/KS/$_VP/S_738262 - 110_27,5 kV Tarvainių Traukos TP/Papildoma/"/>
    </mc:Choice>
  </mc:AlternateContent>
  <xr:revisionPtr revIDLastSave="327" documentId="8_{E09F9946-8F09-4E0C-9E15-43A844591338}" xr6:coauthVersionLast="47" xr6:coauthVersionMax="47" xr10:uidLastSave="{946642B8-F274-41A9-8F83-6ACFFB8E2FC1}"/>
  <bookViews>
    <workbookView xWindow="260" yWindow="910" windowWidth="18940" windowHeight="9890" xr2:uid="{00000000-000D-0000-FFFF-FFFF00000000}"/>
  </bookViews>
  <sheets>
    <sheet name="Žiniaraštis rangovams" sheetId="11" r:id="rId1"/>
    <sheet name="Turto grupės, IMT vnt." sheetId="8" r:id="rId2"/>
  </sheets>
  <definedNames>
    <definedName name="_xlnm._FilterDatabase" localSheetId="1" hidden="1">'Turto grupės, IMT vnt.'!$A$4:$H$236</definedName>
    <definedName name="_xlnm._FilterDatabase" localSheetId="0" hidden="1">'Žiniaraštis rangovams'!$B$6:$E$184</definedName>
    <definedName name="_xlnm.Print_Area" localSheetId="1">'Turto grupės, IMT vnt.'!$A$4:$H$236</definedName>
    <definedName name="_xlnm.Print_Titles" localSheetId="1">'Turto grupės, IMT vnt.'!$4:$4</definedName>
    <definedName name="Z_98301F96_D399_4910_9999_351C6D6AFBB9_.wvu.Cols" localSheetId="1" hidden="1">'Turto grupės, IMT vnt.'!#REF!</definedName>
    <definedName name="Z_98301F96_D399_4910_9999_351C6D6AFBB9_.wvu.FilterData" localSheetId="1" hidden="1">'Turto grupės, IMT vnt.'!$A$4:$H$236</definedName>
    <definedName name="Z_98301F96_D399_4910_9999_351C6D6AFBB9_.wvu.PrintTitles" localSheetId="1" hidden="1">'Turto grupės, IMT vnt.'!$4:$4</definedName>
    <definedName name="Z_DABFEFA7_46E4_47C3_ADE3_8C245C7CE1FD_.wvu.Cols" localSheetId="1" hidden="1">'Turto grupės, IMT vnt.'!#REF!</definedName>
    <definedName name="Z_DABFEFA7_46E4_47C3_ADE3_8C245C7CE1FD_.wvu.FilterData" localSheetId="1" hidden="1">'Turto grupės, IMT vnt.'!$A$4:$H$236</definedName>
    <definedName name="Z_DABFEFA7_46E4_47C3_ADE3_8C245C7CE1FD_.wvu.PrintTitles" localSheetId="1" hidden="1">'Turto grupės, IMT vnt.'!$4:$4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74" i="11" l="1"/>
  <c r="E15" i="11"/>
  <c r="E94" i="11"/>
  <c r="E33" i="11"/>
  <c r="E125" i="11"/>
  <c r="E167" i="11"/>
  <c r="E107" i="11" l="1"/>
  <c r="E101" i="11"/>
  <c r="E119" i="11"/>
  <c r="E105" i="11"/>
  <c r="E103" i="11" s="1"/>
  <c r="E100" i="11" l="1"/>
  <c r="E163" i="11" l="1"/>
  <c r="E165" i="11"/>
  <c r="E143" i="11"/>
  <c r="E76" i="11"/>
  <c r="E71" i="11"/>
  <c r="E66" i="11"/>
  <c r="E61" i="11"/>
  <c r="E56" i="11"/>
  <c r="E51" i="11"/>
  <c r="E42" i="11"/>
  <c r="E154" i="11"/>
  <c r="E161" i="11"/>
  <c r="E159" i="11"/>
  <c r="E157" i="11"/>
  <c r="E155" i="11"/>
  <c r="E168" i="11"/>
  <c r="E170" i="11"/>
  <c r="E172" i="11"/>
  <c r="E34" i="11"/>
  <c r="E180" i="11"/>
  <c r="E178" i="11"/>
  <c r="E176" i="11"/>
  <c r="E174" i="11"/>
  <c r="E150" i="11"/>
  <c r="E148" i="11"/>
  <c r="E146" i="11"/>
  <c r="E144" i="11"/>
  <c r="E137" i="11"/>
  <c r="E141" i="11"/>
  <c r="E139" i="11"/>
  <c r="E135" i="11"/>
  <c r="E133" i="11"/>
  <c r="E129" i="11"/>
  <c r="E127" i="11"/>
  <c r="E122" i="11"/>
  <c r="E120" i="11"/>
  <c r="E117" i="11"/>
  <c r="E115" i="11"/>
  <c r="E111" i="11"/>
  <c r="E109" i="11"/>
  <c r="E98" i="11"/>
  <c r="E96" i="11"/>
  <c r="E92" i="11"/>
  <c r="E90" i="11"/>
  <c r="E84" i="11"/>
  <c r="E81" i="11"/>
  <c r="E79" i="11"/>
  <c r="E58" i="11"/>
  <c r="E53" i="11"/>
  <c r="E48" i="11"/>
  <c r="E45" i="11"/>
  <c r="E43" i="11"/>
  <c r="E39" i="11"/>
  <c r="E36" i="11"/>
  <c r="E16" i="11"/>
  <c r="E32" i="11" l="1"/>
  <c r="E152" i="11"/>
  <c r="E113" i="11"/>
  <c r="E131" i="11"/>
  <c r="E88" i="11" l="1"/>
  <c r="E78" i="11"/>
  <c r="E28" i="11"/>
  <c r="E24" i="11"/>
  <c r="E20" i="11"/>
  <c r="E87" i="11" l="1"/>
  <c r="E68" i="11"/>
  <c r="E63" i="11"/>
  <c r="E11" i="11" l="1"/>
  <c r="E10" i="11" s="1"/>
  <c r="D177" i="11"/>
  <c r="D178" i="11"/>
  <c r="D179" i="11"/>
  <c r="D180" i="11"/>
  <c r="E184" i="11" l="1"/>
  <c r="E186" i="11" s="1"/>
  <c r="E185" i="11" s="1"/>
</calcChain>
</file>

<file path=xl/sharedStrings.xml><?xml version="1.0" encoding="utf-8"?>
<sst xmlns="http://schemas.openxmlformats.org/spreadsheetml/2006/main" count="1505" uniqueCount="542">
  <si>
    <t>IMT turto grupes pavadinimas</t>
  </si>
  <si>
    <t>NEMATERIALUSIS TURTAS</t>
  </si>
  <si>
    <t>Programinės įrangos licencijos</t>
  </si>
  <si>
    <t>Programinės įrangos paketai</t>
  </si>
  <si>
    <t>MATERIALUSIS TURTAS</t>
  </si>
  <si>
    <t xml:space="preserve">Pastatai </t>
  </si>
  <si>
    <t>Gamybiniai - technologiniai pastatai</t>
  </si>
  <si>
    <t>Transformatorių pastočių, skirstyklų pastatai</t>
  </si>
  <si>
    <t>Statiniai ir įrenginiai</t>
  </si>
  <si>
    <t>Keliai ir aikštelės</t>
  </si>
  <si>
    <t>Keliai, aikštelės ir kitos dangos</t>
  </si>
  <si>
    <t xml:space="preserve">Inžineriniai tinklai </t>
  </si>
  <si>
    <t>Kiti statiniai</t>
  </si>
  <si>
    <t>Tvora, vartai</t>
  </si>
  <si>
    <t>Laikini statiniai</t>
  </si>
  <si>
    <t>Elektros ir ryšių linijų statiniai ir įrenginiai</t>
  </si>
  <si>
    <t>Oro linija ant gelžbetoninių atramų</t>
  </si>
  <si>
    <t>Oro linija ant metalinių atramų</t>
  </si>
  <si>
    <t>Kabelių linijos</t>
  </si>
  <si>
    <t>Šviesolaidinio ryšio linijos</t>
  </si>
  <si>
    <t>Elektros įrenginiai</t>
  </si>
  <si>
    <t>Lauko ir vidaus skirstyklų elektros įrenginiai</t>
  </si>
  <si>
    <t>Relinės apsaugos ir automatikos elektromechaniniai įrenginiai</t>
  </si>
  <si>
    <t>Relinės apsaugos ir automatikos mikroprocesoriniai įrenginiai</t>
  </si>
  <si>
    <t>Transformatorių pastočių 0,4 kV ir žemesnės įtampos įrenginiai</t>
  </si>
  <si>
    <t>Kiti įrenginiai</t>
  </si>
  <si>
    <t>Transformatorių pastočių akumuliatorių baterijos ir jų įkrovimo įtaisai</t>
  </si>
  <si>
    <t>Mašinos,  įrengimai ir sistemos</t>
  </si>
  <si>
    <t>Elektros agregatai</t>
  </si>
  <si>
    <t xml:space="preserve">Technologiniai kompresoriai </t>
  </si>
  <si>
    <t>Vėdinimo, apšvietimo, gaisro gesinimo sistemos ir įrengimai</t>
  </si>
  <si>
    <t>Oro rinktuvai</t>
  </si>
  <si>
    <t>Siurblinių įrengimai</t>
  </si>
  <si>
    <t>Metalo apdirbimo staklės</t>
  </si>
  <si>
    <t>Darbo įtaisai, įrankiai ir prietaisai</t>
  </si>
  <si>
    <t>Elektros apskaitos prietaisai</t>
  </si>
  <si>
    <t xml:space="preserve">Kiti matavimo ir reguliavimo prietaisai </t>
  </si>
  <si>
    <t>Kompiuterinė technika, orgtechnika ir telekomunikacijų įranga</t>
  </si>
  <si>
    <t>Kompiuterinė technika</t>
  </si>
  <si>
    <t>Ryšių priemonės</t>
  </si>
  <si>
    <t>Biuro orgtechnika</t>
  </si>
  <si>
    <t>Duomenų perdavimo  tinklų įranga</t>
  </si>
  <si>
    <t>Technologinio ir dispečerinio valdymo įrenginiai</t>
  </si>
  <si>
    <t>Telekomunikacijų infrastruktūros įranga</t>
  </si>
  <si>
    <t>Apsauginės ir gaisrinės signalizacijos sistemos</t>
  </si>
  <si>
    <t>Biuro inventorius  ir kitas materialusis turtas</t>
  </si>
  <si>
    <t>Baldai</t>
  </si>
  <si>
    <t>Inventorius ir buitinė technika</t>
  </si>
  <si>
    <t>Kiti įrengimai ir įrankiai</t>
  </si>
  <si>
    <t>Eil.Nr.</t>
  </si>
  <si>
    <t>Ilgalaikio turto grupės kodas</t>
  </si>
  <si>
    <t>Turto grupės pavadinimas</t>
  </si>
  <si>
    <t>Turto grupės aprašymas</t>
  </si>
  <si>
    <t>Įtampa</t>
  </si>
  <si>
    <t>Standartinis turto vieneto, kuriam suteikiamas inventorinis numeris, pavadinimas</t>
  </si>
  <si>
    <t>Ilgalaikio turto savininkas</t>
  </si>
  <si>
    <t>I.</t>
  </si>
  <si>
    <t>I.1</t>
  </si>
  <si>
    <t>Licencija</t>
  </si>
  <si>
    <t>ITTC/SVC/IPC</t>
  </si>
  <si>
    <t>I.2</t>
  </si>
  <si>
    <t>Programinės įrangos paketas</t>
  </si>
  <si>
    <t>I.3</t>
  </si>
  <si>
    <t>Kitas nematerialusis turtas</t>
  </si>
  <si>
    <t>Tinklalapis</t>
  </si>
  <si>
    <t>ITTC</t>
  </si>
  <si>
    <t>I.4</t>
  </si>
  <si>
    <t>Prestižas</t>
  </si>
  <si>
    <t>FD</t>
  </si>
  <si>
    <t>II.</t>
  </si>
  <si>
    <t>II.1</t>
  </si>
  <si>
    <t>Žemė</t>
  </si>
  <si>
    <t>II.1.1</t>
  </si>
  <si>
    <t>Žemės sklypai</t>
  </si>
  <si>
    <t>Taip</t>
  </si>
  <si>
    <t>Žemės sklypas</t>
  </si>
  <si>
    <t>II.2.</t>
  </si>
  <si>
    <t>II.2.1</t>
  </si>
  <si>
    <t>Sistemos valdymo pastatas</t>
  </si>
  <si>
    <t>BRS</t>
  </si>
  <si>
    <t>Technologinis pastatas</t>
  </si>
  <si>
    <t>IPC/ITTC</t>
  </si>
  <si>
    <t>Srovės keitiklio valdymo pastatas</t>
  </si>
  <si>
    <t>IPC</t>
  </si>
  <si>
    <t>Srovės keitiklio ventilių pastatas</t>
  </si>
  <si>
    <t>Slėptuvė</t>
  </si>
  <si>
    <t>Stacionarus sandėlis</t>
  </si>
  <si>
    <t>IPC/BRS</t>
  </si>
  <si>
    <t>II.2.2</t>
  </si>
  <si>
    <t>Savųjų reikmių pastatas</t>
  </si>
  <si>
    <t>Priešgaisrinės siurblinės pastatas</t>
  </si>
  <si>
    <t>Kompresorių pastatas</t>
  </si>
  <si>
    <t>Rezervinio maitinimo pastatas</t>
  </si>
  <si>
    <t>Vandens siurblinės pastatas</t>
  </si>
  <si>
    <t>II.3.</t>
  </si>
  <si>
    <t>II.3.1</t>
  </si>
  <si>
    <t>Automobiliniai keliai, privažiavimo keliai, aikštelės</t>
  </si>
  <si>
    <t>Vidaus kelias, aikštelė, privažiavimo keliai</t>
  </si>
  <si>
    <t>II.3.2</t>
  </si>
  <si>
    <t>Išorės inžinieriniai tinklai</t>
  </si>
  <si>
    <t>Vandentiekio sistema</t>
  </si>
  <si>
    <t>Kanalizavimo sistema</t>
  </si>
  <si>
    <t>Lietaus kanalizavimo sistema</t>
  </si>
  <si>
    <t>Vandens drenavimo sistema</t>
  </si>
  <si>
    <t>Vandens valymo įrenginiai</t>
  </si>
  <si>
    <t>Gręžtiniai, arteziniai šuliniai ir jų veikimui reikalinga įranga</t>
  </si>
  <si>
    <t>Gręžtiniai šuliniai</t>
  </si>
  <si>
    <t>Įgilintos, neįgilintos nuotekų siurblinės, sujungtos ar nesujungtos su priėmimo rezervuarais</t>
  </si>
  <si>
    <t>Nuotekų siurblinės</t>
  </si>
  <si>
    <t>Naftos gaudytuvai, alyvos surinkimo statiniai, įrenginiai</t>
  </si>
  <si>
    <t>Alyvos surinkimo įrenginiai</t>
  </si>
  <si>
    <t>Švaraus vandens rezervuarai (gelžbetoniniai požeminiai, užpilamieji plytiniai, įžeminti, metaliniai), skirti gaisrų gesinimui, priešgaisrinei apsaugai ir kitoms reikmėms</t>
  </si>
  <si>
    <t>Vandens rezervuaras</t>
  </si>
  <si>
    <t>II.3.3.</t>
  </si>
  <si>
    <t>Kabeliniai kanalai</t>
  </si>
  <si>
    <t>Apšvietimo bokštai</t>
  </si>
  <si>
    <t>Žaibosaugos bokštai</t>
  </si>
  <si>
    <t>Ryšio antenų bokštai</t>
  </si>
  <si>
    <t>Garažas</t>
  </si>
  <si>
    <t>Dirbtuvės</t>
  </si>
  <si>
    <t>Tualetas</t>
  </si>
  <si>
    <t>Apsaugos ir kontrolės punktas</t>
  </si>
  <si>
    <t>IPC/ITTC/FSS</t>
  </si>
  <si>
    <t>II.3.4.</t>
  </si>
  <si>
    <t>Laikinas sandėlis</t>
  </si>
  <si>
    <t>II.4.</t>
  </si>
  <si>
    <t>II.4.1</t>
  </si>
  <si>
    <t>Oro linija tarp 330-400 kv transformatorių pastočių su atšaka (iki 4 atramų) arba be jos, įskaitant metalines tarpines ir kampines atramas</t>
  </si>
  <si>
    <t xml:space="preserve">400 kV </t>
  </si>
  <si>
    <t xml:space="preserve">Oro linija </t>
  </si>
  <si>
    <t xml:space="preserve">330 kV </t>
  </si>
  <si>
    <t>Oro linija tarp 110 kv transformatorių pastočių su atšaka (iki 4 atramų) arba be jos</t>
  </si>
  <si>
    <t xml:space="preserve">110 kV </t>
  </si>
  <si>
    <t>Oro linija nuo tranzitinės oro linijos iki transformatorių pastotės (daugiau nei 4 atramos)</t>
  </si>
  <si>
    <t xml:space="preserve">Atšaka </t>
  </si>
  <si>
    <t>Oro linija (su oro kabelių ruožais) iš 35- 330 kv transformatorių pastotės ar 10 kv skirstomojo punkto iki elektros energijos tiekimo normaliųjų nutraukimų</t>
  </si>
  <si>
    <t xml:space="preserve">10 kV </t>
  </si>
  <si>
    <t>II.4.2</t>
  </si>
  <si>
    <t>II.4.3</t>
  </si>
  <si>
    <t>330 kV</t>
  </si>
  <si>
    <t>Kabelių linija</t>
  </si>
  <si>
    <t>II.4.4.</t>
  </si>
  <si>
    <t>Optinio ryšio linijos su įranga ant elektros linijų atramų skirta žaibosaugai ir duomenų perdavimui (šviesolaidžio kabelis lyne ar faziniame laide)</t>
  </si>
  <si>
    <t>Žaibosaugos trosas su šviesolaidžio kabeliu</t>
  </si>
  <si>
    <t xml:space="preserve">Šviesolaidinio ryšio linijos su įranga ant elektros linijų atramų </t>
  </si>
  <si>
    <t>Šviesolaidinio ryšio linijos ant OL</t>
  </si>
  <si>
    <t>Ryšio kabelių linijos tarp dviejų  mazgų</t>
  </si>
  <si>
    <t>Ryšio kabelių kanalų sistema (RKKS)</t>
  </si>
  <si>
    <t>II.5.</t>
  </si>
  <si>
    <t>II.5.1</t>
  </si>
  <si>
    <t>Lauko skirstyklų įrenginiai</t>
  </si>
  <si>
    <t>Vidaus skirstyklų įrenginiai</t>
  </si>
  <si>
    <t>6 kV</t>
  </si>
  <si>
    <t>II.5.2.</t>
  </si>
  <si>
    <t>Nuolatinės srovės keitiklio vožtuvai/ventiliai - tiristoriniai, IGBT ir kiti sistemų įrenginiai</t>
  </si>
  <si>
    <t>Nuolatinės srovės keitiklio tiristorinių vožtuvų/ventilių sistema</t>
  </si>
  <si>
    <t>Nuolatinės srovės keitiklio tranzistorinių vožtuvų/ventilių sistema</t>
  </si>
  <si>
    <t>II.5.3.</t>
  </si>
  <si>
    <t>Galios transformatoriai</t>
  </si>
  <si>
    <t>Galios transformatoriai ir autotransformatoriai, nurodomi pagal pirminės apvijos įtampą, 400 kv vienos fazės transformatoriai</t>
  </si>
  <si>
    <t>10 kV</t>
  </si>
  <si>
    <t>Galios transformatorius</t>
  </si>
  <si>
    <t>20 kV</t>
  </si>
  <si>
    <t>110 kV</t>
  </si>
  <si>
    <t>Autotransformatorius</t>
  </si>
  <si>
    <t>400 kV</t>
  </si>
  <si>
    <t>II.5.4.</t>
  </si>
  <si>
    <t>Kompensacinės ritės, šunto reaktoriai, srovės lyginimo reaktoriai</t>
  </si>
  <si>
    <t>Kompensavimo reaktorius</t>
  </si>
  <si>
    <t>Lyginimo reaktorius</t>
  </si>
  <si>
    <t>II.5.5.</t>
  </si>
  <si>
    <t>Relinės apsaugos, automatikos ir valdymo elektromechaniniai įrenginiai</t>
  </si>
  <si>
    <t>Elektros apskaitos spinta, įskaitant elektromechaninius įrenginius</t>
  </si>
  <si>
    <t>Aukšto dažnio įrenginys</t>
  </si>
  <si>
    <t>II.5.6.</t>
  </si>
  <si>
    <t>Relinės apsaugos, automatikos ir valdymo mikroprocesoriniai įrenginiai</t>
  </si>
  <si>
    <t>II.5.7.</t>
  </si>
  <si>
    <t>Kintamos srovės savų reikmių įrenginiai</t>
  </si>
  <si>
    <t>Nuolatinės srovės savų reikmių įrenginiai</t>
  </si>
  <si>
    <t>II.5.8.</t>
  </si>
  <si>
    <t>Komplektinė, modulinė, betoninė transformatorinė su viduje sumontuotais elektros įrenginiais, išskyrus galios transformatorių
Transformatorių pastočių, skirstyklų, kabelinių linijų veikimo užtikrinimui reikalingi įrenginiai
Statiniai galios kondensatoriai, kondensatorių baterijos, kintamos srovės filtrai</t>
  </si>
  <si>
    <t>6/0.4 kV</t>
  </si>
  <si>
    <t>Lauko komplektinė transformatorinė</t>
  </si>
  <si>
    <t xml:space="preserve">10/0.4 kV </t>
  </si>
  <si>
    <t>Vidaus komplektinė transformatorinė</t>
  </si>
  <si>
    <t>Modulinės transformatorinės (MT)</t>
  </si>
  <si>
    <t>Betoninės transformatorinės (BT)</t>
  </si>
  <si>
    <t>20/0.4 kV</t>
  </si>
  <si>
    <t>Kondensatorių baterija</t>
  </si>
  <si>
    <t>Kondensatorius</t>
  </si>
  <si>
    <t>Kintamos srovės filtras</t>
  </si>
  <si>
    <t>II.5.9.</t>
  </si>
  <si>
    <t>Akumuliatorių baterija</t>
  </si>
  <si>
    <t>Akumuliatorių įkroviklis</t>
  </si>
  <si>
    <t>II.6.</t>
  </si>
  <si>
    <t>II.6.1.</t>
  </si>
  <si>
    <t>Stacionari elektros stotis</t>
  </si>
  <si>
    <t>Kilnojama elektros stotis</t>
  </si>
  <si>
    <t>Generatorius</t>
  </si>
  <si>
    <t>II.6.2.</t>
  </si>
  <si>
    <t>Suspausto oro kompresoriai - stacionarūs, mobilūs</t>
  </si>
  <si>
    <t>Stacionarus kompresorius</t>
  </si>
  <si>
    <t>Mobilus kompresorius</t>
  </si>
  <si>
    <t>II.6.3.</t>
  </si>
  <si>
    <t>Oro vėdinimo sistema</t>
  </si>
  <si>
    <t>Įrenginių aušinimo sistema</t>
  </si>
  <si>
    <t>Kondicionieriai</t>
  </si>
  <si>
    <t>Teritorijų apšvietimo įrenginiai</t>
  </si>
  <si>
    <t>Gaisro gesinimo sistema</t>
  </si>
  <si>
    <t>II.6.4.</t>
  </si>
  <si>
    <t>Suspausto oro saugojimo talpos, vamzdynai, įskaitant pastotės, skirstyklos suspausto oro vamzdynus</t>
  </si>
  <si>
    <t>Suspausto oro laikymo sistema</t>
  </si>
  <si>
    <t>II.6.5</t>
  </si>
  <si>
    <t>Siurbliai, priešgaisrinių siurblinių įrenginiai, vamzdynai ir kita įranga</t>
  </si>
  <si>
    <t>Siurblinės įrengimai</t>
  </si>
  <si>
    <t>Siurblys</t>
  </si>
  <si>
    <t>II.6.6.</t>
  </si>
  <si>
    <t>Visų tipų metalo apdirbimo staklės</t>
  </si>
  <si>
    <t>Tekinimo staklės</t>
  </si>
  <si>
    <t>Gręžimo staklės</t>
  </si>
  <si>
    <t>Frezavimo staklės</t>
  </si>
  <si>
    <t>Karpymo staklės</t>
  </si>
  <si>
    <t>Lenkimo staklės</t>
  </si>
  <si>
    <t>II.6.7.</t>
  </si>
  <si>
    <t>Specialus matavimo įrenginys</t>
  </si>
  <si>
    <t>Elektrinis matavimo įrenginys</t>
  </si>
  <si>
    <t>II.7.</t>
  </si>
  <si>
    <t>II.7.1.</t>
  </si>
  <si>
    <t>Automatizuota elektros energijos apskaitos sistema
Visi valdikliai (KDV ir MDV)
Elektros skaitikliai</t>
  </si>
  <si>
    <t>Automatizuota elektros energijos apskaitos sistema</t>
  </si>
  <si>
    <t>OPS</t>
  </si>
  <si>
    <t>Ne</t>
  </si>
  <si>
    <t xml:space="preserve">Elektros skaitiklis </t>
  </si>
  <si>
    <t xml:space="preserve">Komercinių duomenų perdavimo valdiklis </t>
  </si>
  <si>
    <t xml:space="preserve">Momentinių duomenų perdavimo valdiklis </t>
  </si>
  <si>
    <t>II.7.2.</t>
  </si>
  <si>
    <t>Manometras</t>
  </si>
  <si>
    <t>Vakuumetras</t>
  </si>
  <si>
    <t>Traukomatis</t>
  </si>
  <si>
    <t>Matuoklis</t>
  </si>
  <si>
    <t>Reguliatorius</t>
  </si>
  <si>
    <t>Telekeitiklis</t>
  </si>
  <si>
    <t>Detektorius</t>
  </si>
  <si>
    <t>Ieškiklis</t>
  </si>
  <si>
    <t>Triukšmamatis</t>
  </si>
  <si>
    <t>Indikatorius</t>
  </si>
  <si>
    <t>Temperatūros matavimo prietaisas</t>
  </si>
  <si>
    <t>Laiko ir greičio matavimo prietaisas</t>
  </si>
  <si>
    <t>Linijinių ir kampinių matavimų prietaisas</t>
  </si>
  <si>
    <t>Medžiagų sudėties ir mechaniniųsavybių tikrinimo prietaisas</t>
  </si>
  <si>
    <t>Vandens ir garo parametrų reguliatoriai, indikatoriai, signalizatoriai</t>
  </si>
  <si>
    <t>Matavimo keitikliai</t>
  </si>
  <si>
    <t>Stiprintuvas</t>
  </si>
  <si>
    <t>Stabilizatorius</t>
  </si>
  <si>
    <t>Laboratorinis matavimo transformatorius</t>
  </si>
  <si>
    <t>Bandymų - patikros stendas</t>
  </si>
  <si>
    <t>Bandymų - patikros sistema</t>
  </si>
  <si>
    <t>II.8.</t>
  </si>
  <si>
    <t>Transporto priemonės</t>
  </si>
  <si>
    <t>II.8.1.</t>
  </si>
  <si>
    <t>Lengvieji automobiliai</t>
  </si>
  <si>
    <t>Lengvieji automobiliai ne senesni kaip 5 m. (kiti lengvieji automobiliai senesni kaip 5 m.)</t>
  </si>
  <si>
    <t>Lengvasis automobilis</t>
  </si>
  <si>
    <t>II.8.2</t>
  </si>
  <si>
    <t>Krovininiai automobiliai, priekabos, autobusai</t>
  </si>
  <si>
    <t>Krovininiai automobiliai, autobusai ne senesni kaip 5 m. (senesni kaip 5 m.)</t>
  </si>
  <si>
    <t>Krovininis automobilis</t>
  </si>
  <si>
    <t>Priekaba</t>
  </si>
  <si>
    <t>Autobusas</t>
  </si>
  <si>
    <t>II.9.</t>
  </si>
  <si>
    <t>II.9.1.</t>
  </si>
  <si>
    <t>Tarnybinė stotis (Serveris)</t>
  </si>
  <si>
    <t>Nešiojamas kompiuteris</t>
  </si>
  <si>
    <t>ITTC/SVC</t>
  </si>
  <si>
    <t xml:space="preserve">Stacionarus kompiuteris </t>
  </si>
  <si>
    <t>Monitorius</t>
  </si>
  <si>
    <t>Duomenų saugyklos</t>
  </si>
  <si>
    <t>Pokalbių įrašymo įranga</t>
  </si>
  <si>
    <t>SVC</t>
  </si>
  <si>
    <t>II.9.2.</t>
  </si>
  <si>
    <t>Mobilus telefonas (Telefono aparatas)</t>
  </si>
  <si>
    <t>Stacionarus telefonas</t>
  </si>
  <si>
    <t>Dispečerinės darbo vietos ryšio įranga</t>
  </si>
  <si>
    <t>Palydovinio ryšio įranga</t>
  </si>
  <si>
    <t>II.9.3.</t>
  </si>
  <si>
    <t>Susegiklis</t>
  </si>
  <si>
    <t>BRS/ ITTC</t>
  </si>
  <si>
    <t xml:space="preserve">Elektrinis skylamušis </t>
  </si>
  <si>
    <t xml:space="preserve">Kopijavimo aparatas </t>
  </si>
  <si>
    <t>Pjaustiklis popieriui</t>
  </si>
  <si>
    <t>Dokumentų naikiklis</t>
  </si>
  <si>
    <t xml:space="preserve">Plačiaformatis daugiafunkcinis įrenginys </t>
  </si>
  <si>
    <t>Spausdintuvas</t>
  </si>
  <si>
    <t>Projektorius</t>
  </si>
  <si>
    <t>II.9.4.</t>
  </si>
  <si>
    <t>Komutatorius</t>
  </si>
  <si>
    <t>Maršrutizatorius</t>
  </si>
  <si>
    <t>Ugniasienė</t>
  </si>
  <si>
    <t>Srautų balansavimo įrenginys</t>
  </si>
  <si>
    <t>Srautų formavimo įrenginys</t>
  </si>
  <si>
    <t>Terpės keitiklis</t>
  </si>
  <si>
    <t>Sąsajos keitiklis</t>
  </si>
  <si>
    <t>Protokolo  keitiklis</t>
  </si>
  <si>
    <t>Modemas</t>
  </si>
  <si>
    <t>DWDM (bangos ilgio sutankinimo technologija) multiplekseris</t>
  </si>
  <si>
    <t>SDH (sinchroninio duomenų perdavimo herarchija)  multiplekseris</t>
  </si>
  <si>
    <t>PDH (Plesiochroninė duomenų perdavimo herarchija)  multiplekseris</t>
  </si>
  <si>
    <t xml:space="preserve">PDT komutatorius </t>
  </si>
  <si>
    <t>PRP komutatorius (redbox)</t>
  </si>
  <si>
    <t>Radijo relinės linijos (RRL)</t>
  </si>
  <si>
    <t>GSM/ GPRS maršrutizatorius</t>
  </si>
  <si>
    <t xml:space="preserve">GSM/ modemas </t>
  </si>
  <si>
    <t>Telefonų stotis</t>
  </si>
  <si>
    <t>II.9.5.</t>
  </si>
  <si>
    <t xml:space="preserve">Dispečerinio operatyvinio valdymo įrenginiai, skirti nuotoliniam elektros įrenginių valdymui, informacijos vaizdavimui ir kaupimui (Dispečerinio valdymo sistemos, vaizdo sienos su pagalbiniais įrenginiais) </t>
  </si>
  <si>
    <t xml:space="preserve">Teleinformacijos surinkimo ir perdavimo įrenginiai </t>
  </si>
  <si>
    <t xml:space="preserve">Duomenų koncentratoriai </t>
  </si>
  <si>
    <t xml:space="preserve">Laiko sinchronizavimo įrenginiai </t>
  </si>
  <si>
    <t xml:space="preserve">Vaizdo siena su pagalbiniais įrenginiais </t>
  </si>
  <si>
    <t>II.9.6.</t>
  </si>
  <si>
    <t>Telekomunikacijų spinta</t>
  </si>
  <si>
    <t>Įtampos keitiklis</t>
  </si>
  <si>
    <t>Įkroviklis</t>
  </si>
  <si>
    <t>Inverteris</t>
  </si>
  <si>
    <t>Nepertraukiamo maitinimo šaltinis</t>
  </si>
  <si>
    <t>II.9.7.</t>
  </si>
  <si>
    <t>Centralės, išplėtėjai, reliniai valdikliai, valdymo klaviatūros, judesio davikliai, stiklo dužio davikliai, magnetiniai kontaktai</t>
  </si>
  <si>
    <t>Apsauginės signalizacijos sistema</t>
  </si>
  <si>
    <t>FSS</t>
  </si>
  <si>
    <t>Centralės, davikliai, mygtukai, signalizatoriai</t>
  </si>
  <si>
    <t>Gaisrinės signalizacijos sistema</t>
  </si>
  <si>
    <t>Skaitytuvai, kontroleriai, vartų automatika, pasikalbėjimo įrenginiai</t>
  </si>
  <si>
    <t>Įeigos kontrolės sistema</t>
  </si>
  <si>
    <t>Lauko judesio davikliai, barjerai, sensorinis kabelis</t>
  </si>
  <si>
    <t>Perimetro apsaugos sistema</t>
  </si>
  <si>
    <t>Cilindrai, pakabinamos spynos, raktai, programatoriai</t>
  </si>
  <si>
    <t>Vieningo rakinimo sistema</t>
  </si>
  <si>
    <t>Serveriai, specializuota programinė įranga, vaizdo siena</t>
  </si>
  <si>
    <t>Saugos sistemų serverinė įranga</t>
  </si>
  <si>
    <t>II.10.</t>
  </si>
  <si>
    <t>II.10.1.</t>
  </si>
  <si>
    <t>Audio/video konferencinė įranga</t>
  </si>
  <si>
    <t>Specializuotos darbo vietos baldai</t>
  </si>
  <si>
    <t>Darbo vietos baldai</t>
  </si>
  <si>
    <t>Posėdžių salės baldai</t>
  </si>
  <si>
    <t>Virtuvės baldai su įranga</t>
  </si>
  <si>
    <t>Poilsio vietos baldai</t>
  </si>
  <si>
    <t>Spinta</t>
  </si>
  <si>
    <t>Seifas</t>
  </si>
  <si>
    <t>Darbo kėdė</t>
  </si>
  <si>
    <t>II.10.2.</t>
  </si>
  <si>
    <t>Šaldytuvas</t>
  </si>
  <si>
    <t>Šaldiklis</t>
  </si>
  <si>
    <t>Kavos aparatas</t>
  </si>
  <si>
    <t>Televizorius</t>
  </si>
  <si>
    <t>Fotoaparatas</t>
  </si>
  <si>
    <t>Vaizdo kamera</t>
  </si>
  <si>
    <t>II.10.3.</t>
  </si>
  <si>
    <t>DSAS</t>
  </si>
  <si>
    <t>Kėlimo elektriniai mechanizmai</t>
  </si>
  <si>
    <t>Elektrinis kėlimo mechanizmas</t>
  </si>
  <si>
    <t>Elektrinė kėlimo sija</t>
  </si>
  <si>
    <t>Kilnojamieji įžemikliai, izoliacinės lazdos ir replės, įrenginiai apsaugai nuo kritimo, amortizatoriai ir kiti įtaisai</t>
  </si>
  <si>
    <t>Įžemiklis</t>
  </si>
  <si>
    <t>Izoliacinė lazda</t>
  </si>
  <si>
    <t>Kopėčios</t>
  </si>
  <si>
    <t>Paukščių apsaugos priemonė</t>
  </si>
  <si>
    <t>Plaukiojantys įspėjamieji plūdurai</t>
  </si>
  <si>
    <t>Medžiagos</t>
  </si>
  <si>
    <t>Laidai</t>
  </si>
  <si>
    <t>Montavimo darbai</t>
  </si>
  <si>
    <t>Trosas</t>
  </si>
  <si>
    <t>Montavimas</t>
  </si>
  <si>
    <t>Bandymai/matavimai</t>
  </si>
  <si>
    <t>Srovės transformatoriai</t>
  </si>
  <si>
    <t>Įtampos transformatoriai</t>
  </si>
  <si>
    <t>Įrenginiai</t>
  </si>
  <si>
    <t>Baterijų įkroviliai</t>
  </si>
  <si>
    <t>Darbo užmokestis ir pridėtinės išlaidos</t>
  </si>
  <si>
    <t>Mašinų ir mechanizmų darbas</t>
  </si>
  <si>
    <t xml:space="preserve"> Medžiagos</t>
  </si>
  <si>
    <t xml:space="preserve">Medžiagos </t>
  </si>
  <si>
    <t xml:space="preserve">Keliai ir aikštelės </t>
  </si>
  <si>
    <t>Šynolaidžių ir laikančių konstrukcijų sumontavimas</t>
  </si>
  <si>
    <t>Šynolaidis</t>
  </si>
  <si>
    <t>Darbo projektas</t>
  </si>
  <si>
    <t>RAA mikroprocesoriniai įrenginiai</t>
  </si>
  <si>
    <t>Kaina, Eur be PVM</t>
  </si>
  <si>
    <t>Turto grupės finansinėse ataskaitose</t>
  </si>
  <si>
    <t>Objektas</t>
  </si>
  <si>
    <t>Minimali įsigijimo savikaina (Eur)</t>
  </si>
  <si>
    <t>Finansinei apskaitai (metais)</t>
  </si>
  <si>
    <t>Mokestinei apskaitai (metais)</t>
  </si>
  <si>
    <t>Inventorizacijos būdas</t>
  </si>
  <si>
    <t>Patentai ir licencijos</t>
  </si>
  <si>
    <t>3</t>
  </si>
  <si>
    <t>Vietoje</t>
  </si>
  <si>
    <t>Programinė įranga</t>
  </si>
  <si>
    <t>5</t>
  </si>
  <si>
    <t>Tipiniai techniniai projektai, darbo projektai, darbų vykdymo technologiniai projektai, sprendinių sąvadai</t>
  </si>
  <si>
    <t xml:space="preserve">Techninis projektas
</t>
  </si>
  <si>
    <t>IPC/AĮNSJS</t>
  </si>
  <si>
    <t>4</t>
  </si>
  <si>
    <t>Darbų vykdymo technologinis projektas</t>
  </si>
  <si>
    <t>Sprendinių sąvadas</t>
  </si>
  <si>
    <t>-</t>
  </si>
  <si>
    <t>SPPS/IPC</t>
  </si>
  <si>
    <t>Pastatai</t>
  </si>
  <si>
    <t xml:space="preserve">Vieno ir daugiau aukštų gamybiniai- technologiniai pastatai su vidaus inžinieriniais tinklais, įskaitant 330 ar 400 kv pastotėse esantys gamybiniai-technologiniai pastatai, Sinchroninių kompensatorių pastatai, išskyrus modulinius pastočių valdymo punktus </t>
  </si>
  <si>
    <t>Sinchroninio kompensatoriaus pastatas</t>
  </si>
  <si>
    <t>IPC/BRS/AĮNSJS</t>
  </si>
  <si>
    <t xml:space="preserve">Vieno ir daugiau aukštų transformatorių pastočių, skirstyklų, srovės keitiklių pastatai su rūsiais ir pusrūsiais, pastato vidaus inžinieriniais tinklais, kiti pagalbiniai technologiniai pastatai
Jei transformatorių  pastato viduje sumontuota įvairi funkcinės paskirties įranga (pvz.: RAA, savų reikmių,TSPĮ), tai -  pastotės valdymo punktas </t>
  </si>
  <si>
    <t>Pastotės valdymo punktas</t>
  </si>
  <si>
    <t>Statiniai ir mašinos</t>
  </si>
  <si>
    <t>Transformatorių pastočių, keitiklių ir sinchroninių kompensatorių stočių pastatuose esantys vandens valymo įrenginiai</t>
  </si>
  <si>
    <t xml:space="preserve">Metalinės ir gelžbetoninės tvoros, (įskaitant vartus, vartelius, antitaraninius vartus) </t>
  </si>
  <si>
    <t>Tvora</t>
  </si>
  <si>
    <t>Įvairių medžiagų ir konstrukcijų, įskaitant žemės pylimus ir žaliosios augmenijos, triukšmo slopinimo užtvaras</t>
  </si>
  <si>
    <t>Triukšmo slopinimo užtvara</t>
  </si>
  <si>
    <t>Transformatorių pastočių, keitiklių, sinchroninių kompensatorių stočių statiniai (kabelių kanalai, atskiri apšvietimo ir žaibosaugos bokštai (ne ant portalų), ryšio antenų bokštai, pagalbinės patalpos)</t>
  </si>
  <si>
    <t>Laikinas sandėlis, stoginė</t>
  </si>
  <si>
    <t>Stoginė</t>
  </si>
  <si>
    <t>Dispečerinio valdymo sistema</t>
  </si>
  <si>
    <t>Oro linija tarp 330-400 kv transformatorių pastočių su atšaka (iki 4 atramų) arba be jos ir su kabelių iki 100 m intarpu arba be jo</t>
  </si>
  <si>
    <t>Oro linija tarp 110 kv transformatorių pastočių su atšaka (iki 4 atramų) arba be jos ir su kabelių iki 100 m intarpu arba be jo</t>
  </si>
  <si>
    <t>Oro linija nuo tranzitinės oro linijos iki transformatorių pastotės (daugiau nei 4 atramos) ir su kabelių iki 100 m intarpu arba be jo</t>
  </si>
  <si>
    <t>Kabelių linija, įskaitant kabelius, statinius, kabelinius lovius ir kt. linijos priklausinius, tarp 110 - 400 kv transformatorių pastočių, keitiklių, keitiklių, sinchroninių kompensatorių stočių 110-400 kV oro linijų kabelių intarpai virš 100 m ilgio</t>
  </si>
  <si>
    <t xml:space="preserve">400 - 3 kv transformatorių pastočių, skirstyklų, srovės keitiklių, sinchroninių kompensatorių pirminiai (pagrindiniai) elektros įrenginiai, su laikančiais pamatais, atramomis, portalais </t>
  </si>
  <si>
    <t>17,7 kV</t>
  </si>
  <si>
    <t>3 kV</t>
  </si>
  <si>
    <t xml:space="preserve"> Nuolatinės srovės keitiklių įrenginiai.</t>
  </si>
  <si>
    <t>AĮNSJS</t>
  </si>
  <si>
    <t>Reaktoriai, kompensavimo įrenginiai</t>
  </si>
  <si>
    <t>Sinchroninių kompensatorių įrenginiai</t>
  </si>
  <si>
    <t>Sinchroninis kompensatorius</t>
  </si>
  <si>
    <t>Smagratis</t>
  </si>
  <si>
    <t>Izoliuotosios šynos</t>
  </si>
  <si>
    <t>Relinės apsaugos, automatikos ir valdymo elektromechaniniai įrenginiai (išskyrus sumontuotus narveliuose), įskaitant įrenginių sumontavimo ir gnybtynų spintas bei antrinių grandinių kabelius
Elektros apskaitos spintos, kuriose montuojami elektros skaitkliai ir reikalinga elektros instaliacija, bei antrinių grandinių kabeliai iki kitų įrenginių ar gnybtynų spintų. Aukšto dažnio įrenginys. Mikroprocesoriniams relinės apsaugos ir automatikos įrenginiams montuoti skirtos spintos su spintose esančiais elektromechaniniais relinės apsaugos ir automatikos įrenginiais (tarpinės relės, dvi-pozicinės relės, kontroliniai kabeliai)</t>
  </si>
  <si>
    <t>Relinės apsaugos, automatikos ir valdymo mikroprocesorinių įrenginių spintos su elektromechaniniais įrenginiais</t>
  </si>
  <si>
    <t>Skirstyklų, sinchroninio kompensatoriaus ir srovės keitiklių relinės apsaugos, automatikos ir valdymo mikroprocesoriniai įrenginiai (išskyrus sumontuotus narveliuose), įskaitant įrenginių ir gnybtynų sumontavimo spintas bei antrinių grandinių kabelius</t>
  </si>
  <si>
    <t>Gnybtynų spintos</t>
  </si>
  <si>
    <t>Paleidimo sistema</t>
  </si>
  <si>
    <t>Žadinimo sistema</t>
  </si>
  <si>
    <t>Valdymo sistema</t>
  </si>
  <si>
    <t>0,4 kV ir žemesnės įtampos įrenginiai</t>
  </si>
  <si>
    <t>Transformatorių pastočių, Keitiklių ir Sinchroninių kompensatorių stočių  0,4 kv ir žemesnės įtampos kintamosios/nuolatinės srovės elektros įrenginiai, su pastočių ir skirstyklų veikimui reikalingais kabeliais</t>
  </si>
  <si>
    <t>Akumuliatorių baterijos, energijos kaupikliai ir jų įkrovimo ir valdymo įrenginiai</t>
  </si>
  <si>
    <t>Transformatorių pastočių, Keitiklių ir sinchroninių kompensatorių stočių akumuliatoriai, akumuliatorių baterijos, energijos kaupikliai,  įkrovikliai, valdymo įrenginiai</t>
  </si>
  <si>
    <t>Energijos kaupiklis</t>
  </si>
  <si>
    <t>Energijos kaupiklio valdymo įrenginys</t>
  </si>
  <si>
    <t>Stacionarios, kilnojamos elektros stotys, mobilūs elektros generatoriai, atsinaujinančios energijos šaltiniai</t>
  </si>
  <si>
    <t>IPC/SVC/AĮNSJS</t>
  </si>
  <si>
    <t>Saulės energijos elektrinė</t>
  </si>
  <si>
    <t>Energijos kaupimo baterija</t>
  </si>
  <si>
    <t>Elektros skirstyklų, sinchroninių kompensatorių stočių, srovės keitiklių patalpų, įrenginių šildymo/vėdinimo, aušinimo ir oro kondencionavimo, filtravimo, rekuperavimo įrenginiai/sistemos; prožektoriai teritorijoms  ir patalpoms apšviesti, išorinio apšvietimo šviestuvai, kabeliniai tinklai</t>
  </si>
  <si>
    <t>10</t>
  </si>
  <si>
    <t>Tepimo sistema</t>
  </si>
  <si>
    <t>Vakuumo sistema</t>
  </si>
  <si>
    <t>330-400 kV transformatorių ir autotransformatorių, sinchroninių kompensatorių įrenginių gaisro gesinimo sistemos</t>
  </si>
  <si>
    <t>Automatinė gaisro gesinimo sistema</t>
  </si>
  <si>
    <t>Transformatorių pastočių, skirstyklų, sinchroninių kompensatorių stočių pastatų įrenginiai skirti gaisro gesinimui</t>
  </si>
  <si>
    <t>Specialūs remonto ir diagnostikos įrenginiai</t>
  </si>
  <si>
    <t>Įrenginiai skirti pagrindinių tinklo, sinchroninių kompensatorių įrenginių, linijų remontui, parametrų dydžių nustatymo prietaisai,autotransformatorių/transformatorių monitoringo sistemos</t>
  </si>
  <si>
    <t>Specialus remonto įrenginys</t>
  </si>
  <si>
    <t>Autotransformatorių/transformatorių monitoringo sistemos</t>
  </si>
  <si>
    <t>Elektros kokybės analizatorius</t>
  </si>
  <si>
    <t>Manometrai, vakuumetrai, traukomačiai, matuokliai - lygio, slėgio ir kitų terpių būsenų (išskyrus sumontuotus įrenginiuose). Dronai, žiūronai</t>
  </si>
  <si>
    <t>Termovizorius</t>
  </si>
  <si>
    <t>Alyvos kokybės nustatymo prietaisas</t>
  </si>
  <si>
    <t>Hromotografas</t>
  </si>
  <si>
    <t>Dronas</t>
  </si>
  <si>
    <t>Žiūronai</t>
  </si>
  <si>
    <t>BRS/Kiti padaliniai</t>
  </si>
  <si>
    <t>6(10)</t>
  </si>
  <si>
    <t>5(10)</t>
  </si>
  <si>
    <t>Kitas materialus turtas</t>
  </si>
  <si>
    <t>ITTC/ FSS/AĮNSJS</t>
  </si>
  <si>
    <t>ITT monitoringo sistemos</t>
  </si>
  <si>
    <t>ITTC/SVC/AĮNSJS</t>
  </si>
  <si>
    <t>ITTC/AĮNSJS</t>
  </si>
  <si>
    <t>BRS/ ITTC/AĮNSJS</t>
  </si>
  <si>
    <t>8</t>
  </si>
  <si>
    <t>Anti DDoS  įrenginys</t>
  </si>
  <si>
    <t>Vaizdo stebėjimo/monitoringo sistemos</t>
  </si>
  <si>
    <t>Vaizdo stebėjimo kameros, vaizdo įrašymo įrenginiai, laikmenų masyvai</t>
  </si>
  <si>
    <t>Vaizdo stebėjimo sistema</t>
  </si>
  <si>
    <t>Kitas materialusis turtas</t>
  </si>
  <si>
    <t>BRS/SVC/AĮNSJS/Kiti padaliniai</t>
  </si>
  <si>
    <t>BRS/AĮNSJS/Kiti padaliniai</t>
  </si>
  <si>
    <t>BRS/AĮNSJS/Kiti padalinai</t>
  </si>
  <si>
    <t>BRS/OPS/Kiti padaliniai</t>
  </si>
  <si>
    <t>Sandėlio lentynos</t>
  </si>
  <si>
    <t>Sportinis inventorius</t>
  </si>
  <si>
    <t>Mokymo priemonės ir medicininė įranga</t>
  </si>
  <si>
    <t>Defibriliatorius</t>
  </si>
  <si>
    <t>DSAS/AĮNSJS</t>
  </si>
  <si>
    <t>Akių plovimo prietaisas</t>
  </si>
  <si>
    <t>Speciali mokymo priemonė</t>
  </si>
  <si>
    <t>Speciali medicininė priemonė</t>
  </si>
  <si>
    <t>IPC/DSAS/AĮNSJS</t>
  </si>
  <si>
    <t>bei Ilgalaikio materialiojo ir nematerialiojo turto nusidėvėjimo (amortizacijos) normatyvai, (tiesinis metodas) taikomi nuo 2023-01-01</t>
  </si>
  <si>
    <t xml:space="preserve">LITGRID AB Ilgalaikio materialiojo ir nematerialiojo turto apskaitos tvarkos aprašo
1 priedas </t>
  </si>
  <si>
    <t xml:space="preserve">Turto grupių ir turto vienetų klasifikatorius </t>
  </si>
  <si>
    <t>Demontavimo darbai</t>
  </si>
  <si>
    <t>Pasiūlymo kaina Eur be PVM:</t>
  </si>
  <si>
    <t>PVM:</t>
  </si>
  <si>
    <t>Pasiūlymo kaina Eur su PVM:</t>
  </si>
  <si>
    <t>110 kV jungtuvas su SF6 dujomis</t>
  </si>
  <si>
    <t>110 kV skyriklis</t>
  </si>
  <si>
    <t>110 kV matavimo transformatoriai</t>
  </si>
  <si>
    <t>110 kV viršįtampių ribotuvai</t>
  </si>
  <si>
    <t>ŽTŠK</t>
  </si>
  <si>
    <t>110 kV laidai su montavimo ir demontavimo darbais</t>
  </si>
  <si>
    <t>1.4</t>
  </si>
  <si>
    <t>Aplinkos sutvarkymas darbų veiklos zonoje</t>
  </si>
  <si>
    <t>Melioracijos atstatymas/įrengimas</t>
  </si>
  <si>
    <t>Derinimas, konfigūravimas ir bandymai</t>
  </si>
  <si>
    <t>1.5</t>
  </si>
  <si>
    <t>Statybos užbaigimo procedūros ir statybos užbaigimo akto gavimas</t>
  </si>
  <si>
    <t xml:space="preserve">Pastatai  </t>
  </si>
  <si>
    <t xml:space="preserve">Statiniai ir įrenginiai </t>
  </si>
  <si>
    <t>110 kV žaibosaugos trosas (ŽT) su montavimo ir demontavimo darbais</t>
  </si>
  <si>
    <t>110 kV dvigrandės metalinės tarpinės atramos</t>
  </si>
  <si>
    <t>110 kV dvigrandžių metalinių tarpinių atramų pamatai</t>
  </si>
  <si>
    <t>110 kV dvigrandžių metalinių tarpinių atramų montavimo darbai</t>
  </si>
  <si>
    <t>110kV dvigrandžių metalinių  tarpinių atramų pamatų montavimo darbai</t>
  </si>
  <si>
    <t>110 kV ŽTŠK su montavimo ir demontavimo darbais</t>
  </si>
  <si>
    <t>* Pastabos:
 1. Visi darbai (tame tarpe įranga ir medžiagos), nepaisant to, ar jie yra įtraukti į darbų žiniaraštį, ar ne, bet jie pagrįstai yra laikomi būtinais objekto pilnavertiškam funkcionavimui, privalo būti atlikti rangovo.</t>
  </si>
  <si>
    <t>110 kV dvigrandės metalinės inkarinės atramos</t>
  </si>
  <si>
    <t>110 kV dvigrandžių metalinių inkarinių atramų montavimo darbai</t>
  </si>
  <si>
    <t>110 kV dvigrandžių metalinių  inkarinių  atramų pamatai</t>
  </si>
  <si>
    <t>110 kV dvigrandžių metalinių  inkarinių atramų pamatų montavimo darbai</t>
  </si>
  <si>
    <t>darbų žiniaraštis</t>
  </si>
  <si>
    <t>Derinimas</t>
  </si>
  <si>
    <t xml:space="preserve">Derinimas </t>
  </si>
  <si>
    <t>Pilnos komplektacijos RAA vidaus spintos</t>
  </si>
  <si>
    <t>RAA elektromechaniniai įrenginiai (lauko tarpinių gnybtų spintos, kontroliniai kabeliai)</t>
  </si>
  <si>
    <t xml:space="preserve">110/27,5 kV Tarvainių Traukos TP 110 kV skirstyklos statybos ir prijungimo prie perdavimo tinklo rangos </t>
  </si>
  <si>
    <t>2. Tiekėjas, teikdamas pasiūlymą, turi įvertinti visus darbus ir medžiagas, numatytas techniniuose projektuose ir reikalingus statybos darbams atlikti. Jeigu tiekėjo vertinimu pagal darbų žiniaraštyje nurodytas eilutes dalies darbų ar medžiagų vadovaujantis technininiais projektais nereikia atlikti, darbų žiniaraštyje ties atitinkama eilute tiekėjas įrašo 0 €.</t>
  </si>
  <si>
    <t>Komercinės apskaitos spinta (KAS)</t>
  </si>
  <si>
    <t>Techninės apskaitos spinta (TAS)</t>
  </si>
  <si>
    <t>110 kV viengrandžių gelžbetoninių atramų demontavimo darbai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</si>
</sst>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_-* #,##0.00\ _€_-;\-* #,##0.00\ _€_-;_-* &quot;-&quot;??\ _€_-;_-@_-"/>
  </numFmts>
  <fonts count="31" x14ac:knownFonts="1">
    <font>
      <sz val="11"/>
      <color theme="1"/>
      <name val="Calibri"/>
      <family val="2"/>
      <charset val="186"/>
      <scheme val="minor"/>
    </font>
    <font>
      <sz val="8"/>
      <color theme="1"/>
      <name val="Trebuchet MS"/>
      <family val="2"/>
      <charset val="186"/>
    </font>
    <font>
      <sz val="8"/>
      <name val="Trebuchet MS"/>
      <family val="2"/>
      <charset val="186"/>
    </font>
    <font>
      <sz val="8"/>
      <name val="Arial"/>
      <family val="2"/>
      <charset val="186"/>
    </font>
    <font>
      <sz val="8"/>
      <color rgb="FF000000"/>
      <name val="Trebuchet MS"/>
      <family val="2"/>
      <charset val="186"/>
    </font>
    <font>
      <sz val="10"/>
      <name val="Arial"/>
      <family val="2"/>
      <charset val="186"/>
    </font>
    <font>
      <sz val="8"/>
      <color theme="1"/>
      <name val="Arial"/>
      <family val="2"/>
      <charset val="186"/>
    </font>
    <font>
      <b/>
      <sz val="12"/>
      <color theme="1"/>
      <name val="Trebuchet MS"/>
      <family val="2"/>
      <charset val="186"/>
    </font>
    <font>
      <b/>
      <sz val="8"/>
      <color theme="1"/>
      <name val="Trebuchet MS"/>
      <family val="2"/>
      <charset val="186"/>
    </font>
    <font>
      <b/>
      <sz val="8"/>
      <color rgb="FF000000"/>
      <name val="Trebuchet MS"/>
      <family val="2"/>
      <charset val="186"/>
    </font>
    <font>
      <sz val="10"/>
      <color theme="1"/>
      <name val="Arial"/>
      <family val="2"/>
      <charset val="186"/>
    </font>
    <font>
      <b/>
      <sz val="8"/>
      <name val="Trebuchet MS"/>
      <family val="2"/>
      <charset val="186"/>
    </font>
    <font>
      <sz val="8"/>
      <color rgb="FF000000"/>
      <name val="Arial"/>
      <family val="2"/>
      <charset val="186"/>
    </font>
    <font>
      <sz val="8"/>
      <color rgb="FFFF0000"/>
      <name val="Trebuchet MS"/>
      <family val="2"/>
      <charset val="186"/>
    </font>
    <font>
      <strike/>
      <sz val="8"/>
      <color rgb="FF000000"/>
      <name val="Trebuchet MS"/>
      <family val="2"/>
      <charset val="186"/>
    </font>
    <font>
      <sz val="10"/>
      <color theme="1"/>
      <name val="Trebuchet MS"/>
      <family val="2"/>
      <charset val="186"/>
    </font>
    <font>
      <sz val="11"/>
      <color theme="1"/>
      <name val="Calibri"/>
      <family val="2"/>
      <charset val="186"/>
      <scheme val="minor"/>
    </font>
    <font>
      <sz val="11"/>
      <name val="Trebuchet MS"/>
      <family val="2"/>
      <charset val="186"/>
    </font>
    <font>
      <sz val="11"/>
      <color theme="1"/>
      <name val="Trebuchet MS"/>
      <family val="2"/>
      <charset val="186"/>
    </font>
    <font>
      <b/>
      <sz val="8"/>
      <color rgb="FFFF0000"/>
      <name val="Trebuchet MS"/>
      <family val="2"/>
      <charset val="186"/>
    </font>
    <font>
      <b/>
      <i/>
      <sz val="8"/>
      <name val="Trebuchet MS"/>
      <family val="2"/>
      <charset val="186"/>
    </font>
    <font>
      <strike/>
      <sz val="8"/>
      <name val="Trebuchet MS"/>
      <family val="2"/>
      <charset val="186"/>
    </font>
    <font>
      <b/>
      <sz val="11"/>
      <color theme="1"/>
      <name val="Trebuchet MS"/>
      <family val="2"/>
    </font>
    <font>
      <b/>
      <sz val="11"/>
      <name val="Trebuchet MS"/>
      <family val="2"/>
    </font>
    <font>
      <sz val="11"/>
      <name val="Trebuchet MS"/>
      <family val="2"/>
    </font>
    <font>
      <sz val="11"/>
      <color theme="1"/>
      <name val="Trebuchet MS"/>
      <family val="2"/>
    </font>
    <font>
      <b/>
      <sz val="11"/>
      <color rgb="FF000000"/>
      <name val="Trebuchet MS"/>
      <family val="2"/>
    </font>
    <font>
      <sz val="11"/>
      <color rgb="FF000000"/>
      <name val="Trebuchet MS"/>
      <family val="2"/>
    </font>
    <font>
      <b/>
      <sz val="12"/>
      <name val="Trebuchet MS"/>
      <family val="2"/>
    </font>
    <font>
      <b/>
      <sz val="11"/>
      <color theme="1"/>
      <name val="Trebuchet MS"/>
      <family val="2"/>
      <charset val="186"/>
    </font>
    <font>
      <sz val="7"/>
      <color theme="1"/>
      <name val="Segoe UI"/>
      <family val="2"/>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FFFF"/>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rgb="FFFCFDFD"/>
        <bgColor indexed="64"/>
      </patternFill>
    </fill>
    <fill>
      <patternFill patternType="solid">
        <fgColor theme="2" tint="-9.9978637043366805E-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12">
    <xf numFmtId="0" fontId="0" fillId="0" borderId="0"/>
    <xf numFmtId="0" fontId="5" fillId="0" borderId="0"/>
    <xf numFmtId="0" fontId="10" fillId="0" borderId="0"/>
    <xf numFmtId="0" fontId="5" fillId="0" borderId="0"/>
    <xf numFmtId="43" fontId="16" fillId="0" borderId="0" applyFont="0" applyFill="0" applyBorder="0" applyAlignment="0" applyProtection="0"/>
    <xf numFmtId="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cellStyleXfs>
  <cellXfs count="259">
    <xf numFmtId="0" fontId="0" fillId="0" borderId="0" xfId="0"/>
    <xf numFmtId="0" fontId="1" fillId="0" borderId="0" xfId="0" applyFont="1" applyAlignment="1">
      <alignment horizontal="center" vertical="center"/>
    </xf>
    <xf numFmtId="0" fontId="6" fillId="0" borderId="0" xfId="0" applyFont="1"/>
    <xf numFmtId="164" fontId="1" fillId="0" borderId="6" xfId="0" applyNumberFormat="1" applyFont="1" applyBorder="1" applyAlignment="1">
      <alignment horizontal="center" vertical="center"/>
    </xf>
    <xf numFmtId="0" fontId="1" fillId="0" borderId="6" xfId="0" applyFont="1" applyBorder="1" applyAlignment="1">
      <alignment horizontal="center" vertical="center"/>
    </xf>
    <xf numFmtId="49"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164" fontId="4" fillId="4"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164" fontId="4" fillId="6" borderId="1" xfId="0" applyNumberFormat="1"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2" fillId="5" borderId="1" xfId="0" applyFont="1" applyFill="1" applyBorder="1" applyAlignment="1">
      <alignment horizontal="center" vertical="center" wrapText="1"/>
    </xf>
    <xf numFmtId="164" fontId="9" fillId="6" borderId="1" xfId="0" applyNumberFormat="1" applyFont="1" applyFill="1" applyBorder="1" applyAlignment="1">
      <alignment horizontal="center" vertical="center" wrapText="1"/>
    </xf>
    <xf numFmtId="164" fontId="2" fillId="6" borderId="1" xfId="0" applyNumberFormat="1" applyFont="1" applyFill="1" applyBorder="1" applyAlignment="1">
      <alignment horizontal="center" vertical="center" wrapText="1"/>
    </xf>
    <xf numFmtId="0" fontId="2" fillId="6" borderId="1" xfId="0" applyFont="1" applyFill="1" applyBorder="1" applyAlignment="1">
      <alignment horizontal="center" vertical="center" wrapText="1"/>
    </xf>
    <xf numFmtId="0" fontId="6" fillId="0" borderId="0" xfId="0" applyFont="1" applyAlignment="1">
      <alignment vertical="center"/>
    </xf>
    <xf numFmtId="0" fontId="2"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6" fillId="0" borderId="0" xfId="0" applyFont="1" applyAlignment="1">
      <alignment horizontal="center" vertical="center"/>
    </xf>
    <xf numFmtId="164" fontId="4" fillId="0" borderId="1" xfId="0" applyNumberFormat="1" applyFont="1" applyBorder="1" applyAlignment="1">
      <alignment horizontal="center" vertical="center" wrapText="1"/>
    </xf>
    <xf numFmtId="164" fontId="2" fillId="5" borderId="1" xfId="0" applyNumberFormat="1" applyFont="1" applyFill="1" applyBorder="1" applyAlignment="1">
      <alignment horizontal="center" vertical="center" wrapText="1"/>
    </xf>
    <xf numFmtId="164" fontId="4" fillId="5" borderId="1" xfId="0" applyNumberFormat="1" applyFont="1" applyFill="1" applyBorder="1" applyAlignment="1">
      <alignment horizontal="center" vertical="center" wrapText="1"/>
    </xf>
    <xf numFmtId="0" fontId="0" fillId="3" borderId="0" xfId="0" applyFill="1"/>
    <xf numFmtId="0" fontId="18" fillId="0" borderId="0" xfId="0" applyFont="1" applyAlignment="1">
      <alignment horizontal="left" vertical="center"/>
    </xf>
    <xf numFmtId="0" fontId="17" fillId="0" borderId="0" xfId="0" applyFont="1"/>
    <xf numFmtId="0" fontId="18" fillId="0" borderId="0" xfId="0" applyFont="1" applyAlignment="1">
      <alignment horizontal="center" vertical="center"/>
    </xf>
    <xf numFmtId="0" fontId="18" fillId="3" borderId="0" xfId="0" applyFont="1" applyFill="1" applyAlignment="1">
      <alignment horizontal="center" vertical="center"/>
    </xf>
    <xf numFmtId="0" fontId="18" fillId="3" borderId="0" xfId="0" applyFont="1" applyFill="1" applyAlignment="1">
      <alignment horizontal="left" vertical="center"/>
    </xf>
    <xf numFmtId="0" fontId="17" fillId="3" borderId="0" xfId="0" applyFont="1" applyFill="1"/>
    <xf numFmtId="0" fontId="0" fillId="3" borderId="0" xfId="0" applyFill="1" applyAlignment="1">
      <alignment horizontal="center" vertical="center"/>
    </xf>
    <xf numFmtId="0" fontId="0" fillId="0" borderId="0" xfId="0" applyAlignment="1">
      <alignment horizontal="center" vertical="center"/>
    </xf>
    <xf numFmtId="0" fontId="9" fillId="0" borderId="1" xfId="2" applyFont="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3" xfId="0" applyFont="1" applyBorder="1" applyAlignment="1">
      <alignment horizontal="center" vertical="center" wrapText="1"/>
    </xf>
    <xf numFmtId="49" fontId="4" fillId="0" borderId="3" xfId="0" quotePrefix="1" applyNumberFormat="1" applyFont="1" applyBorder="1" applyAlignment="1">
      <alignment horizontal="center" vertical="center" wrapText="1"/>
    </xf>
    <xf numFmtId="49" fontId="4" fillId="0" borderId="7" xfId="0" quotePrefix="1" applyNumberFormat="1" applyFont="1" applyBorder="1" applyAlignment="1">
      <alignment horizontal="center" vertical="center" wrapText="1"/>
    </xf>
    <xf numFmtId="49" fontId="4" fillId="0" borderId="2" xfId="0" quotePrefix="1" applyNumberFormat="1" applyFont="1" applyBorder="1" applyAlignment="1">
      <alignment horizontal="center" vertical="center" wrapText="1"/>
    </xf>
    <xf numFmtId="0" fontId="20" fillId="0" borderId="1" xfId="0" applyFont="1" applyBorder="1" applyAlignment="1">
      <alignment horizontal="center" vertical="center" wrapText="1"/>
    </xf>
    <xf numFmtId="0" fontId="11" fillId="5" borderId="1" xfId="0" applyFont="1" applyFill="1" applyBorder="1" applyAlignment="1">
      <alignment horizontal="center" vertical="center" wrapText="1"/>
    </xf>
    <xf numFmtId="49" fontId="2" fillId="5"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1" fillId="0" borderId="0" xfId="0" applyFont="1" applyAlignment="1">
      <alignment horizontal="center" vertical="center" wrapText="1"/>
    </xf>
    <xf numFmtId="0" fontId="7" fillId="0" borderId="0" xfId="0" applyFont="1" applyAlignment="1">
      <alignment horizontal="center" vertical="center"/>
    </xf>
    <xf numFmtId="49" fontId="1" fillId="0" borderId="6" xfId="0" applyNumberFormat="1" applyFont="1" applyBorder="1" applyAlignment="1">
      <alignment horizontal="center" vertical="center"/>
    </xf>
    <xf numFmtId="0" fontId="1" fillId="0" borderId="6" xfId="0" applyFont="1" applyBorder="1" applyAlignment="1">
      <alignment horizontal="center" vertical="center" wrapText="1"/>
    </xf>
    <xf numFmtId="0" fontId="8" fillId="0" borderId="6" xfId="0" applyFont="1" applyBorder="1" applyAlignment="1">
      <alignment horizontal="center" vertical="center"/>
    </xf>
    <xf numFmtId="49" fontId="4"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49" fontId="4" fillId="6" borderId="1" xfId="0" applyNumberFormat="1" applyFont="1" applyFill="1" applyBorder="1" applyAlignment="1">
      <alignment horizontal="center" vertical="center" wrapText="1"/>
    </xf>
    <xf numFmtId="49" fontId="2" fillId="6" borderId="1" xfId="0" applyNumberFormat="1" applyFont="1" applyFill="1" applyBorder="1" applyAlignment="1">
      <alignment horizontal="center" vertical="center" wrapText="1"/>
    </xf>
    <xf numFmtId="0" fontId="9" fillId="6" borderId="1" xfId="0" applyFont="1" applyFill="1" applyBorder="1" applyAlignment="1">
      <alignment horizontal="center" vertical="center"/>
    </xf>
    <xf numFmtId="49" fontId="4" fillId="0" borderId="1" xfId="0" applyNumberFormat="1" applyFont="1" applyBorder="1" applyAlignment="1">
      <alignment horizontal="center" vertical="center" wrapText="1"/>
    </xf>
    <xf numFmtId="49" fontId="4" fillId="5" borderId="1" xfId="0" quotePrefix="1" applyNumberFormat="1" applyFont="1" applyFill="1" applyBorder="1" applyAlignment="1">
      <alignment horizontal="center" vertical="center" wrapText="1"/>
    </xf>
    <xf numFmtId="0" fontId="1" fillId="0" borderId="1" xfId="0" applyFont="1" applyBorder="1" applyAlignment="1">
      <alignment horizontal="center" vertical="center" wrapText="1"/>
    </xf>
    <xf numFmtId="49" fontId="4" fillId="0" borderId="1" xfId="0" quotePrefix="1" applyNumberFormat="1" applyFont="1" applyBorder="1" applyAlignment="1">
      <alignment horizontal="center" vertical="center" wrapText="1"/>
    </xf>
    <xf numFmtId="49" fontId="4" fillId="6" borderId="1" xfId="0" quotePrefix="1" applyNumberFormat="1" applyFont="1" applyFill="1" applyBorder="1" applyAlignment="1">
      <alignment horizontal="center" vertical="center" wrapText="1"/>
    </xf>
    <xf numFmtId="0" fontId="11" fillId="6" borderId="1" xfId="0" applyFont="1" applyFill="1" applyBorder="1" applyAlignment="1">
      <alignment horizontal="center" vertical="center"/>
    </xf>
    <xf numFmtId="49" fontId="9" fillId="6" borderId="1" xfId="0" quotePrefix="1" applyNumberFormat="1" applyFont="1" applyFill="1" applyBorder="1" applyAlignment="1">
      <alignment horizontal="center" vertical="center" wrapText="1"/>
    </xf>
    <xf numFmtId="0" fontId="3" fillId="0" borderId="1" xfId="0" applyFont="1" applyBorder="1" applyAlignment="1">
      <alignment horizontal="center" vertical="center"/>
    </xf>
    <xf numFmtId="49" fontId="9" fillId="6" borderId="1" xfId="0" applyNumberFormat="1" applyFont="1" applyFill="1" applyBorder="1" applyAlignment="1">
      <alignment horizontal="center" vertical="center" wrapText="1"/>
    </xf>
    <xf numFmtId="0" fontId="21" fillId="0" borderId="1" xfId="0" applyFont="1" applyBorder="1" applyAlignment="1">
      <alignment horizontal="center" vertical="center" wrapText="1"/>
    </xf>
    <xf numFmtId="0" fontId="14" fillId="5" borderId="1" xfId="0" applyFont="1" applyFill="1" applyBorder="1" applyAlignment="1">
      <alignment horizontal="center" vertical="center" wrapText="1"/>
    </xf>
    <xf numFmtId="0" fontId="1" fillId="0" borderId="1" xfId="3" applyFont="1" applyBorder="1" applyAlignment="1">
      <alignment horizontal="center" vertical="center" wrapText="1"/>
    </xf>
    <xf numFmtId="0" fontId="2" fillId="0" borderId="1" xfId="3" applyFont="1" applyBorder="1" applyAlignment="1">
      <alignment horizontal="center" vertical="center" wrapText="1"/>
    </xf>
    <xf numFmtId="0" fontId="9" fillId="6" borderId="1" xfId="0"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left" vertical="center"/>
    </xf>
    <xf numFmtId="0" fontId="11" fillId="6" borderId="1" xfId="0" applyFont="1" applyFill="1" applyBorder="1" applyAlignment="1">
      <alignment horizontal="center" vertical="center" wrapText="1"/>
    </xf>
    <xf numFmtId="49" fontId="1" fillId="0" borderId="6" xfId="0" applyNumberFormat="1" applyFont="1" applyBorder="1" applyAlignment="1">
      <alignment horizontal="left" vertical="center"/>
    </xf>
    <xf numFmtId="0" fontId="0" fillId="0" borderId="0" xfId="0" applyAlignment="1">
      <alignment vertical="center"/>
    </xf>
    <xf numFmtId="0" fontId="22" fillId="0" borderId="2" xfId="0" applyFont="1" applyBorder="1" applyAlignment="1">
      <alignment vertical="center" wrapText="1"/>
    </xf>
    <xf numFmtId="0" fontId="23" fillId="3" borderId="1" xfId="0" applyFont="1" applyFill="1" applyBorder="1" applyAlignment="1">
      <alignment vertical="center" wrapText="1"/>
    </xf>
    <xf numFmtId="0" fontId="24" fillId="0" borderId="1" xfId="0" applyFont="1" applyBorder="1" applyAlignment="1">
      <alignment vertical="center" wrapText="1"/>
    </xf>
    <xf numFmtId="164" fontId="27" fillId="4" borderId="1" xfId="0" applyNumberFormat="1" applyFont="1" applyFill="1" applyBorder="1" applyAlignment="1">
      <alignment horizontal="center" vertical="center" wrapText="1"/>
    </xf>
    <xf numFmtId="164" fontId="26" fillId="6" borderId="1" xfId="0" applyNumberFormat="1" applyFont="1" applyFill="1" applyBorder="1" applyAlignment="1">
      <alignment horizontal="center" vertical="center" wrapText="1"/>
    </xf>
    <xf numFmtId="0" fontId="26" fillId="6" borderId="1" xfId="0" applyFont="1" applyFill="1" applyBorder="1" applyAlignment="1">
      <alignment horizontal="center" vertical="center"/>
    </xf>
    <xf numFmtId="0" fontId="22" fillId="3" borderId="1" xfId="0" applyFont="1" applyFill="1" applyBorder="1" applyAlignment="1">
      <alignment vertical="top"/>
    </xf>
    <xf numFmtId="43" fontId="25" fillId="3" borderId="1" xfId="4" applyFont="1" applyFill="1" applyBorder="1" applyAlignment="1">
      <alignment vertical="center" wrapText="1"/>
    </xf>
    <xf numFmtId="0" fontId="25" fillId="2" borderId="1" xfId="0" applyFont="1" applyFill="1" applyBorder="1" applyAlignment="1">
      <alignment horizontal="right" vertical="center" wrapText="1"/>
    </xf>
    <xf numFmtId="0" fontId="22" fillId="6" borderId="1" xfId="0" applyFont="1" applyFill="1" applyBorder="1" applyAlignment="1">
      <alignment horizontal="center" vertical="center"/>
    </xf>
    <xf numFmtId="0" fontId="22" fillId="3" borderId="1" xfId="0" applyFont="1" applyFill="1" applyBorder="1" applyAlignment="1">
      <alignment vertical="center" wrapText="1"/>
    </xf>
    <xf numFmtId="43" fontId="25" fillId="2" borderId="1" xfId="4" applyFont="1" applyFill="1" applyBorder="1" applyAlignment="1">
      <alignment vertical="center" wrapText="1"/>
    </xf>
    <xf numFmtId="43" fontId="22" fillId="0" borderId="1" xfId="4" applyFont="1" applyBorder="1" applyAlignment="1">
      <alignment vertical="center" wrapText="1"/>
    </xf>
    <xf numFmtId="43" fontId="24" fillId="0" borderId="1" xfId="4" applyFont="1" applyBorder="1" applyAlignment="1">
      <alignment vertical="center" wrapText="1"/>
    </xf>
    <xf numFmtId="0" fontId="24" fillId="2" borderId="1" xfId="0" applyFont="1" applyFill="1" applyBorder="1" applyAlignment="1">
      <alignment horizontal="right" vertical="center" wrapText="1"/>
    </xf>
    <xf numFmtId="0" fontId="24" fillId="3" borderId="1" xfId="0" applyFont="1" applyFill="1" applyBorder="1" applyAlignment="1">
      <alignment vertical="center" wrapText="1"/>
    </xf>
    <xf numFmtId="0" fontId="24" fillId="3" borderId="1" xfId="0" applyFont="1" applyFill="1" applyBorder="1" applyAlignment="1">
      <alignment horizontal="left" vertical="center" wrapText="1"/>
    </xf>
    <xf numFmtId="0" fontId="26" fillId="0" borderId="1" xfId="0" applyFont="1" applyBorder="1" applyAlignment="1">
      <alignment vertical="center" wrapText="1"/>
    </xf>
    <xf numFmtId="164" fontId="24" fillId="5" borderId="1" xfId="0" applyNumberFormat="1" applyFont="1" applyFill="1" applyBorder="1" applyAlignment="1">
      <alignment horizontal="center" vertical="center" wrapText="1"/>
    </xf>
    <xf numFmtId="43" fontId="24" fillId="3" borderId="1" xfId="4" applyFont="1" applyFill="1" applyBorder="1" applyAlignment="1">
      <alignment vertical="center" wrapText="1"/>
    </xf>
    <xf numFmtId="164" fontId="27" fillId="5" borderId="1" xfId="0" applyNumberFormat="1" applyFont="1" applyFill="1" applyBorder="1" applyAlignment="1">
      <alignment horizontal="center" vertical="center" wrapText="1"/>
    </xf>
    <xf numFmtId="43" fontId="24" fillId="2" borderId="1" xfId="4" applyFont="1" applyFill="1" applyBorder="1" applyAlignment="1">
      <alignment vertical="center" wrapText="1"/>
    </xf>
    <xf numFmtId="43" fontId="22" fillId="3" borderId="1" xfId="4" applyFont="1" applyFill="1" applyBorder="1" applyAlignment="1">
      <alignment vertical="center" wrapText="1"/>
    </xf>
    <xf numFmtId="0" fontId="23" fillId="3" borderId="1" xfId="0" applyFont="1" applyFill="1" applyBorder="1" applyAlignment="1">
      <alignment horizontal="left" vertical="center" wrapText="1"/>
    </xf>
    <xf numFmtId="43" fontId="23" fillId="3" borderId="1" xfId="4" applyFont="1" applyFill="1" applyBorder="1" applyAlignment="1">
      <alignment vertical="center" wrapText="1"/>
    </xf>
    <xf numFmtId="0" fontId="26" fillId="7" borderId="1" xfId="0" applyFont="1" applyFill="1" applyBorder="1" applyAlignment="1">
      <alignment horizontal="center" vertical="center"/>
    </xf>
    <xf numFmtId="164" fontId="26" fillId="7" borderId="1" xfId="0" applyNumberFormat="1" applyFont="1" applyFill="1" applyBorder="1" applyAlignment="1">
      <alignment horizontal="center" vertical="center" wrapText="1"/>
    </xf>
    <xf numFmtId="0" fontId="17" fillId="0" borderId="0" xfId="0" applyFont="1" applyAlignment="1">
      <alignment vertical="center"/>
    </xf>
    <xf numFmtId="0" fontId="17" fillId="3" borderId="0" xfId="0" applyFont="1" applyFill="1" applyAlignment="1">
      <alignment vertical="center"/>
    </xf>
    <xf numFmtId="165" fontId="23" fillId="8" borderId="1" xfId="0" applyNumberFormat="1" applyFont="1" applyFill="1" applyBorder="1" applyAlignment="1">
      <alignment vertical="center"/>
    </xf>
    <xf numFmtId="43" fontId="22" fillId="7" borderId="1" xfId="4" applyFont="1" applyFill="1" applyBorder="1" applyAlignment="1">
      <alignment vertical="center"/>
    </xf>
    <xf numFmtId="43" fontId="22" fillId="7" borderId="1" xfId="4" applyFont="1" applyFill="1" applyBorder="1" applyAlignment="1">
      <alignment vertical="center" wrapText="1"/>
    </xf>
    <xf numFmtId="43" fontId="22" fillId="4" borderId="1" xfId="4" applyFont="1" applyFill="1" applyBorder="1" applyAlignment="1">
      <alignment vertical="center" wrapText="1"/>
    </xf>
    <xf numFmtId="43" fontId="23" fillId="6" borderId="1" xfId="4" applyFont="1" applyFill="1" applyBorder="1" applyAlignment="1">
      <alignment vertical="center"/>
    </xf>
    <xf numFmtId="43" fontId="23" fillId="3" borderId="2" xfId="4" applyFont="1" applyFill="1" applyBorder="1" applyAlignment="1">
      <alignment vertical="center" wrapText="1"/>
    </xf>
    <xf numFmtId="43" fontId="23" fillId="8" borderId="1" xfId="4" applyFont="1" applyFill="1" applyBorder="1" applyAlignment="1">
      <alignment vertical="center" wrapText="1"/>
    </xf>
    <xf numFmtId="0" fontId="28" fillId="0" borderId="0" xfId="0" applyFont="1" applyAlignment="1">
      <alignment horizontal="center" vertical="center"/>
    </xf>
    <xf numFmtId="0" fontId="18" fillId="2" borderId="1" xfId="0" applyFont="1" applyFill="1" applyBorder="1" applyAlignment="1">
      <alignment horizontal="right" vertical="center" wrapText="1"/>
    </xf>
    <xf numFmtId="0" fontId="17" fillId="2" borderId="1" xfId="0" applyFont="1" applyFill="1" applyBorder="1" applyAlignment="1">
      <alignment horizontal="right" vertical="center" wrapText="1"/>
    </xf>
    <xf numFmtId="0" fontId="29" fillId="0" borderId="1" xfId="0" applyFont="1" applyBorder="1" applyAlignment="1">
      <alignment vertical="center" wrapText="1"/>
    </xf>
    <xf numFmtId="0" fontId="29" fillId="3" borderId="1" xfId="0" applyFont="1" applyFill="1" applyBorder="1" applyAlignment="1">
      <alignment vertical="center" wrapText="1"/>
    </xf>
    <xf numFmtId="0" fontId="22" fillId="0" borderId="1" xfId="0" applyFont="1" applyBorder="1" applyAlignment="1">
      <alignment vertical="center" wrapText="1"/>
    </xf>
    <xf numFmtId="0" fontId="30" fillId="0" borderId="0" xfId="0" applyFont="1" applyAlignment="1">
      <alignment vertical="center"/>
    </xf>
    <xf numFmtId="43" fontId="23" fillId="3" borderId="3" xfId="4" applyFont="1" applyFill="1" applyBorder="1" applyAlignment="1">
      <alignment vertical="center" wrapText="1"/>
    </xf>
    <xf numFmtId="0" fontId="23" fillId="0" borderId="1" xfId="0" applyFont="1" applyBorder="1" applyAlignment="1">
      <alignment vertical="center" wrapText="1"/>
    </xf>
    <xf numFmtId="0" fontId="23" fillId="3" borderId="3" xfId="0" applyFont="1" applyFill="1" applyBorder="1" applyAlignment="1">
      <alignment vertical="center" wrapText="1"/>
    </xf>
    <xf numFmtId="0" fontId="22" fillId="2"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0" borderId="1" xfId="0" applyFont="1" applyBorder="1" applyAlignment="1">
      <alignment vertical="center" wrapText="1"/>
    </xf>
    <xf numFmtId="43" fontId="24" fillId="10" borderId="1" xfId="4" applyFont="1" applyFill="1" applyBorder="1" applyAlignment="1">
      <alignment vertical="center" wrapText="1"/>
    </xf>
    <xf numFmtId="43" fontId="24" fillId="3" borderId="1" xfId="0" applyNumberFormat="1" applyFont="1" applyFill="1" applyBorder="1" applyAlignment="1">
      <alignment vertical="center"/>
    </xf>
    <xf numFmtId="43" fontId="23" fillId="0" borderId="1" xfId="0" applyNumberFormat="1" applyFont="1" applyBorder="1" applyAlignment="1">
      <alignment vertical="center"/>
    </xf>
    <xf numFmtId="43" fontId="24" fillId="3" borderId="3" xfId="4" applyFont="1" applyFill="1" applyBorder="1" applyAlignment="1">
      <alignment vertical="center" wrapText="1"/>
    </xf>
    <xf numFmtId="0" fontId="22" fillId="0" borderId="0" xfId="0" applyFont="1" applyAlignment="1">
      <alignment horizontal="left" vertical="center" wrapText="1"/>
    </xf>
    <xf numFmtId="0" fontId="28" fillId="9" borderId="0" xfId="0" applyFont="1" applyFill="1" applyAlignment="1">
      <alignment horizontal="left" vertical="center" wrapText="1"/>
    </xf>
    <xf numFmtId="0" fontId="26" fillId="0" borderId="0" xfId="0" applyFont="1" applyAlignment="1">
      <alignment horizontal="left" vertical="top" wrapText="1"/>
    </xf>
    <xf numFmtId="0" fontId="23" fillId="8" borderId="4" xfId="0" applyFont="1" applyFill="1" applyBorder="1" applyAlignment="1">
      <alignment horizontal="right"/>
    </xf>
    <xf numFmtId="0" fontId="23" fillId="8" borderId="9" xfId="0" applyFont="1" applyFill="1" applyBorder="1" applyAlignment="1">
      <alignment horizontal="right"/>
    </xf>
    <xf numFmtId="0" fontId="23" fillId="8" borderId="5" xfId="0" applyFont="1" applyFill="1" applyBorder="1" applyAlignment="1">
      <alignment horizontal="right"/>
    </xf>
    <xf numFmtId="0" fontId="26" fillId="2" borderId="1" xfId="0" applyFont="1" applyFill="1" applyBorder="1" applyAlignment="1">
      <alignment horizontal="center" vertical="center"/>
    </xf>
    <xf numFmtId="0" fontId="22" fillId="7" borderId="1" xfId="0" applyFont="1" applyFill="1" applyBorder="1" applyAlignment="1">
      <alignment horizontal="center" vertical="center"/>
    </xf>
    <xf numFmtId="164" fontId="25" fillId="3" borderId="1" xfId="0" applyNumberFormat="1" applyFont="1" applyFill="1" applyBorder="1" applyAlignment="1">
      <alignment horizontal="center" vertical="center" wrapText="1"/>
    </xf>
    <xf numFmtId="0" fontId="25" fillId="3" borderId="1" xfId="0" applyFont="1" applyFill="1" applyBorder="1" applyAlignment="1">
      <alignment horizontal="center" vertical="center" wrapText="1"/>
    </xf>
    <xf numFmtId="0" fontId="22" fillId="4" borderId="1" xfId="0" applyFont="1" applyFill="1" applyBorder="1" applyAlignment="1">
      <alignment horizontal="center" vertical="center" wrapText="1"/>
    </xf>
    <xf numFmtId="0" fontId="22" fillId="6" borderId="1" xfId="0" applyFont="1" applyFill="1" applyBorder="1" applyAlignment="1">
      <alignment horizontal="left" vertical="center"/>
    </xf>
    <xf numFmtId="164" fontId="27" fillId="0" borderId="1" xfId="0" applyNumberFormat="1" applyFont="1" applyBorder="1" applyAlignment="1">
      <alignment horizontal="center" vertical="center" wrapText="1"/>
    </xf>
    <xf numFmtId="0" fontId="25" fillId="0" borderId="1" xfId="0" applyFont="1" applyBorder="1" applyAlignment="1">
      <alignment horizontal="center" vertical="top" wrapText="1"/>
    </xf>
    <xf numFmtId="164" fontId="25" fillId="5" borderId="1" xfId="0" applyNumberFormat="1" applyFont="1" applyFill="1" applyBorder="1" applyAlignment="1">
      <alignment horizontal="center" vertical="center" wrapText="1"/>
    </xf>
    <xf numFmtId="0" fontId="24" fillId="3" borderId="3" xfId="0" applyFont="1" applyFill="1" applyBorder="1" applyAlignment="1">
      <alignment horizontal="center" vertical="center" wrapText="1"/>
    </xf>
    <xf numFmtId="0" fontId="24" fillId="3" borderId="7" xfId="0" applyFont="1" applyFill="1" applyBorder="1" applyAlignment="1">
      <alignment horizontal="center" vertical="center" wrapText="1"/>
    </xf>
    <xf numFmtId="0" fontId="24" fillId="3" borderId="2" xfId="0" applyFont="1" applyFill="1" applyBorder="1" applyAlignment="1">
      <alignment horizontal="center" vertical="center" wrapText="1"/>
    </xf>
    <xf numFmtId="164" fontId="27" fillId="5" borderId="3" xfId="0" applyNumberFormat="1" applyFont="1" applyFill="1" applyBorder="1" applyAlignment="1">
      <alignment horizontal="center" vertical="center" wrapText="1"/>
    </xf>
    <xf numFmtId="164" fontId="27" fillId="5" borderId="7" xfId="0" applyNumberFormat="1" applyFont="1" applyFill="1" applyBorder="1" applyAlignment="1">
      <alignment horizontal="center" vertical="center" wrapText="1"/>
    </xf>
    <xf numFmtId="164" fontId="27" fillId="5" borderId="2" xfId="0" applyNumberFormat="1" applyFont="1" applyFill="1" applyBorder="1" applyAlignment="1">
      <alignment horizontal="center" vertical="center" wrapText="1"/>
    </xf>
    <xf numFmtId="0" fontId="22" fillId="7" borderId="1" xfId="0" applyFont="1" applyFill="1" applyBorder="1" applyAlignment="1">
      <alignment horizontal="center" vertical="center" wrapText="1"/>
    </xf>
    <xf numFmtId="0" fontId="23" fillId="6" borderId="4" xfId="0" applyFont="1" applyFill="1" applyBorder="1" applyAlignment="1">
      <alignment horizontal="left" vertical="center"/>
    </xf>
    <xf numFmtId="0" fontId="23" fillId="6" borderId="5" xfId="0" applyFont="1" applyFill="1" applyBorder="1" applyAlignment="1">
      <alignment horizontal="left" vertical="center"/>
    </xf>
    <xf numFmtId="0" fontId="24" fillId="10" borderId="4" xfId="0" applyFont="1" applyFill="1" applyBorder="1" applyAlignment="1">
      <alignment horizontal="left" vertical="center" wrapText="1"/>
    </xf>
    <xf numFmtId="0" fontId="24" fillId="10" borderId="5" xfId="0" applyFont="1" applyFill="1" applyBorder="1" applyAlignment="1">
      <alignment horizontal="left" vertical="center" wrapText="1"/>
    </xf>
    <xf numFmtId="164" fontId="27" fillId="3" borderId="3" xfId="0" applyNumberFormat="1" applyFont="1" applyFill="1" applyBorder="1" applyAlignment="1">
      <alignment horizontal="center" vertical="center" wrapText="1"/>
    </xf>
    <xf numFmtId="164" fontId="27" fillId="3" borderId="7" xfId="0" applyNumberFormat="1" applyFont="1" applyFill="1" applyBorder="1" applyAlignment="1">
      <alignment horizontal="center" vertical="center" wrapText="1"/>
    </xf>
    <xf numFmtId="164" fontId="27" fillId="3" borderId="2" xfId="0" applyNumberFormat="1" applyFont="1" applyFill="1" applyBorder="1" applyAlignment="1">
      <alignment horizontal="center" vertical="center" wrapText="1"/>
    </xf>
    <xf numFmtId="164" fontId="24" fillId="5" borderId="3" xfId="0" applyNumberFormat="1" applyFont="1" applyFill="1" applyBorder="1" applyAlignment="1">
      <alignment horizontal="center" vertical="center" wrapText="1"/>
    </xf>
    <xf numFmtId="164" fontId="24" fillId="5" borderId="7" xfId="0" applyNumberFormat="1" applyFont="1" applyFill="1" applyBorder="1" applyAlignment="1">
      <alignment horizontal="center" vertical="center" wrapText="1"/>
    </xf>
    <xf numFmtId="164" fontId="24" fillId="5" borderId="2" xfId="0" applyNumberFormat="1" applyFont="1" applyFill="1" applyBorder="1" applyAlignment="1">
      <alignment horizontal="center" vertical="center" wrapText="1"/>
    </xf>
    <xf numFmtId="0" fontId="25" fillId="0" borderId="1" xfId="0" applyFont="1" applyBorder="1" applyAlignment="1">
      <alignment horizontal="center" vertical="center" wrapText="1"/>
    </xf>
    <xf numFmtId="164" fontId="24" fillId="5" borderId="1" xfId="0" applyNumberFormat="1" applyFont="1" applyFill="1" applyBorder="1" applyAlignment="1">
      <alignment horizontal="center" vertical="center" wrapText="1"/>
    </xf>
    <xf numFmtId="0" fontId="24" fillId="3" borderId="1" xfId="0" applyFont="1" applyFill="1" applyBorder="1" applyAlignment="1">
      <alignment horizontal="center" vertical="center" wrapText="1"/>
    </xf>
    <xf numFmtId="0" fontId="23" fillId="6" borderId="1" xfId="0" applyFont="1" applyFill="1" applyBorder="1" applyAlignment="1">
      <alignment horizontal="left" vertical="center"/>
    </xf>
    <xf numFmtId="0" fontId="24" fillId="0" borderId="7" xfId="0" applyFont="1" applyBorder="1" applyAlignment="1">
      <alignment horizontal="center" vertical="center" wrapText="1"/>
    </xf>
    <xf numFmtId="0" fontId="23" fillId="3" borderId="3" xfId="0" applyFont="1" applyFill="1" applyBorder="1" applyAlignment="1">
      <alignment horizontal="center" vertical="center" wrapText="1"/>
    </xf>
    <xf numFmtId="0" fontId="23" fillId="3" borderId="7" xfId="0" applyFont="1" applyFill="1" applyBorder="1" applyAlignment="1">
      <alignment horizontal="center" vertical="center" wrapText="1"/>
    </xf>
    <xf numFmtId="0" fontId="23" fillId="3" borderId="2" xfId="0" applyFont="1" applyFill="1" applyBorder="1" applyAlignment="1">
      <alignment horizontal="center" vertical="center" wrapText="1"/>
    </xf>
    <xf numFmtId="164" fontId="23" fillId="8" borderId="4" xfId="0" applyNumberFormat="1" applyFont="1" applyFill="1" applyBorder="1" applyAlignment="1">
      <alignment horizontal="right" vertical="center" wrapText="1"/>
    </xf>
    <xf numFmtId="164" fontId="23" fillId="8" borderId="9" xfId="0" applyNumberFormat="1" applyFont="1" applyFill="1" applyBorder="1" applyAlignment="1">
      <alignment horizontal="right" vertical="center" wrapText="1"/>
    </xf>
    <xf numFmtId="164" fontId="23" fillId="8" borderId="5" xfId="0" applyNumberFormat="1" applyFont="1" applyFill="1" applyBorder="1" applyAlignment="1">
      <alignment horizontal="right" vertical="center" wrapText="1"/>
    </xf>
    <xf numFmtId="0" fontId="27" fillId="10" borderId="4" xfId="0" applyFont="1" applyFill="1" applyBorder="1" applyAlignment="1">
      <alignment horizontal="left" vertical="center" wrapText="1"/>
    </xf>
    <xf numFmtId="0" fontId="27" fillId="10" borderId="5" xfId="0" applyFont="1" applyFill="1" applyBorder="1" applyAlignment="1">
      <alignment horizontal="left" vertical="center" wrapText="1"/>
    </xf>
    <xf numFmtId="0" fontId="24" fillId="3" borderId="10" xfId="0" applyFont="1" applyFill="1" applyBorder="1" applyAlignment="1">
      <alignment horizontal="center" vertical="center" wrapText="1"/>
    </xf>
    <xf numFmtId="0" fontId="24" fillId="3" borderId="11" xfId="0" applyFont="1" applyFill="1" applyBorder="1" applyAlignment="1">
      <alignment horizontal="center" vertical="center" wrapText="1"/>
    </xf>
    <xf numFmtId="0" fontId="24" fillId="3" borderId="12" xfId="0" applyFont="1" applyFill="1" applyBorder="1" applyAlignment="1">
      <alignment horizontal="center" vertical="center" wrapText="1"/>
    </xf>
    <xf numFmtId="0" fontId="24" fillId="3" borderId="4" xfId="0" applyFont="1" applyFill="1" applyBorder="1" applyAlignment="1">
      <alignment horizontal="center" vertical="center" wrapText="1"/>
    </xf>
    <xf numFmtId="49" fontId="4" fillId="5" borderId="3" xfId="0" quotePrefix="1" applyNumberFormat="1" applyFont="1" applyFill="1" applyBorder="1" applyAlignment="1">
      <alignment horizontal="center" vertical="center" wrapText="1"/>
    </xf>
    <xf numFmtId="49" fontId="4" fillId="5" borderId="7" xfId="0" quotePrefix="1" applyNumberFormat="1" applyFont="1" applyFill="1" applyBorder="1" applyAlignment="1">
      <alignment horizontal="center" vertical="center" wrapText="1"/>
    </xf>
    <xf numFmtId="49" fontId="4" fillId="5" borderId="2" xfId="0" quotePrefix="1" applyNumberFormat="1" applyFont="1" applyFill="1" applyBorder="1" applyAlignment="1">
      <alignment horizontal="center" vertical="center" wrapText="1"/>
    </xf>
    <xf numFmtId="49" fontId="4" fillId="0" borderId="3" xfId="0" quotePrefix="1" applyNumberFormat="1" applyFont="1" applyBorder="1" applyAlignment="1">
      <alignment horizontal="center" vertical="center" wrapText="1"/>
    </xf>
    <xf numFmtId="49" fontId="4" fillId="0" borderId="7" xfId="0" quotePrefix="1" applyNumberFormat="1" applyFont="1" applyBorder="1" applyAlignment="1">
      <alignment horizontal="center" vertical="center" wrapText="1"/>
    </xf>
    <xf numFmtId="49" fontId="4" fillId="0" borderId="2" xfId="0" quotePrefix="1" applyNumberFormat="1" applyFont="1" applyBorder="1" applyAlignment="1">
      <alignment horizontal="center" vertical="center" wrapText="1"/>
    </xf>
    <xf numFmtId="164" fontId="4" fillId="5" borderId="3" xfId="0" applyNumberFormat="1" applyFont="1" applyFill="1" applyBorder="1" applyAlignment="1">
      <alignment horizontal="center" vertical="center" wrapText="1"/>
    </xf>
    <xf numFmtId="164" fontId="4" fillId="5" borderId="7" xfId="0" applyNumberFormat="1" applyFont="1" applyFill="1" applyBorder="1" applyAlignment="1">
      <alignment horizontal="center" vertical="center" wrapText="1"/>
    </xf>
    <xf numFmtId="164" fontId="4" fillId="5" borderId="2" xfId="0" applyNumberFormat="1"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3" xfId="0" applyFont="1" applyBorder="1" applyAlignment="1">
      <alignment horizontal="center" vertical="center"/>
    </xf>
    <xf numFmtId="0" fontId="1" fillId="0" borderId="7" xfId="0" applyFont="1" applyBorder="1" applyAlignment="1">
      <alignment horizontal="center" vertical="center"/>
    </xf>
    <xf numFmtId="0" fontId="1" fillId="0" borderId="2" xfId="0" applyFont="1" applyBorder="1" applyAlignment="1">
      <alignment horizontal="center" vertical="center"/>
    </xf>
    <xf numFmtId="164" fontId="4" fillId="5" borderId="1" xfId="0"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2"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7"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0" fontId="19" fillId="0" borderId="6" xfId="0" applyFont="1" applyBorder="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7" xfId="0" applyNumberFormat="1" applyFont="1" applyFill="1" applyBorder="1" applyAlignment="1">
      <alignment horizontal="center" vertical="center" wrapText="1"/>
    </xf>
    <xf numFmtId="49" fontId="2" fillId="5" borderId="2" xfId="0" applyNumberFormat="1"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2" fillId="0" borderId="2" xfId="0" applyFont="1" applyBorder="1" applyAlignment="1">
      <alignment horizontal="center" vertical="center" wrapText="1"/>
    </xf>
    <xf numFmtId="164" fontId="2" fillId="5" borderId="3" xfId="0" applyNumberFormat="1" applyFont="1" applyFill="1" applyBorder="1" applyAlignment="1">
      <alignment horizontal="center" vertical="center" wrapText="1"/>
    </xf>
    <xf numFmtId="164" fontId="2" fillId="5" borderId="7" xfId="0" applyNumberFormat="1" applyFont="1" applyFill="1" applyBorder="1" applyAlignment="1">
      <alignment horizontal="center" vertical="center" wrapText="1"/>
    </xf>
    <xf numFmtId="164" fontId="2" fillId="5" borderId="2"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0" fillId="0" borderId="1" xfId="0" applyBorder="1" applyAlignment="1">
      <alignment horizontal="center" vertical="center" wrapText="1"/>
    </xf>
    <xf numFmtId="49" fontId="4" fillId="5" borderId="1" xfId="0" quotePrefix="1" applyNumberFormat="1" applyFont="1" applyFill="1" applyBorder="1" applyAlignment="1">
      <alignment horizontal="center" vertical="center" wrapText="1"/>
    </xf>
    <xf numFmtId="164" fontId="2" fillId="5"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2" fillId="5" borderId="1"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2" xfId="0" applyFont="1" applyBorder="1" applyAlignment="1">
      <alignment horizontal="center" vertical="center" wrapText="1"/>
    </xf>
    <xf numFmtId="49" fontId="4" fillId="5" borderId="1" xfId="0" quotePrefix="1" applyNumberFormat="1" applyFont="1" applyFill="1" applyBorder="1" applyAlignment="1">
      <alignment horizontal="center" vertical="center"/>
    </xf>
    <xf numFmtId="49" fontId="4" fillId="0" borderId="3" xfId="0" quotePrefix="1" applyNumberFormat="1" applyFont="1" applyBorder="1" applyAlignment="1">
      <alignment horizontal="center" vertical="center"/>
    </xf>
    <xf numFmtId="49" fontId="4" fillId="0" borderId="2" xfId="0" quotePrefix="1" applyNumberFormat="1" applyFont="1" applyBorder="1" applyAlignment="1">
      <alignment horizontal="center" vertical="center"/>
    </xf>
    <xf numFmtId="164" fontId="4" fillId="0" borderId="3"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wrapText="1"/>
    </xf>
    <xf numFmtId="49" fontId="4" fillId="0" borderId="7" xfId="0" quotePrefix="1" applyNumberFormat="1" applyFont="1" applyBorder="1" applyAlignment="1">
      <alignment horizontal="center" vertical="center"/>
    </xf>
    <xf numFmtId="49" fontId="4" fillId="0" borderId="1" xfId="0" quotePrefix="1" applyNumberFormat="1" applyFont="1" applyBorder="1" applyAlignment="1">
      <alignment horizontal="center" vertical="center" wrapText="1"/>
    </xf>
    <xf numFmtId="49" fontId="4" fillId="0" borderId="1" xfId="0" quotePrefix="1" applyNumberFormat="1" applyFont="1" applyBorder="1" applyAlignment="1">
      <alignment horizontal="center" vertical="center"/>
    </xf>
    <xf numFmtId="164" fontId="12" fillId="0" borderId="1" xfId="0" applyNumberFormat="1" applyFont="1" applyBorder="1" applyAlignment="1">
      <alignment horizontal="center" vertical="center" wrapText="1"/>
    </xf>
    <xf numFmtId="49" fontId="4" fillId="5" borderId="8" xfId="0" quotePrefix="1" applyNumberFormat="1" applyFont="1" applyFill="1" applyBorder="1" applyAlignment="1">
      <alignment horizontal="center" vertical="center" wrapText="1"/>
    </xf>
    <xf numFmtId="49" fontId="4" fillId="5" borderId="0" xfId="0" quotePrefix="1" applyNumberFormat="1" applyFont="1" applyFill="1" applyAlignment="1">
      <alignment horizontal="center" vertical="center" wrapText="1"/>
    </xf>
    <xf numFmtId="49" fontId="4" fillId="5" borderId="6" xfId="0" quotePrefix="1" applyNumberFormat="1" applyFont="1" applyFill="1" applyBorder="1" applyAlignment="1">
      <alignment horizontal="center" vertical="center" wrapText="1"/>
    </xf>
    <xf numFmtId="164" fontId="3" fillId="5" borderId="1" xfId="0" applyNumberFormat="1" applyFont="1" applyFill="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49" fontId="2" fillId="5" borderId="3" xfId="0" quotePrefix="1" applyNumberFormat="1" applyFont="1" applyFill="1" applyBorder="1" applyAlignment="1">
      <alignment horizontal="center" vertical="center" wrapText="1"/>
    </xf>
    <xf numFmtId="49" fontId="2" fillId="5" borderId="7" xfId="0" quotePrefix="1" applyNumberFormat="1" applyFont="1" applyFill="1" applyBorder="1" applyAlignment="1">
      <alignment horizontal="center" vertical="center" wrapText="1"/>
    </xf>
    <xf numFmtId="49" fontId="2" fillId="0" borderId="3" xfId="0" quotePrefix="1" applyNumberFormat="1" applyFont="1" applyBorder="1" applyAlignment="1">
      <alignment horizontal="center" vertical="center" wrapText="1"/>
    </xf>
    <xf numFmtId="49" fontId="2" fillId="0" borderId="2" xfId="0" quotePrefix="1" applyNumberFormat="1" applyFont="1" applyBorder="1" applyAlignment="1">
      <alignment horizontal="center" vertical="center" wrapText="1"/>
    </xf>
    <xf numFmtId="0" fontId="11" fillId="0" borderId="1" xfId="0" applyFont="1" applyBorder="1" applyAlignment="1">
      <alignment horizontal="center" vertical="center" wrapText="1"/>
    </xf>
    <xf numFmtId="164" fontId="2" fillId="0" borderId="1" xfId="0" applyNumberFormat="1" applyFont="1" applyBorder="1" applyAlignment="1">
      <alignment horizontal="center" vertical="center" wrapText="1"/>
    </xf>
    <xf numFmtId="164" fontId="12" fillId="0" borderId="3" xfId="0" applyNumberFormat="1" applyFont="1" applyBorder="1" applyAlignment="1">
      <alignment horizontal="center" vertical="center" wrapText="1"/>
    </xf>
    <xf numFmtId="164" fontId="12" fillId="0" borderId="7" xfId="0" applyNumberFormat="1" applyFont="1" applyBorder="1" applyAlignment="1">
      <alignment horizontal="center" vertical="center" wrapText="1"/>
    </xf>
    <xf numFmtId="164" fontId="12" fillId="0" borderId="2" xfId="0" applyNumberFormat="1" applyFont="1" applyBorder="1" applyAlignment="1">
      <alignment horizontal="center" vertical="center" wrapText="1"/>
    </xf>
    <xf numFmtId="0" fontId="4" fillId="0" borderId="7" xfId="0" applyFont="1" applyBorder="1" applyAlignment="1">
      <alignment horizontal="center" vertical="center" wrapText="1"/>
    </xf>
    <xf numFmtId="164" fontId="3" fillId="0" borderId="1" xfId="0" applyNumberFormat="1" applyFont="1" applyBorder="1" applyAlignment="1">
      <alignment horizontal="center" vertical="center" wrapText="1"/>
    </xf>
    <xf numFmtId="0" fontId="15" fillId="0" borderId="0" xfId="0" applyFont="1" applyAlignment="1">
      <alignment horizontal="left" vertical="top" wrapText="1"/>
    </xf>
    <xf numFmtId="49" fontId="3" fillId="0" borderId="1"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7" xfId="0" applyNumberFormat="1" applyFont="1" applyBorder="1" applyAlignment="1">
      <alignment horizontal="center" vertical="center"/>
    </xf>
    <xf numFmtId="49" fontId="3" fillId="0" borderId="2" xfId="0" applyNumberFormat="1" applyFont="1" applyBorder="1" applyAlignment="1">
      <alignment horizontal="center" vertical="center"/>
    </xf>
    <xf numFmtId="49" fontId="13" fillId="0" borderId="3" xfId="0" quotePrefix="1" applyNumberFormat="1" applyFont="1" applyBorder="1" applyAlignment="1">
      <alignment horizontal="center" vertical="center" wrapText="1"/>
    </xf>
    <xf numFmtId="49" fontId="13" fillId="0" borderId="7" xfId="0" quotePrefix="1" applyNumberFormat="1" applyFont="1" applyBorder="1" applyAlignment="1">
      <alignment horizontal="center" vertical="center" wrapText="1"/>
    </xf>
    <xf numFmtId="49" fontId="13" fillId="0" borderId="2" xfId="0" quotePrefix="1" applyNumberFormat="1" applyFont="1" applyBorder="1" applyAlignment="1">
      <alignment horizontal="center" vertical="center" wrapText="1"/>
    </xf>
  </cellXfs>
  <cellStyles count="12">
    <cellStyle name="Comma" xfId="4" builtinId="3"/>
    <cellStyle name="Comma 2" xfId="6" xr:uid="{04C0C897-6A7F-4D41-B427-BFF7B0EB28A8}"/>
    <cellStyle name="Comma 2 2" xfId="10" xr:uid="{970E4A2A-A119-4541-B73C-F3510A8C3BA8}"/>
    <cellStyle name="Comma 2 3" xfId="8" xr:uid="{45232BCC-04CA-41CC-8E98-E378C44EB230}"/>
    <cellStyle name="Comma 3" xfId="9" xr:uid="{03392B01-4444-464E-8890-73DF74EDC9A1}"/>
    <cellStyle name="Comma 4" xfId="11" xr:uid="{32A8BCED-A482-4671-AC26-1E1B19CC5663}"/>
    <cellStyle name="Kablelis 2" xfId="7" xr:uid="{05814A42-8476-4705-9DC9-7DE1F2A0DA40}"/>
    <cellStyle name="Normal" xfId="0" builtinId="0"/>
    <cellStyle name="Normal 2" xfId="1" xr:uid="{00000000-0005-0000-0000-000001000000}"/>
    <cellStyle name="Normal 2 2" xfId="2" xr:uid="{00000000-0005-0000-0000-000002000000}"/>
    <cellStyle name="Normal 2 2 2" xfId="3" xr:uid="{00000000-0005-0000-0000-000003000000}"/>
    <cellStyle name="Percent 2" xfId="5" xr:uid="{34E90628-D0CD-457B-8593-51A4FACD54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0B0F2-56BB-48FE-AC68-8A9FF291F9C2}">
  <sheetPr>
    <tabColor theme="0"/>
  </sheetPr>
  <dimension ref="A2:G192"/>
  <sheetViews>
    <sheetView tabSelected="1" topLeftCell="A164" zoomScale="85" zoomScaleNormal="85" workbookViewId="0">
      <selection activeCell="H8" sqref="H8"/>
    </sheetView>
  </sheetViews>
  <sheetFormatPr defaultRowHeight="14.5" x14ac:dyDescent="0.35"/>
  <cols>
    <col min="1" max="1" width="9.1796875" style="26"/>
    <col min="2" max="2" width="10.81640625" style="29" customWidth="1"/>
    <col min="3" max="3" width="20.54296875" style="27" customWidth="1"/>
    <col min="4" max="4" width="52" style="28" customWidth="1"/>
    <col min="5" max="5" width="30.1796875" style="101" customWidth="1"/>
    <col min="8" max="8" width="48.81640625" customWidth="1"/>
  </cols>
  <sheetData>
    <row r="2" spans="1:7" ht="47.5" customHeight="1" x14ac:dyDescent="0.35">
      <c r="B2" s="128" t="s">
        <v>537</v>
      </c>
      <c r="C2" s="128"/>
      <c r="D2" s="128"/>
      <c r="E2" s="128"/>
      <c r="F2" s="128"/>
      <c r="G2" s="34"/>
    </row>
    <row r="3" spans="1:7" ht="15.5" x14ac:dyDescent="0.35">
      <c r="D3" s="110" t="s">
        <v>532</v>
      </c>
    </row>
    <row r="5" spans="1:7" s="26" customFormat="1" x14ac:dyDescent="0.35">
      <c r="B5" s="30"/>
      <c r="C5" s="31"/>
      <c r="D5" s="32"/>
      <c r="E5" s="102"/>
    </row>
    <row r="6" spans="1:7" s="34" customFormat="1" ht="61.5" customHeight="1" x14ac:dyDescent="0.35">
      <c r="A6" s="33"/>
      <c r="B6" s="121" t="s">
        <v>50</v>
      </c>
      <c r="C6" s="133" t="s">
        <v>0</v>
      </c>
      <c r="D6" s="133"/>
      <c r="E6" s="120" t="s">
        <v>387</v>
      </c>
    </row>
    <row r="7" spans="1:7" ht="15" customHeight="1" x14ac:dyDescent="0.35">
      <c r="B7" s="99" t="s">
        <v>513</v>
      </c>
      <c r="C7" s="134" t="s">
        <v>385</v>
      </c>
      <c r="D7" s="134"/>
      <c r="E7" s="104">
        <v>247772</v>
      </c>
    </row>
    <row r="8" spans="1:7" ht="15" customHeight="1" x14ac:dyDescent="0.35">
      <c r="A8"/>
      <c r="B8" s="100" t="s">
        <v>517</v>
      </c>
      <c r="C8" s="148" t="s">
        <v>518</v>
      </c>
      <c r="D8" s="148"/>
      <c r="E8" s="105">
        <v>500</v>
      </c>
    </row>
    <row r="9" spans="1:7" ht="15" customHeight="1" x14ac:dyDescent="0.35">
      <c r="A9"/>
      <c r="B9" s="77"/>
      <c r="C9" s="137" t="s">
        <v>4</v>
      </c>
      <c r="D9" s="137"/>
      <c r="E9" s="106"/>
    </row>
    <row r="10" spans="1:7" ht="15" customHeight="1" x14ac:dyDescent="0.35">
      <c r="B10" s="79">
        <v>120000</v>
      </c>
      <c r="C10" s="138" t="s">
        <v>519</v>
      </c>
      <c r="D10" s="138"/>
      <c r="E10" s="107">
        <f>+E11</f>
        <v>140000</v>
      </c>
    </row>
    <row r="11" spans="1:7" ht="15" customHeight="1" x14ac:dyDescent="0.35">
      <c r="B11" s="139">
        <v>120020</v>
      </c>
      <c r="C11" s="140" t="s">
        <v>7</v>
      </c>
      <c r="D11" s="80" t="s">
        <v>7</v>
      </c>
      <c r="E11" s="96">
        <f>SUM(E12:E14)</f>
        <v>140000</v>
      </c>
    </row>
    <row r="12" spans="1:7" ht="15" customHeight="1" x14ac:dyDescent="0.35">
      <c r="B12" s="139"/>
      <c r="C12" s="140"/>
      <c r="D12" s="82" t="s">
        <v>381</v>
      </c>
      <c r="E12" s="85">
        <v>100000</v>
      </c>
    </row>
    <row r="13" spans="1:7" ht="15" customHeight="1" x14ac:dyDescent="0.35">
      <c r="B13" s="139"/>
      <c r="C13" s="140"/>
      <c r="D13" s="82" t="s">
        <v>379</v>
      </c>
      <c r="E13" s="85">
        <v>20000</v>
      </c>
    </row>
    <row r="14" spans="1:7" ht="15" customHeight="1" x14ac:dyDescent="0.35">
      <c r="B14" s="139"/>
      <c r="C14" s="140"/>
      <c r="D14" s="82" t="s">
        <v>378</v>
      </c>
      <c r="E14" s="85">
        <v>20000</v>
      </c>
    </row>
    <row r="15" spans="1:7" ht="15" customHeight="1" collapsed="1" x14ac:dyDescent="0.35">
      <c r="B15" s="83">
        <v>130000</v>
      </c>
      <c r="C15" s="138" t="s">
        <v>520</v>
      </c>
      <c r="D15" s="138"/>
      <c r="E15" s="107">
        <f>+E16+E20+E24+E28</f>
        <v>177000</v>
      </c>
    </row>
    <row r="16" spans="1:7" ht="15" customHeight="1" x14ac:dyDescent="0.35">
      <c r="B16" s="141">
        <v>130010</v>
      </c>
      <c r="C16" s="159" t="s">
        <v>382</v>
      </c>
      <c r="D16" s="84" t="s">
        <v>10</v>
      </c>
      <c r="E16" s="96">
        <f>SUM(E17:E19)</f>
        <v>110000</v>
      </c>
    </row>
    <row r="17" spans="2:6" ht="15" customHeight="1" x14ac:dyDescent="0.35">
      <c r="B17" s="141"/>
      <c r="C17" s="159"/>
      <c r="D17" s="82" t="s">
        <v>368</v>
      </c>
      <c r="E17" s="85">
        <v>50000</v>
      </c>
    </row>
    <row r="18" spans="2:6" ht="15" customHeight="1" x14ac:dyDescent="0.35">
      <c r="B18" s="141"/>
      <c r="C18" s="159"/>
      <c r="D18" s="82" t="s">
        <v>379</v>
      </c>
      <c r="E18" s="85">
        <v>30000</v>
      </c>
    </row>
    <row r="19" spans="2:6" ht="15" customHeight="1" x14ac:dyDescent="0.35">
      <c r="B19" s="141"/>
      <c r="C19" s="159"/>
      <c r="D19" s="82" t="s">
        <v>378</v>
      </c>
      <c r="E19" s="85">
        <v>30000</v>
      </c>
    </row>
    <row r="20" spans="2:6" s="26" customFormat="1" ht="15" customHeight="1" collapsed="1" x14ac:dyDescent="0.35">
      <c r="B20" s="135">
        <v>130020</v>
      </c>
      <c r="C20" s="136" t="s">
        <v>11</v>
      </c>
      <c r="D20" s="84" t="s">
        <v>11</v>
      </c>
      <c r="E20" s="96">
        <f>SUM(E21:E23)</f>
        <v>30000</v>
      </c>
      <c r="F20"/>
    </row>
    <row r="21" spans="2:6" ht="15" customHeight="1" x14ac:dyDescent="0.35">
      <c r="B21" s="135"/>
      <c r="C21" s="136"/>
      <c r="D21" s="82" t="s">
        <v>368</v>
      </c>
      <c r="E21" s="85">
        <v>10000</v>
      </c>
    </row>
    <row r="22" spans="2:6" ht="15" customHeight="1" x14ac:dyDescent="0.35">
      <c r="B22" s="135"/>
      <c r="C22" s="136"/>
      <c r="D22" s="82" t="s">
        <v>379</v>
      </c>
      <c r="E22" s="85">
        <v>10000</v>
      </c>
    </row>
    <row r="23" spans="2:6" ht="15" customHeight="1" x14ac:dyDescent="0.35">
      <c r="B23" s="135"/>
      <c r="C23" s="136"/>
      <c r="D23" s="82" t="s">
        <v>378</v>
      </c>
      <c r="E23" s="85">
        <v>10000</v>
      </c>
    </row>
    <row r="24" spans="2:6" s="26" customFormat="1" ht="15" customHeight="1" collapsed="1" x14ac:dyDescent="0.35">
      <c r="B24" s="135">
        <v>130030</v>
      </c>
      <c r="C24" s="136" t="s">
        <v>12</v>
      </c>
      <c r="D24" s="84" t="s">
        <v>13</v>
      </c>
      <c r="E24" s="96">
        <f>SUM(E25:E27)</f>
        <v>30000</v>
      </c>
      <c r="F24"/>
    </row>
    <row r="25" spans="2:6" ht="15" customHeight="1" x14ac:dyDescent="0.35">
      <c r="B25" s="135"/>
      <c r="C25" s="136"/>
      <c r="D25" s="82" t="s">
        <v>368</v>
      </c>
      <c r="E25" s="85">
        <v>15000</v>
      </c>
    </row>
    <row r="26" spans="2:6" ht="15" customHeight="1" x14ac:dyDescent="0.35">
      <c r="B26" s="135"/>
      <c r="C26" s="136"/>
      <c r="D26" s="82" t="s">
        <v>379</v>
      </c>
      <c r="E26" s="85">
        <v>5000</v>
      </c>
    </row>
    <row r="27" spans="2:6" ht="15" customHeight="1" x14ac:dyDescent="0.35">
      <c r="B27" s="135"/>
      <c r="C27" s="136"/>
      <c r="D27" s="82" t="s">
        <v>378</v>
      </c>
      <c r="E27" s="85">
        <v>10000</v>
      </c>
    </row>
    <row r="28" spans="2:6" s="26" customFormat="1" ht="15" customHeight="1" collapsed="1" x14ac:dyDescent="0.35">
      <c r="B28" s="135"/>
      <c r="C28" s="136"/>
      <c r="D28" s="84" t="s">
        <v>12</v>
      </c>
      <c r="E28" s="96">
        <f>SUM(E29:E31)</f>
        <v>7000</v>
      </c>
      <c r="F28"/>
    </row>
    <row r="29" spans="2:6" ht="15" customHeight="1" x14ac:dyDescent="0.35">
      <c r="B29" s="135"/>
      <c r="C29" s="136"/>
      <c r="D29" s="82" t="s">
        <v>368</v>
      </c>
      <c r="E29" s="85">
        <v>2500</v>
      </c>
    </row>
    <row r="30" spans="2:6" ht="15" customHeight="1" x14ac:dyDescent="0.35">
      <c r="B30" s="135"/>
      <c r="C30" s="136"/>
      <c r="D30" s="82" t="s">
        <v>379</v>
      </c>
      <c r="E30" s="85">
        <v>2500</v>
      </c>
    </row>
    <row r="31" spans="2:6" ht="15" customHeight="1" x14ac:dyDescent="0.35">
      <c r="B31" s="135"/>
      <c r="C31" s="136"/>
      <c r="D31" s="82" t="s">
        <v>378</v>
      </c>
      <c r="E31" s="85">
        <v>2000</v>
      </c>
    </row>
    <row r="32" spans="2:6" ht="15" customHeight="1" collapsed="1" x14ac:dyDescent="0.35">
      <c r="B32" s="78">
        <v>140000</v>
      </c>
      <c r="C32" s="162" t="s">
        <v>15</v>
      </c>
      <c r="D32" s="162"/>
      <c r="E32" s="107">
        <f>SUM(E33,E42,E51,E56,E61,E66,E71,E74,E76,E78)</f>
        <v>910000</v>
      </c>
    </row>
    <row r="33" spans="1:5" ht="23.5" customHeight="1" x14ac:dyDescent="0.35">
      <c r="A33"/>
      <c r="B33" s="139">
        <v>140020</v>
      </c>
      <c r="C33" s="161" t="s">
        <v>17</v>
      </c>
      <c r="D33" s="115" t="s">
        <v>512</v>
      </c>
      <c r="E33" s="86">
        <f>SUM(E35,E37,E38,E40,E41)</f>
        <v>75000</v>
      </c>
    </row>
    <row r="34" spans="1:5" ht="15" customHeight="1" x14ac:dyDescent="0.35">
      <c r="A34"/>
      <c r="B34" s="139"/>
      <c r="C34" s="161"/>
      <c r="D34" s="76" t="s">
        <v>369</v>
      </c>
      <c r="E34" s="87">
        <f>+E35</f>
        <v>60000</v>
      </c>
    </row>
    <row r="35" spans="1:5" ht="15" customHeight="1" x14ac:dyDescent="0.35">
      <c r="A35"/>
      <c r="B35" s="139"/>
      <c r="C35" s="161"/>
      <c r="D35" s="82" t="s">
        <v>368</v>
      </c>
      <c r="E35" s="85">
        <v>60000</v>
      </c>
    </row>
    <row r="36" spans="1:5" ht="15" customHeight="1" collapsed="1" x14ac:dyDescent="0.35">
      <c r="A36"/>
      <c r="B36" s="139"/>
      <c r="C36" s="161"/>
      <c r="D36" s="76" t="s">
        <v>503</v>
      </c>
      <c r="E36" s="81">
        <f>E37+E38</f>
        <v>10000</v>
      </c>
    </row>
    <row r="37" spans="1:5" ht="15" customHeight="1" x14ac:dyDescent="0.35">
      <c r="A37"/>
      <c r="B37" s="139"/>
      <c r="C37" s="161"/>
      <c r="D37" s="88" t="s">
        <v>379</v>
      </c>
      <c r="E37" s="85">
        <v>5000</v>
      </c>
    </row>
    <row r="38" spans="1:5" ht="15" customHeight="1" x14ac:dyDescent="0.35">
      <c r="A38"/>
      <c r="B38" s="139"/>
      <c r="C38" s="161"/>
      <c r="D38" s="88" t="s">
        <v>378</v>
      </c>
      <c r="E38" s="85">
        <v>5000</v>
      </c>
    </row>
    <row r="39" spans="1:5" ht="15" customHeight="1" collapsed="1" x14ac:dyDescent="0.35">
      <c r="A39"/>
      <c r="B39" s="139"/>
      <c r="C39" s="161"/>
      <c r="D39" s="76" t="s">
        <v>370</v>
      </c>
      <c r="E39" s="81">
        <f>E40+E41</f>
        <v>5000</v>
      </c>
    </row>
    <row r="40" spans="1:5" ht="15" customHeight="1" x14ac:dyDescent="0.35">
      <c r="A40"/>
      <c r="B40" s="139"/>
      <c r="C40" s="161"/>
      <c r="D40" s="88" t="s">
        <v>379</v>
      </c>
      <c r="E40" s="85">
        <v>1000</v>
      </c>
    </row>
    <row r="41" spans="1:5" ht="15" customHeight="1" x14ac:dyDescent="0.35">
      <c r="A41"/>
      <c r="B41" s="139"/>
      <c r="C41" s="161"/>
      <c r="D41" s="88" t="s">
        <v>378</v>
      </c>
      <c r="E41" s="85">
        <v>4000</v>
      </c>
    </row>
    <row r="42" spans="1:5" ht="32.25" customHeight="1" collapsed="1" x14ac:dyDescent="0.35">
      <c r="A42"/>
      <c r="B42" s="139"/>
      <c r="C42" s="161"/>
      <c r="D42" s="84" t="s">
        <v>521</v>
      </c>
      <c r="E42" s="96">
        <f>SUM(E50,E49,E47,E46,E44)</f>
        <v>40000</v>
      </c>
    </row>
    <row r="43" spans="1:5" ht="15" customHeight="1" x14ac:dyDescent="0.35">
      <c r="A43"/>
      <c r="B43" s="139"/>
      <c r="C43" s="161"/>
      <c r="D43" s="89" t="s">
        <v>371</v>
      </c>
      <c r="E43" s="93">
        <f>E44</f>
        <v>20000</v>
      </c>
    </row>
    <row r="44" spans="1:5" ht="15" customHeight="1" x14ac:dyDescent="0.35">
      <c r="A44"/>
      <c r="B44" s="139"/>
      <c r="C44" s="161"/>
      <c r="D44" s="82" t="s">
        <v>368</v>
      </c>
      <c r="E44" s="85">
        <v>20000</v>
      </c>
    </row>
    <row r="45" spans="1:5" ht="15" customHeight="1" collapsed="1" x14ac:dyDescent="0.35">
      <c r="A45"/>
      <c r="B45" s="139"/>
      <c r="C45" s="161"/>
      <c r="D45" s="89" t="s">
        <v>503</v>
      </c>
      <c r="E45" s="81">
        <f>E46+E47</f>
        <v>10000</v>
      </c>
    </row>
    <row r="46" spans="1:5" ht="15" customHeight="1" x14ac:dyDescent="0.35">
      <c r="A46"/>
      <c r="B46" s="139"/>
      <c r="C46" s="161"/>
      <c r="D46" s="88" t="s">
        <v>379</v>
      </c>
      <c r="E46" s="85">
        <v>5000</v>
      </c>
    </row>
    <row r="47" spans="1:5" ht="15" customHeight="1" x14ac:dyDescent="0.35">
      <c r="A47"/>
      <c r="B47" s="139"/>
      <c r="C47" s="161"/>
      <c r="D47" s="88" t="s">
        <v>378</v>
      </c>
      <c r="E47" s="85">
        <v>5000</v>
      </c>
    </row>
    <row r="48" spans="1:5" ht="15" customHeight="1" collapsed="1" x14ac:dyDescent="0.35">
      <c r="A48"/>
      <c r="B48" s="139"/>
      <c r="C48" s="161"/>
      <c r="D48" s="89" t="s">
        <v>370</v>
      </c>
      <c r="E48" s="93">
        <f>E49+E50</f>
        <v>10000</v>
      </c>
    </row>
    <row r="49" spans="1:5" ht="15" customHeight="1" x14ac:dyDescent="0.35">
      <c r="A49"/>
      <c r="B49" s="139"/>
      <c r="C49" s="161"/>
      <c r="D49" s="88" t="s">
        <v>379</v>
      </c>
      <c r="E49" s="95">
        <v>5000</v>
      </c>
    </row>
    <row r="50" spans="1:5" ht="15" customHeight="1" x14ac:dyDescent="0.35">
      <c r="A50"/>
      <c r="B50" s="139"/>
      <c r="C50" s="161"/>
      <c r="D50" s="88" t="s">
        <v>378</v>
      </c>
      <c r="E50" s="95">
        <v>5000</v>
      </c>
    </row>
    <row r="51" spans="1:5" ht="26.15" customHeight="1" collapsed="1" x14ac:dyDescent="0.35">
      <c r="A51"/>
      <c r="B51" s="139"/>
      <c r="C51" s="161"/>
      <c r="D51" s="75" t="s">
        <v>522</v>
      </c>
      <c r="E51" s="98">
        <f>SUM(E52,E54,E55)</f>
        <v>190000</v>
      </c>
    </row>
    <row r="52" spans="1:5" ht="15" customHeight="1" x14ac:dyDescent="0.35">
      <c r="A52"/>
      <c r="B52" s="139"/>
      <c r="C52" s="161"/>
      <c r="D52" s="111" t="s">
        <v>368</v>
      </c>
      <c r="E52" s="95">
        <v>140000</v>
      </c>
    </row>
    <row r="53" spans="1:5" ht="30" customHeight="1" collapsed="1" x14ac:dyDescent="0.35">
      <c r="A53"/>
      <c r="B53" s="139"/>
      <c r="C53" s="161"/>
      <c r="D53" s="122" t="s">
        <v>524</v>
      </c>
      <c r="E53" s="98">
        <f>E54+E55</f>
        <v>50000</v>
      </c>
    </row>
    <row r="54" spans="1:5" ht="15" customHeight="1" x14ac:dyDescent="0.35">
      <c r="A54"/>
      <c r="B54" s="139"/>
      <c r="C54" s="161"/>
      <c r="D54" s="112" t="s">
        <v>379</v>
      </c>
      <c r="E54" s="95">
        <v>25000</v>
      </c>
    </row>
    <row r="55" spans="1:5" ht="15" customHeight="1" x14ac:dyDescent="0.35">
      <c r="A55"/>
      <c r="B55" s="139"/>
      <c r="C55" s="161"/>
      <c r="D55" s="112" t="s">
        <v>378</v>
      </c>
      <c r="E55" s="95">
        <v>25000</v>
      </c>
    </row>
    <row r="56" spans="1:5" ht="30" customHeight="1" collapsed="1" x14ac:dyDescent="0.35">
      <c r="A56"/>
      <c r="B56" s="139"/>
      <c r="C56" s="161"/>
      <c r="D56" s="118" t="s">
        <v>523</v>
      </c>
      <c r="E56" s="98">
        <f>SUM(E57,E59,E60)</f>
        <v>80000</v>
      </c>
    </row>
    <row r="57" spans="1:5" ht="15" customHeight="1" x14ac:dyDescent="0.35">
      <c r="A57"/>
      <c r="B57" s="139"/>
      <c r="C57" s="161"/>
      <c r="D57" s="111" t="s">
        <v>368</v>
      </c>
      <c r="E57" s="95">
        <v>50000</v>
      </c>
    </row>
    <row r="58" spans="1:5" ht="30" customHeight="1" collapsed="1" x14ac:dyDescent="0.35">
      <c r="A58"/>
      <c r="B58" s="139"/>
      <c r="C58" s="161"/>
      <c r="D58" s="122" t="s">
        <v>525</v>
      </c>
      <c r="E58" s="98">
        <f>SUM(E59:E60)</f>
        <v>30000</v>
      </c>
    </row>
    <row r="59" spans="1:5" ht="15" customHeight="1" x14ac:dyDescent="0.35">
      <c r="A59"/>
      <c r="B59" s="139"/>
      <c r="C59" s="161"/>
      <c r="D59" s="112" t="s">
        <v>379</v>
      </c>
      <c r="E59" s="95">
        <v>15000</v>
      </c>
    </row>
    <row r="60" spans="1:5" ht="15" customHeight="1" x14ac:dyDescent="0.35">
      <c r="A60"/>
      <c r="B60" s="139"/>
      <c r="C60" s="161"/>
      <c r="D60" s="112" t="s">
        <v>378</v>
      </c>
      <c r="E60" s="95">
        <v>15000</v>
      </c>
    </row>
    <row r="61" spans="1:5" ht="30" customHeight="1" collapsed="1" x14ac:dyDescent="0.35">
      <c r="A61"/>
      <c r="B61" s="139"/>
      <c r="C61" s="161"/>
      <c r="D61" s="114" t="s">
        <v>528</v>
      </c>
      <c r="E61" s="98">
        <f>SUM(E62,E64,E65)</f>
        <v>190000</v>
      </c>
    </row>
    <row r="62" spans="1:5" ht="15" customHeight="1" x14ac:dyDescent="0.35">
      <c r="A62"/>
      <c r="B62" s="139"/>
      <c r="C62" s="161"/>
      <c r="D62" s="111" t="s">
        <v>368</v>
      </c>
      <c r="E62" s="95">
        <v>140000</v>
      </c>
    </row>
    <row r="63" spans="1:5" ht="30" customHeight="1" collapsed="1" x14ac:dyDescent="0.35">
      <c r="A63"/>
      <c r="B63" s="139"/>
      <c r="C63" s="161"/>
      <c r="D63" s="122" t="s">
        <v>529</v>
      </c>
      <c r="E63" s="98">
        <f>SUM(E64:E65)</f>
        <v>50000</v>
      </c>
    </row>
    <row r="64" spans="1:5" ht="15" customHeight="1" x14ac:dyDescent="0.35">
      <c r="A64"/>
      <c r="B64" s="139"/>
      <c r="C64" s="161"/>
      <c r="D64" s="112" t="s">
        <v>379</v>
      </c>
      <c r="E64" s="95">
        <v>25000</v>
      </c>
    </row>
    <row r="65" spans="1:5" ht="15" customHeight="1" x14ac:dyDescent="0.35">
      <c r="A65"/>
      <c r="B65" s="139"/>
      <c r="C65" s="161"/>
      <c r="D65" s="112" t="s">
        <v>378</v>
      </c>
      <c r="E65" s="95">
        <v>25000</v>
      </c>
    </row>
    <row r="66" spans="1:5" ht="30" customHeight="1" collapsed="1" x14ac:dyDescent="0.35">
      <c r="A66"/>
      <c r="B66" s="139"/>
      <c r="C66" s="161"/>
      <c r="D66" s="113" t="s">
        <v>530</v>
      </c>
      <c r="E66" s="98">
        <f>SUM(E67,E69,E70)</f>
        <v>80000</v>
      </c>
    </row>
    <row r="67" spans="1:5" ht="15" customHeight="1" x14ac:dyDescent="0.35">
      <c r="A67"/>
      <c r="B67" s="139"/>
      <c r="C67" s="161"/>
      <c r="D67" s="111" t="s">
        <v>368</v>
      </c>
      <c r="E67" s="95">
        <v>50000</v>
      </c>
    </row>
    <row r="68" spans="1:5" ht="30" customHeight="1" collapsed="1" x14ac:dyDescent="0.35">
      <c r="A68"/>
      <c r="B68" s="139"/>
      <c r="C68" s="161"/>
      <c r="D68" s="122" t="s">
        <v>531</v>
      </c>
      <c r="E68" s="98">
        <f>SUM(E69:E70)</f>
        <v>30000</v>
      </c>
    </row>
    <row r="69" spans="1:5" ht="15" customHeight="1" x14ac:dyDescent="0.35">
      <c r="A69"/>
      <c r="B69" s="139"/>
      <c r="C69" s="161"/>
      <c r="D69" s="112" t="s">
        <v>379</v>
      </c>
      <c r="E69" s="95">
        <v>15000</v>
      </c>
    </row>
    <row r="70" spans="1:5" ht="15" customHeight="1" x14ac:dyDescent="0.35">
      <c r="A70"/>
      <c r="B70" s="139"/>
      <c r="C70" s="161"/>
      <c r="D70" s="112" t="s">
        <v>378</v>
      </c>
      <c r="E70" s="95">
        <v>15000</v>
      </c>
    </row>
    <row r="71" spans="1:5" ht="30" customHeight="1" collapsed="1" x14ac:dyDescent="0.35">
      <c r="A71"/>
      <c r="B71" s="139"/>
      <c r="C71" s="161"/>
      <c r="D71" s="114" t="s">
        <v>541</v>
      </c>
      <c r="E71" s="98">
        <f>SUM(E72:E73)</f>
        <v>100000</v>
      </c>
    </row>
    <row r="72" spans="1:5" ht="15" customHeight="1" x14ac:dyDescent="0.35">
      <c r="A72"/>
      <c r="B72" s="139"/>
      <c r="C72" s="161"/>
      <c r="D72" s="112" t="s">
        <v>379</v>
      </c>
      <c r="E72" s="95">
        <v>40000</v>
      </c>
    </row>
    <row r="73" spans="1:5" ht="15" customHeight="1" x14ac:dyDescent="0.35">
      <c r="A73"/>
      <c r="B73" s="139"/>
      <c r="C73" s="161"/>
      <c r="D73" s="112" t="s">
        <v>378</v>
      </c>
      <c r="E73" s="95">
        <v>60000</v>
      </c>
    </row>
    <row r="74" spans="1:5" ht="15" customHeight="1" collapsed="1" x14ac:dyDescent="0.35">
      <c r="A74"/>
      <c r="B74" s="139"/>
      <c r="C74" s="161"/>
      <c r="D74" s="91" t="s">
        <v>514</v>
      </c>
      <c r="E74" s="98">
        <f>E75</f>
        <v>5000</v>
      </c>
    </row>
    <row r="75" spans="1:5" ht="15" customHeight="1" x14ac:dyDescent="0.35">
      <c r="A75"/>
      <c r="B75" s="139"/>
      <c r="C75" s="161"/>
      <c r="D75" s="88" t="s">
        <v>378</v>
      </c>
      <c r="E75" s="95">
        <v>5000</v>
      </c>
    </row>
    <row r="76" spans="1:5" ht="15" customHeight="1" collapsed="1" x14ac:dyDescent="0.35">
      <c r="A76"/>
      <c r="B76" s="139"/>
      <c r="C76" s="161"/>
      <c r="D76" s="91" t="s">
        <v>515</v>
      </c>
      <c r="E76" s="98">
        <f>E77</f>
        <v>5000</v>
      </c>
    </row>
    <row r="77" spans="1:5" ht="15" customHeight="1" x14ac:dyDescent="0.35">
      <c r="A77"/>
      <c r="B77" s="139"/>
      <c r="C77" s="161"/>
      <c r="D77" s="88" t="s">
        <v>378</v>
      </c>
      <c r="E77" s="95">
        <v>5000</v>
      </c>
    </row>
    <row r="78" spans="1:5" ht="30" customHeight="1" collapsed="1" x14ac:dyDescent="0.35">
      <c r="A78"/>
      <c r="B78" s="157">
        <v>140040</v>
      </c>
      <c r="C78" s="163" t="s">
        <v>19</v>
      </c>
      <c r="D78" s="74" t="s">
        <v>526</v>
      </c>
      <c r="E78" s="108">
        <f>SUM(E80,E82,E83,E85,E86)</f>
        <v>145000</v>
      </c>
    </row>
    <row r="79" spans="1:5" ht="17.5" customHeight="1" x14ac:dyDescent="0.35">
      <c r="A79"/>
      <c r="B79" s="157"/>
      <c r="C79" s="163"/>
      <c r="D79" s="76" t="s">
        <v>511</v>
      </c>
      <c r="E79" s="93">
        <f>E80</f>
        <v>50000</v>
      </c>
    </row>
    <row r="80" spans="1:5" ht="17.5" customHeight="1" x14ac:dyDescent="0.35">
      <c r="A80"/>
      <c r="B80" s="157"/>
      <c r="C80" s="163"/>
      <c r="D80" s="82" t="s">
        <v>368</v>
      </c>
      <c r="E80" s="95">
        <v>50000</v>
      </c>
    </row>
    <row r="81" spans="1:5" ht="17.5" customHeight="1" collapsed="1" x14ac:dyDescent="0.35">
      <c r="A81"/>
      <c r="B81" s="157"/>
      <c r="C81" s="163"/>
      <c r="D81" s="76" t="s">
        <v>503</v>
      </c>
      <c r="E81" s="93">
        <f>E82+E83</f>
        <v>30000</v>
      </c>
    </row>
    <row r="82" spans="1:5" ht="17.5" customHeight="1" x14ac:dyDescent="0.35">
      <c r="A82"/>
      <c r="B82" s="157"/>
      <c r="C82" s="163"/>
      <c r="D82" s="88" t="s">
        <v>379</v>
      </c>
      <c r="E82" s="95">
        <v>15000</v>
      </c>
    </row>
    <row r="83" spans="1:5" ht="17.5" customHeight="1" x14ac:dyDescent="0.35">
      <c r="A83"/>
      <c r="B83" s="157"/>
      <c r="C83" s="163"/>
      <c r="D83" s="88" t="s">
        <v>378</v>
      </c>
      <c r="E83" s="95">
        <v>15000</v>
      </c>
    </row>
    <row r="84" spans="1:5" ht="17.5" customHeight="1" collapsed="1" x14ac:dyDescent="0.35">
      <c r="A84"/>
      <c r="B84" s="157"/>
      <c r="C84" s="163"/>
      <c r="D84" s="76" t="s">
        <v>370</v>
      </c>
      <c r="E84" s="93">
        <f>E85+E86</f>
        <v>65000</v>
      </c>
    </row>
    <row r="85" spans="1:5" ht="17.5" customHeight="1" x14ac:dyDescent="0.35">
      <c r="A85"/>
      <c r="B85" s="157"/>
      <c r="C85" s="163"/>
      <c r="D85" s="88" t="s">
        <v>379</v>
      </c>
      <c r="E85" s="95">
        <v>35000</v>
      </c>
    </row>
    <row r="86" spans="1:5" ht="17.5" customHeight="1" x14ac:dyDescent="0.35">
      <c r="A86"/>
      <c r="B86" s="157"/>
      <c r="C86" s="163"/>
      <c r="D86" s="88" t="s">
        <v>378</v>
      </c>
      <c r="E86" s="95">
        <v>30000</v>
      </c>
    </row>
    <row r="87" spans="1:5" ht="15" customHeight="1" x14ac:dyDescent="0.35">
      <c r="B87" s="78">
        <v>150000</v>
      </c>
      <c r="C87" s="149" t="s">
        <v>20</v>
      </c>
      <c r="D87" s="150"/>
      <c r="E87" s="107">
        <f>SUM(E88,E94,E100,E113,E119,E125,E131,E137,E143)</f>
        <v>1424000</v>
      </c>
    </row>
    <row r="88" spans="1:5" ht="15" customHeight="1" x14ac:dyDescent="0.35">
      <c r="B88" s="160">
        <v>150010</v>
      </c>
      <c r="C88" s="161" t="s">
        <v>21</v>
      </c>
      <c r="D88" s="75" t="s">
        <v>507</v>
      </c>
      <c r="E88" s="98">
        <f>SUM(E89,E91,E93)</f>
        <v>320000</v>
      </c>
    </row>
    <row r="89" spans="1:5" ht="15" customHeight="1" x14ac:dyDescent="0.35">
      <c r="A89"/>
      <c r="B89" s="160"/>
      <c r="C89" s="161"/>
      <c r="D89" s="88" t="s">
        <v>368</v>
      </c>
      <c r="E89" s="95">
        <v>300000</v>
      </c>
    </row>
    <row r="90" spans="1:5" ht="15" customHeight="1" x14ac:dyDescent="0.35">
      <c r="A90"/>
      <c r="B90" s="160"/>
      <c r="C90" s="161"/>
      <c r="D90" s="89" t="s">
        <v>372</v>
      </c>
      <c r="E90" s="93">
        <f>E91</f>
        <v>15000</v>
      </c>
    </row>
    <row r="91" spans="1:5" ht="15" customHeight="1" x14ac:dyDescent="0.35">
      <c r="A91"/>
      <c r="B91" s="160"/>
      <c r="C91" s="161"/>
      <c r="D91" s="88" t="s">
        <v>378</v>
      </c>
      <c r="E91" s="95">
        <v>15000</v>
      </c>
    </row>
    <row r="92" spans="1:5" ht="15" customHeight="1" x14ac:dyDescent="0.35">
      <c r="A92"/>
      <c r="B92" s="160"/>
      <c r="C92" s="161"/>
      <c r="D92" s="89" t="s">
        <v>373</v>
      </c>
      <c r="E92" s="93">
        <f>E93</f>
        <v>5000</v>
      </c>
    </row>
    <row r="93" spans="1:5" ht="15" customHeight="1" x14ac:dyDescent="0.35">
      <c r="A93"/>
      <c r="B93" s="160"/>
      <c r="C93" s="161"/>
      <c r="D93" s="88" t="s">
        <v>378</v>
      </c>
      <c r="E93" s="95">
        <v>5000</v>
      </c>
    </row>
    <row r="94" spans="1:5" ht="15" customHeight="1" x14ac:dyDescent="0.35">
      <c r="B94" s="160"/>
      <c r="C94" s="161"/>
      <c r="D94" s="75" t="s">
        <v>508</v>
      </c>
      <c r="E94" s="98">
        <f>SUM(E95,E97,E99)</f>
        <v>186500</v>
      </c>
    </row>
    <row r="95" spans="1:5" ht="14.5" customHeight="1" x14ac:dyDescent="0.35">
      <c r="A95"/>
      <c r="B95" s="160"/>
      <c r="C95" s="161"/>
      <c r="D95" s="88" t="s">
        <v>368</v>
      </c>
      <c r="E95" s="95">
        <v>160500</v>
      </c>
    </row>
    <row r="96" spans="1:5" ht="15" customHeight="1" x14ac:dyDescent="0.35">
      <c r="A96"/>
      <c r="B96" s="160"/>
      <c r="C96" s="161"/>
      <c r="D96" s="89" t="s">
        <v>372</v>
      </c>
      <c r="E96" s="93">
        <f>E97</f>
        <v>20000</v>
      </c>
    </row>
    <row r="97" spans="1:5" ht="15" customHeight="1" x14ac:dyDescent="0.35">
      <c r="A97"/>
      <c r="B97" s="160"/>
      <c r="C97" s="161"/>
      <c r="D97" s="88" t="s">
        <v>378</v>
      </c>
      <c r="E97" s="95">
        <v>20000</v>
      </c>
    </row>
    <row r="98" spans="1:5" ht="15" customHeight="1" x14ac:dyDescent="0.35">
      <c r="A98"/>
      <c r="B98" s="160"/>
      <c r="C98" s="161"/>
      <c r="D98" s="89" t="s">
        <v>373</v>
      </c>
      <c r="E98" s="93">
        <f>E99</f>
        <v>6000</v>
      </c>
    </row>
    <row r="99" spans="1:5" ht="15" customHeight="1" x14ac:dyDescent="0.35">
      <c r="A99"/>
      <c r="B99" s="160"/>
      <c r="C99" s="161"/>
      <c r="D99" s="88" t="s">
        <v>378</v>
      </c>
      <c r="E99" s="95">
        <v>6000</v>
      </c>
    </row>
    <row r="100" spans="1:5" ht="21" customHeight="1" x14ac:dyDescent="0.35">
      <c r="B100" s="160"/>
      <c r="C100" s="161"/>
      <c r="D100" s="75" t="s">
        <v>509</v>
      </c>
      <c r="E100" s="98">
        <f>SUM(E101,E107)</f>
        <v>199000</v>
      </c>
    </row>
    <row r="101" spans="1:5" ht="22" customHeight="1" x14ac:dyDescent="0.35">
      <c r="A101"/>
      <c r="B101" s="160"/>
      <c r="C101" s="161"/>
      <c r="D101" s="75" t="s">
        <v>374</v>
      </c>
      <c r="E101" s="98">
        <f>SUM(E102,E104,E106)</f>
        <v>102000</v>
      </c>
    </row>
    <row r="102" spans="1:5" ht="15" customHeight="1" x14ac:dyDescent="0.35">
      <c r="A102"/>
      <c r="B102" s="160"/>
      <c r="C102" s="161"/>
      <c r="D102" s="88" t="s">
        <v>368</v>
      </c>
      <c r="E102" s="95">
        <v>80000</v>
      </c>
    </row>
    <row r="103" spans="1:5" ht="15" customHeight="1" x14ac:dyDescent="0.35">
      <c r="A103"/>
      <c r="B103" s="160"/>
      <c r="C103" s="161"/>
      <c r="D103" s="89" t="s">
        <v>372</v>
      </c>
      <c r="E103" s="93">
        <f t="shared" ref="E103:E105" si="0">E104</f>
        <v>20000</v>
      </c>
    </row>
    <row r="104" spans="1:5" ht="15" customHeight="1" x14ac:dyDescent="0.35">
      <c r="A104"/>
      <c r="B104" s="160"/>
      <c r="C104" s="161"/>
      <c r="D104" s="88" t="s">
        <v>378</v>
      </c>
      <c r="E104" s="123">
        <v>20000</v>
      </c>
    </row>
    <row r="105" spans="1:5" ht="15" customHeight="1" x14ac:dyDescent="0.35">
      <c r="A105"/>
      <c r="B105" s="160"/>
      <c r="C105" s="161"/>
      <c r="D105" s="89" t="s">
        <v>373</v>
      </c>
      <c r="E105" s="93">
        <f t="shared" si="0"/>
        <v>2000</v>
      </c>
    </row>
    <row r="106" spans="1:5" ht="15" customHeight="1" x14ac:dyDescent="0.35">
      <c r="A106"/>
      <c r="B106" s="160"/>
      <c r="C106" s="161"/>
      <c r="D106" s="88" t="s">
        <v>378</v>
      </c>
      <c r="E106" s="123">
        <v>2000</v>
      </c>
    </row>
    <row r="107" spans="1:5" ht="21" customHeight="1" x14ac:dyDescent="0.35">
      <c r="A107"/>
      <c r="B107" s="160"/>
      <c r="C107" s="161"/>
      <c r="D107" s="75" t="s">
        <v>375</v>
      </c>
      <c r="E107" s="98">
        <f>SUM(E108,E110,E112)</f>
        <v>97000</v>
      </c>
    </row>
    <row r="108" spans="1:5" ht="15" customHeight="1" x14ac:dyDescent="0.35">
      <c r="A108"/>
      <c r="B108" s="160"/>
      <c r="C108" s="161"/>
      <c r="D108" s="88" t="s">
        <v>368</v>
      </c>
      <c r="E108" s="95">
        <v>80000</v>
      </c>
    </row>
    <row r="109" spans="1:5" ht="15" customHeight="1" x14ac:dyDescent="0.35">
      <c r="A109"/>
      <c r="B109" s="160"/>
      <c r="C109" s="161"/>
      <c r="D109" s="89" t="s">
        <v>372</v>
      </c>
      <c r="E109" s="93">
        <f>E110</f>
        <v>15000</v>
      </c>
    </row>
    <row r="110" spans="1:5" ht="15" customHeight="1" x14ac:dyDescent="0.35">
      <c r="A110"/>
      <c r="B110" s="160"/>
      <c r="C110" s="161"/>
      <c r="D110" s="88" t="s">
        <v>378</v>
      </c>
      <c r="E110" s="95">
        <v>15000</v>
      </c>
    </row>
    <row r="111" spans="1:5" ht="15" customHeight="1" x14ac:dyDescent="0.35">
      <c r="A111"/>
      <c r="B111" s="160"/>
      <c r="C111" s="161"/>
      <c r="D111" s="89" t="s">
        <v>373</v>
      </c>
      <c r="E111" s="93">
        <f>E112</f>
        <v>2000</v>
      </c>
    </row>
    <row r="112" spans="1:5" ht="15" customHeight="1" x14ac:dyDescent="0.35">
      <c r="A112"/>
      <c r="B112" s="160"/>
      <c r="C112" s="161"/>
      <c r="D112" s="88" t="s">
        <v>378</v>
      </c>
      <c r="E112" s="95">
        <v>2000</v>
      </c>
    </row>
    <row r="113" spans="1:5" ht="15" customHeight="1" x14ac:dyDescent="0.35">
      <c r="B113" s="160"/>
      <c r="C113" s="161"/>
      <c r="D113" s="75" t="s">
        <v>510</v>
      </c>
      <c r="E113" s="98">
        <f>SUM(E114,E116,E118)</f>
        <v>23500</v>
      </c>
    </row>
    <row r="114" spans="1:5" ht="15" customHeight="1" x14ac:dyDescent="0.35">
      <c r="A114"/>
      <c r="B114" s="160"/>
      <c r="C114" s="161"/>
      <c r="D114" s="88" t="s">
        <v>368</v>
      </c>
      <c r="E114" s="95">
        <v>20000</v>
      </c>
    </row>
    <row r="115" spans="1:5" ht="15" customHeight="1" x14ac:dyDescent="0.35">
      <c r="A115"/>
      <c r="B115" s="160"/>
      <c r="C115" s="161"/>
      <c r="D115" s="89" t="s">
        <v>372</v>
      </c>
      <c r="E115" s="93">
        <f>E116</f>
        <v>3000</v>
      </c>
    </row>
    <row r="116" spans="1:5" ht="15" customHeight="1" x14ac:dyDescent="0.35">
      <c r="A116"/>
      <c r="B116" s="160"/>
      <c r="C116" s="161"/>
      <c r="D116" s="88" t="s">
        <v>378</v>
      </c>
      <c r="E116" s="95">
        <v>3000</v>
      </c>
    </row>
    <row r="117" spans="1:5" ht="15" customHeight="1" x14ac:dyDescent="0.35">
      <c r="A117"/>
      <c r="B117" s="160"/>
      <c r="C117" s="161"/>
      <c r="D117" s="89" t="s">
        <v>373</v>
      </c>
      <c r="E117" s="93">
        <f>E118</f>
        <v>500</v>
      </c>
    </row>
    <row r="118" spans="1:5" ht="15" customHeight="1" x14ac:dyDescent="0.35">
      <c r="A118"/>
      <c r="B118" s="160"/>
      <c r="C118" s="161"/>
      <c r="D118" s="88" t="s">
        <v>378</v>
      </c>
      <c r="E118" s="95">
        <v>500</v>
      </c>
    </row>
    <row r="119" spans="1:5" ht="29.15" customHeight="1" x14ac:dyDescent="0.35">
      <c r="A119"/>
      <c r="B119" s="160"/>
      <c r="C119" s="161"/>
      <c r="D119" s="75" t="s">
        <v>383</v>
      </c>
      <c r="E119" s="98">
        <f>SUM(E121,E123,E124)</f>
        <v>60000</v>
      </c>
    </row>
    <row r="120" spans="1:5" ht="15" customHeight="1" x14ac:dyDescent="0.35">
      <c r="A120"/>
      <c r="B120" s="160"/>
      <c r="C120" s="161"/>
      <c r="D120" s="89" t="s">
        <v>384</v>
      </c>
      <c r="E120" s="93">
        <f>E121</f>
        <v>40000</v>
      </c>
    </row>
    <row r="121" spans="1:5" ht="15" customHeight="1" x14ac:dyDescent="0.35">
      <c r="A121"/>
      <c r="B121" s="160"/>
      <c r="C121" s="161"/>
      <c r="D121" s="88" t="s">
        <v>368</v>
      </c>
      <c r="E121" s="95">
        <v>40000</v>
      </c>
    </row>
    <row r="122" spans="1:5" ht="15" customHeight="1" x14ac:dyDescent="0.35">
      <c r="A122"/>
      <c r="B122" s="160"/>
      <c r="C122" s="161"/>
      <c r="D122" s="76" t="s">
        <v>370</v>
      </c>
      <c r="E122" s="93">
        <f>E123+E124</f>
        <v>20000</v>
      </c>
    </row>
    <row r="123" spans="1:5" ht="15" customHeight="1" x14ac:dyDescent="0.35">
      <c r="A123"/>
      <c r="B123" s="160"/>
      <c r="C123" s="161"/>
      <c r="D123" s="88" t="s">
        <v>379</v>
      </c>
      <c r="E123" s="95">
        <v>10000</v>
      </c>
    </row>
    <row r="124" spans="1:5" ht="15" customHeight="1" x14ac:dyDescent="0.35">
      <c r="A124"/>
      <c r="B124" s="160"/>
      <c r="C124" s="161"/>
      <c r="D124" s="88" t="s">
        <v>378</v>
      </c>
      <c r="E124" s="95">
        <v>10000</v>
      </c>
    </row>
    <row r="125" spans="1:5" ht="34.5" customHeight="1" x14ac:dyDescent="0.35">
      <c r="B125" s="153">
        <v>150050</v>
      </c>
      <c r="C125" s="142" t="s">
        <v>22</v>
      </c>
      <c r="D125" s="119" t="s">
        <v>536</v>
      </c>
      <c r="E125" s="117">
        <f>SUM(E126,E128,E130)</f>
        <v>185000</v>
      </c>
    </row>
    <row r="126" spans="1:5" ht="15.65" customHeight="1" x14ac:dyDescent="0.35">
      <c r="B126" s="154"/>
      <c r="C126" s="143"/>
      <c r="D126" s="88" t="s">
        <v>368</v>
      </c>
      <c r="E126" s="95">
        <v>50000</v>
      </c>
    </row>
    <row r="127" spans="1:5" ht="18" customHeight="1" x14ac:dyDescent="0.35">
      <c r="B127" s="154"/>
      <c r="C127" s="143"/>
      <c r="D127" s="89" t="s">
        <v>372</v>
      </c>
      <c r="E127" s="126">
        <f>E128</f>
        <v>35000</v>
      </c>
    </row>
    <row r="128" spans="1:5" ht="19.5" customHeight="1" x14ac:dyDescent="0.35">
      <c r="B128" s="154"/>
      <c r="C128" s="143"/>
      <c r="D128" s="88" t="s">
        <v>378</v>
      </c>
      <c r="E128" s="95">
        <v>35000</v>
      </c>
    </row>
    <row r="129" spans="1:5" ht="19" customHeight="1" x14ac:dyDescent="0.35">
      <c r="A129"/>
      <c r="B129" s="154"/>
      <c r="C129" s="143"/>
      <c r="D129" s="89" t="s">
        <v>533</v>
      </c>
      <c r="E129" s="93">
        <f>E130</f>
        <v>100000</v>
      </c>
    </row>
    <row r="130" spans="1:5" ht="19" customHeight="1" x14ac:dyDescent="0.35">
      <c r="A130"/>
      <c r="B130" s="155"/>
      <c r="C130" s="144"/>
      <c r="D130" s="88" t="s">
        <v>378</v>
      </c>
      <c r="E130" s="95">
        <v>100000</v>
      </c>
    </row>
    <row r="131" spans="1:5" ht="20.149999999999999" customHeight="1" x14ac:dyDescent="0.35">
      <c r="A131"/>
      <c r="B131" s="145">
        <v>150060</v>
      </c>
      <c r="C131" s="142" t="s">
        <v>386</v>
      </c>
      <c r="D131" s="75" t="s">
        <v>535</v>
      </c>
      <c r="E131" s="98">
        <f>SUM(E132,E134,E136)</f>
        <v>350000</v>
      </c>
    </row>
    <row r="132" spans="1:5" ht="15" customHeight="1" x14ac:dyDescent="0.35">
      <c r="A132"/>
      <c r="B132" s="146"/>
      <c r="C132" s="143"/>
      <c r="D132" s="88" t="s">
        <v>368</v>
      </c>
      <c r="E132" s="95">
        <v>180000</v>
      </c>
    </row>
    <row r="133" spans="1:5" ht="15" customHeight="1" x14ac:dyDescent="0.35">
      <c r="A133"/>
      <c r="B133" s="146"/>
      <c r="C133" s="143"/>
      <c r="D133" s="89" t="s">
        <v>372</v>
      </c>
      <c r="E133" s="93">
        <f>E134</f>
        <v>20000</v>
      </c>
    </row>
    <row r="134" spans="1:5" ht="15" customHeight="1" x14ac:dyDescent="0.35">
      <c r="A134"/>
      <c r="B134" s="146"/>
      <c r="C134" s="143"/>
      <c r="D134" s="88" t="s">
        <v>378</v>
      </c>
      <c r="E134" s="95">
        <v>20000</v>
      </c>
    </row>
    <row r="135" spans="1:5" ht="15" customHeight="1" x14ac:dyDescent="0.35">
      <c r="A135"/>
      <c r="B135" s="146"/>
      <c r="C135" s="143"/>
      <c r="D135" s="89" t="s">
        <v>533</v>
      </c>
      <c r="E135" s="93">
        <f>E136</f>
        <v>150000</v>
      </c>
    </row>
    <row r="136" spans="1:5" ht="15" customHeight="1" x14ac:dyDescent="0.35">
      <c r="A136"/>
      <c r="B136" s="147"/>
      <c r="C136" s="144"/>
      <c r="D136" s="88" t="s">
        <v>378</v>
      </c>
      <c r="E136" s="95">
        <v>150000</v>
      </c>
    </row>
    <row r="137" spans="1:5" ht="15" customHeight="1" x14ac:dyDescent="0.35">
      <c r="B137" s="146">
        <v>150070</v>
      </c>
      <c r="C137" s="142" t="s">
        <v>24</v>
      </c>
      <c r="D137" s="75" t="s">
        <v>376</v>
      </c>
      <c r="E137" s="125">
        <f>E138+E140+E142</f>
        <v>70000</v>
      </c>
    </row>
    <row r="138" spans="1:5" ht="15" customHeight="1" x14ac:dyDescent="0.35">
      <c r="A138"/>
      <c r="B138" s="146"/>
      <c r="C138" s="143"/>
      <c r="D138" s="88" t="s">
        <v>368</v>
      </c>
      <c r="E138" s="95">
        <v>60000</v>
      </c>
    </row>
    <row r="139" spans="1:5" ht="15" customHeight="1" x14ac:dyDescent="0.35">
      <c r="A139"/>
      <c r="B139" s="146"/>
      <c r="C139" s="143"/>
      <c r="D139" s="89" t="s">
        <v>372</v>
      </c>
      <c r="E139" s="93">
        <f>E140</f>
        <v>5000</v>
      </c>
    </row>
    <row r="140" spans="1:5" ht="15" customHeight="1" x14ac:dyDescent="0.35">
      <c r="A140"/>
      <c r="B140" s="146"/>
      <c r="C140" s="143"/>
      <c r="D140" s="88" t="s">
        <v>378</v>
      </c>
      <c r="E140" s="95">
        <v>5000</v>
      </c>
    </row>
    <row r="141" spans="1:5" ht="15" customHeight="1" x14ac:dyDescent="0.35">
      <c r="A141"/>
      <c r="B141" s="146"/>
      <c r="C141" s="143"/>
      <c r="D141" s="89" t="s">
        <v>533</v>
      </c>
      <c r="E141" s="93">
        <f>E142</f>
        <v>5000</v>
      </c>
    </row>
    <row r="142" spans="1:5" ht="15" customHeight="1" x14ac:dyDescent="0.35">
      <c r="A142"/>
      <c r="B142" s="147"/>
      <c r="C142" s="144"/>
      <c r="D142" s="88" t="s">
        <v>378</v>
      </c>
      <c r="E142" s="95">
        <v>5000</v>
      </c>
    </row>
    <row r="143" spans="1:5" ht="29" x14ac:dyDescent="0.35">
      <c r="A143"/>
      <c r="B143" s="156">
        <v>150090</v>
      </c>
      <c r="C143" s="142" t="s">
        <v>26</v>
      </c>
      <c r="D143" s="97" t="s">
        <v>26</v>
      </c>
      <c r="E143" s="98">
        <f>SUM(E145,E147,E149,E151)</f>
        <v>30000</v>
      </c>
    </row>
    <row r="144" spans="1:5" ht="15" customHeight="1" x14ac:dyDescent="0.35">
      <c r="B144" s="157"/>
      <c r="C144" s="143"/>
      <c r="D144" s="75" t="s">
        <v>192</v>
      </c>
      <c r="E144" s="93">
        <f>E145</f>
        <v>10000</v>
      </c>
    </row>
    <row r="145" spans="1:5" ht="15" customHeight="1" x14ac:dyDescent="0.35">
      <c r="A145"/>
      <c r="B145" s="157"/>
      <c r="C145" s="143"/>
      <c r="D145" s="88" t="s">
        <v>380</v>
      </c>
      <c r="E145" s="95">
        <v>10000</v>
      </c>
    </row>
    <row r="146" spans="1:5" ht="15" customHeight="1" x14ac:dyDescent="0.35">
      <c r="A146"/>
      <c r="B146" s="157"/>
      <c r="C146" s="143"/>
      <c r="D146" s="75" t="s">
        <v>377</v>
      </c>
      <c r="E146" s="124">
        <f>E147</f>
        <v>10000</v>
      </c>
    </row>
    <row r="147" spans="1:5" ht="15" customHeight="1" x14ac:dyDescent="0.35">
      <c r="A147"/>
      <c r="B147" s="157"/>
      <c r="C147" s="143"/>
      <c r="D147" s="88" t="s">
        <v>368</v>
      </c>
      <c r="E147" s="95">
        <v>10000</v>
      </c>
    </row>
    <row r="148" spans="1:5" ht="15" customHeight="1" x14ac:dyDescent="0.35">
      <c r="A148"/>
      <c r="B148" s="157"/>
      <c r="C148" s="143"/>
      <c r="D148" s="89" t="s">
        <v>372</v>
      </c>
      <c r="E148" s="93">
        <f>E149</f>
        <v>5000</v>
      </c>
    </row>
    <row r="149" spans="1:5" ht="15" customHeight="1" x14ac:dyDescent="0.35">
      <c r="A149"/>
      <c r="B149" s="157"/>
      <c r="C149" s="143"/>
      <c r="D149" s="88" t="s">
        <v>378</v>
      </c>
      <c r="E149" s="95">
        <v>5000</v>
      </c>
    </row>
    <row r="150" spans="1:5" ht="15" customHeight="1" x14ac:dyDescent="0.35">
      <c r="A150"/>
      <c r="B150" s="157"/>
      <c r="C150" s="143"/>
      <c r="D150" s="89" t="s">
        <v>534</v>
      </c>
      <c r="E150" s="93">
        <f>E151</f>
        <v>5000</v>
      </c>
    </row>
    <row r="151" spans="1:5" ht="15" customHeight="1" x14ac:dyDescent="0.35">
      <c r="A151"/>
      <c r="B151" s="158"/>
      <c r="C151" s="144"/>
      <c r="D151" s="88" t="s">
        <v>378</v>
      </c>
      <c r="E151" s="95">
        <v>5000</v>
      </c>
    </row>
    <row r="152" spans="1:5" ht="15" customHeight="1" x14ac:dyDescent="0.35">
      <c r="B152" s="78">
        <v>160000</v>
      </c>
      <c r="C152" s="149" t="s">
        <v>27</v>
      </c>
      <c r="D152" s="150"/>
      <c r="E152" s="107">
        <f>SUM(E153)</f>
        <v>10000</v>
      </c>
    </row>
    <row r="153" spans="1:5" ht="15" customHeight="1" x14ac:dyDescent="0.35">
      <c r="B153" s="94">
        <v>160030</v>
      </c>
      <c r="C153" s="151" t="s">
        <v>30</v>
      </c>
      <c r="D153" s="152"/>
      <c r="E153" s="123">
        <v>10000</v>
      </c>
    </row>
    <row r="154" spans="1:5" ht="15" customHeight="1" x14ac:dyDescent="0.35">
      <c r="B154" s="78">
        <v>170000</v>
      </c>
      <c r="C154" s="149" t="s">
        <v>34</v>
      </c>
      <c r="D154" s="150"/>
      <c r="E154" s="107">
        <f>SUM(E156,E158,E160,E162,E164,E166)</f>
        <v>18000</v>
      </c>
    </row>
    <row r="155" spans="1:5" ht="15" customHeight="1" x14ac:dyDescent="0.35">
      <c r="B155" s="153">
        <v>170010</v>
      </c>
      <c r="C155" s="164" t="s">
        <v>35</v>
      </c>
      <c r="D155" s="75" t="s">
        <v>539</v>
      </c>
      <c r="E155" s="93">
        <f>E156</f>
        <v>7000</v>
      </c>
    </row>
    <row r="156" spans="1:5" ht="15" customHeight="1" x14ac:dyDescent="0.35">
      <c r="B156" s="154"/>
      <c r="C156" s="165"/>
      <c r="D156" s="88" t="s">
        <v>368</v>
      </c>
      <c r="E156" s="95">
        <v>7000</v>
      </c>
    </row>
    <row r="157" spans="1:5" ht="15" customHeight="1" x14ac:dyDescent="0.35">
      <c r="B157" s="154"/>
      <c r="C157" s="165"/>
      <c r="D157" s="89" t="s">
        <v>372</v>
      </c>
      <c r="E157" s="93">
        <f>E158</f>
        <v>1000</v>
      </c>
    </row>
    <row r="158" spans="1:5" ht="15" customHeight="1" x14ac:dyDescent="0.35">
      <c r="B158" s="154"/>
      <c r="C158" s="165"/>
      <c r="D158" s="88" t="s">
        <v>378</v>
      </c>
      <c r="E158" s="95">
        <v>1000</v>
      </c>
    </row>
    <row r="159" spans="1:5" ht="15" customHeight="1" x14ac:dyDescent="0.35">
      <c r="B159" s="154"/>
      <c r="C159" s="165"/>
      <c r="D159" s="89" t="s">
        <v>516</v>
      </c>
      <c r="E159" s="93">
        <f>E160</f>
        <v>1000</v>
      </c>
    </row>
    <row r="160" spans="1:5" ht="15" customHeight="1" x14ac:dyDescent="0.35">
      <c r="B160" s="154"/>
      <c r="C160" s="165"/>
      <c r="D160" s="88" t="s">
        <v>378</v>
      </c>
      <c r="E160" s="95">
        <v>1000</v>
      </c>
    </row>
    <row r="161" spans="2:5" ht="15" customHeight="1" x14ac:dyDescent="0.35">
      <c r="B161" s="154"/>
      <c r="C161" s="165"/>
      <c r="D161" s="75" t="s">
        <v>540</v>
      </c>
      <c r="E161" s="93">
        <f>E162</f>
        <v>7000</v>
      </c>
    </row>
    <row r="162" spans="2:5" ht="15" customHeight="1" x14ac:dyDescent="0.35">
      <c r="B162" s="154"/>
      <c r="C162" s="165"/>
      <c r="D162" s="88" t="s">
        <v>368</v>
      </c>
      <c r="E162" s="95">
        <v>7000</v>
      </c>
    </row>
    <row r="163" spans="2:5" ht="15" customHeight="1" x14ac:dyDescent="0.35">
      <c r="B163" s="154"/>
      <c r="C163" s="165"/>
      <c r="D163" s="89" t="s">
        <v>372</v>
      </c>
      <c r="E163" s="93">
        <f>E164</f>
        <v>1000</v>
      </c>
    </row>
    <row r="164" spans="2:5" ht="15" customHeight="1" x14ac:dyDescent="0.35">
      <c r="B164" s="154"/>
      <c r="C164" s="165"/>
      <c r="D164" s="88" t="s">
        <v>378</v>
      </c>
      <c r="E164" s="95">
        <v>1000</v>
      </c>
    </row>
    <row r="165" spans="2:5" ht="15" customHeight="1" x14ac:dyDescent="0.35">
      <c r="B165" s="154"/>
      <c r="C165" s="165"/>
      <c r="D165" s="89" t="s">
        <v>516</v>
      </c>
      <c r="E165" s="93">
        <f>E166</f>
        <v>1000</v>
      </c>
    </row>
    <row r="166" spans="2:5" ht="15" customHeight="1" x14ac:dyDescent="0.35">
      <c r="B166" s="155"/>
      <c r="C166" s="166"/>
      <c r="D166" s="88" t="s">
        <v>378</v>
      </c>
      <c r="E166" s="95">
        <v>1000</v>
      </c>
    </row>
    <row r="167" spans="2:5" ht="15" customHeight="1" x14ac:dyDescent="0.35">
      <c r="B167" s="78">
        <v>190000</v>
      </c>
      <c r="C167" s="149" t="s">
        <v>37</v>
      </c>
      <c r="D167" s="150"/>
      <c r="E167" s="107">
        <f>SUM(E169,E171,E173,E175,E177,E179,E181,E182,E183)</f>
        <v>345000</v>
      </c>
    </row>
    <row r="168" spans="2:5" ht="15" customHeight="1" x14ac:dyDescent="0.35">
      <c r="B168" s="156">
        <v>190040</v>
      </c>
      <c r="C168" s="172" t="s">
        <v>41</v>
      </c>
      <c r="D168" s="75" t="s">
        <v>41</v>
      </c>
      <c r="E168" s="93">
        <f>E169</f>
        <v>3000</v>
      </c>
    </row>
    <row r="169" spans="2:5" ht="15" customHeight="1" x14ac:dyDescent="0.35">
      <c r="B169" s="157"/>
      <c r="C169" s="173"/>
      <c r="D169" s="88" t="s">
        <v>368</v>
      </c>
      <c r="E169" s="95">
        <v>3000</v>
      </c>
    </row>
    <row r="170" spans="2:5" ht="15" customHeight="1" x14ac:dyDescent="0.35">
      <c r="B170" s="157"/>
      <c r="C170" s="173"/>
      <c r="D170" s="89" t="s">
        <v>372</v>
      </c>
      <c r="E170" s="93">
        <f>E171</f>
        <v>5000</v>
      </c>
    </row>
    <row r="171" spans="2:5" ht="15" customHeight="1" x14ac:dyDescent="0.35">
      <c r="B171" s="157"/>
      <c r="C171" s="173"/>
      <c r="D171" s="88" t="s">
        <v>378</v>
      </c>
      <c r="E171" s="95">
        <v>5000</v>
      </c>
    </row>
    <row r="172" spans="2:5" ht="15" customHeight="1" x14ac:dyDescent="0.35">
      <c r="B172" s="157"/>
      <c r="C172" s="173"/>
      <c r="D172" s="89" t="s">
        <v>516</v>
      </c>
      <c r="E172" s="93">
        <f>E173</f>
        <v>8000</v>
      </c>
    </row>
    <row r="173" spans="2:5" ht="15" customHeight="1" x14ac:dyDescent="0.35">
      <c r="B173" s="158"/>
      <c r="C173" s="174"/>
      <c r="D173" s="88" t="s">
        <v>378</v>
      </c>
      <c r="E173" s="95">
        <v>8000</v>
      </c>
    </row>
    <row r="174" spans="2:5" ht="15" customHeight="1" x14ac:dyDescent="0.35">
      <c r="B174" s="156">
        <v>190050</v>
      </c>
      <c r="C174" s="175" t="s">
        <v>42</v>
      </c>
      <c r="D174" s="75" t="s">
        <v>315</v>
      </c>
      <c r="E174" s="93">
        <f>E175</f>
        <v>16000</v>
      </c>
    </row>
    <row r="175" spans="2:5" ht="15" customHeight="1" x14ac:dyDescent="0.35">
      <c r="B175" s="157"/>
      <c r="C175" s="175"/>
      <c r="D175" s="88" t="s">
        <v>368</v>
      </c>
      <c r="E175" s="95">
        <v>16000</v>
      </c>
    </row>
    <row r="176" spans="2:5" ht="15" customHeight="1" x14ac:dyDescent="0.35">
      <c r="B176" s="157"/>
      <c r="C176" s="175"/>
      <c r="D176" s="97" t="s">
        <v>317</v>
      </c>
      <c r="E176" s="93">
        <f>E177</f>
        <v>3000</v>
      </c>
    </row>
    <row r="177" spans="2:7" ht="15" customHeight="1" x14ac:dyDescent="0.35">
      <c r="B177" s="157"/>
      <c r="C177" s="175"/>
      <c r="D177" s="88" t="str">
        <f t="shared" ref="D177:D180" si="1">D169</f>
        <v>Medžiagos</v>
      </c>
      <c r="E177" s="95">
        <v>3000</v>
      </c>
    </row>
    <row r="178" spans="2:7" ht="15" customHeight="1" x14ac:dyDescent="0.35">
      <c r="B178" s="157"/>
      <c r="C178" s="175"/>
      <c r="D178" s="89" t="str">
        <f t="shared" si="1"/>
        <v>Montavimas</v>
      </c>
      <c r="E178" s="93">
        <f>E179</f>
        <v>10000</v>
      </c>
    </row>
    <row r="179" spans="2:7" ht="15" customHeight="1" x14ac:dyDescent="0.35">
      <c r="B179" s="157"/>
      <c r="C179" s="175"/>
      <c r="D179" s="88" t="str">
        <f t="shared" si="1"/>
        <v>Darbo užmokestis ir pridėtinės išlaidos</v>
      </c>
      <c r="E179" s="95">
        <v>10000</v>
      </c>
    </row>
    <row r="180" spans="2:7" ht="15" customHeight="1" x14ac:dyDescent="0.35">
      <c r="B180" s="157"/>
      <c r="C180" s="175"/>
      <c r="D180" s="90" t="str">
        <f t="shared" si="1"/>
        <v>Derinimas, konfigūravimas ir bandymai</v>
      </c>
      <c r="E180" s="93">
        <f>E181</f>
        <v>15000</v>
      </c>
    </row>
    <row r="181" spans="2:7" ht="15" customHeight="1" x14ac:dyDescent="0.35">
      <c r="B181" s="158"/>
      <c r="C181" s="175"/>
      <c r="D181" s="88" t="s">
        <v>378</v>
      </c>
      <c r="E181" s="95">
        <v>15000</v>
      </c>
    </row>
    <row r="182" spans="2:7" ht="15" customHeight="1" x14ac:dyDescent="0.35">
      <c r="B182" s="92">
        <v>190060</v>
      </c>
      <c r="C182" s="151" t="s">
        <v>43</v>
      </c>
      <c r="D182" s="152"/>
      <c r="E182" s="123">
        <v>180000</v>
      </c>
    </row>
    <row r="183" spans="2:7" ht="15" customHeight="1" x14ac:dyDescent="0.35">
      <c r="B183" s="92">
        <v>190070</v>
      </c>
      <c r="C183" s="170" t="s">
        <v>44</v>
      </c>
      <c r="D183" s="171"/>
      <c r="E183" s="123">
        <v>105000</v>
      </c>
      <c r="G183" s="26"/>
    </row>
    <row r="184" spans="2:7" ht="15" customHeight="1" x14ac:dyDescent="0.35">
      <c r="B184" s="167" t="s">
        <v>504</v>
      </c>
      <c r="C184" s="168"/>
      <c r="D184" s="169"/>
      <c r="E184" s="109">
        <f>SUM(E7,E8,E10,E15,E32,E87,E152,E154,E167)</f>
        <v>3272272</v>
      </c>
    </row>
    <row r="185" spans="2:7" x14ac:dyDescent="0.35">
      <c r="B185" s="130" t="s">
        <v>505</v>
      </c>
      <c r="C185" s="131"/>
      <c r="D185" s="132"/>
      <c r="E185" s="103">
        <f>E186-E184</f>
        <v>687177.12000000011</v>
      </c>
    </row>
    <row r="186" spans="2:7" x14ac:dyDescent="0.35">
      <c r="B186" s="130" t="s">
        <v>506</v>
      </c>
      <c r="C186" s="131"/>
      <c r="D186" s="132"/>
      <c r="E186" s="103">
        <f>E184*1.21</f>
        <v>3959449.12</v>
      </c>
    </row>
    <row r="188" spans="2:7" x14ac:dyDescent="0.35">
      <c r="B188" s="73"/>
    </row>
    <row r="189" spans="2:7" ht="60" customHeight="1" x14ac:dyDescent="0.35">
      <c r="B189" s="129" t="s">
        <v>527</v>
      </c>
      <c r="C189" s="129"/>
      <c r="D189" s="129"/>
      <c r="E189" s="129"/>
    </row>
    <row r="190" spans="2:7" ht="64.5" customHeight="1" x14ac:dyDescent="0.35">
      <c r="B190" s="127" t="s">
        <v>538</v>
      </c>
      <c r="C190" s="127"/>
      <c r="D190" s="127"/>
      <c r="E190" s="127"/>
    </row>
    <row r="191" spans="2:7" x14ac:dyDescent="0.35">
      <c r="B191"/>
    </row>
    <row r="192" spans="2:7" x14ac:dyDescent="0.35">
      <c r="B192" s="116"/>
    </row>
  </sheetData>
  <sheetProtection formatCells="0" formatColumns="0" formatRows="0" insertColumns="0" insertRows="0" insertHyperlinks="0" deleteColumns="0" deleteRows="0" sort="0" autoFilter="0" pivotTables="0"/>
  <mergeCells count="48">
    <mergeCell ref="C155:C166"/>
    <mergeCell ref="B155:B166"/>
    <mergeCell ref="B184:D184"/>
    <mergeCell ref="C167:D167"/>
    <mergeCell ref="C182:D182"/>
    <mergeCell ref="C183:D183"/>
    <mergeCell ref="C168:C173"/>
    <mergeCell ref="B168:B173"/>
    <mergeCell ref="C174:C181"/>
    <mergeCell ref="B174:B181"/>
    <mergeCell ref="C32:D32"/>
    <mergeCell ref="C87:D87"/>
    <mergeCell ref="C78:C86"/>
    <mergeCell ref="B78:B86"/>
    <mergeCell ref="C33:C77"/>
    <mergeCell ref="B33:B77"/>
    <mergeCell ref="C131:C136"/>
    <mergeCell ref="B131:B136"/>
    <mergeCell ref="C8:D8"/>
    <mergeCell ref="C154:D154"/>
    <mergeCell ref="B137:B142"/>
    <mergeCell ref="C137:C142"/>
    <mergeCell ref="C152:D152"/>
    <mergeCell ref="C153:D153"/>
    <mergeCell ref="B125:B130"/>
    <mergeCell ref="C125:C130"/>
    <mergeCell ref="B143:B151"/>
    <mergeCell ref="C16:C19"/>
    <mergeCell ref="B20:B23"/>
    <mergeCell ref="C20:C23"/>
    <mergeCell ref="B88:B124"/>
    <mergeCell ref="C88:C124"/>
    <mergeCell ref="B190:E190"/>
    <mergeCell ref="B2:F2"/>
    <mergeCell ref="B189:E189"/>
    <mergeCell ref="B186:D186"/>
    <mergeCell ref="B185:D185"/>
    <mergeCell ref="C6:D6"/>
    <mergeCell ref="C7:D7"/>
    <mergeCell ref="B24:B31"/>
    <mergeCell ref="C24:C31"/>
    <mergeCell ref="C9:D9"/>
    <mergeCell ref="C10:D10"/>
    <mergeCell ref="B11:B14"/>
    <mergeCell ref="C11:C14"/>
    <mergeCell ref="C15:D15"/>
    <mergeCell ref="B16:B19"/>
    <mergeCell ref="C143:C15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0"/>
  </sheetPr>
  <dimension ref="A1:M269"/>
  <sheetViews>
    <sheetView zoomScale="85" zoomScaleNormal="85" workbookViewId="0">
      <pane xSplit="3" ySplit="5" topLeftCell="D149" activePane="bottomRight" state="frozen"/>
      <selection activeCell="B476" sqref="B476:D476"/>
      <selection pane="topRight" activeCell="B476" sqref="B476:D476"/>
      <selection pane="bottomLeft" activeCell="B476" sqref="B476:D476"/>
      <selection pane="bottomRight" activeCell="D151" sqref="D151:D155"/>
    </sheetView>
  </sheetViews>
  <sheetFormatPr defaultColWidth="9.1796875" defaultRowHeight="10" x14ac:dyDescent="0.2"/>
  <cols>
    <col min="1" max="1" width="7" style="22" customWidth="1"/>
    <col min="2" max="2" width="10.54296875" style="22" customWidth="1"/>
    <col min="3" max="3" width="23.453125" style="69" customWidth="1"/>
    <col min="4" max="4" width="29.54296875" style="69" customWidth="1"/>
    <col min="5" max="5" width="27.81640625" style="22" customWidth="1"/>
    <col min="6" max="6" width="7.81640625" style="22" customWidth="1"/>
    <col min="7" max="7" width="12.453125" style="22" customWidth="1"/>
    <col min="8" max="8" width="17.1796875" style="22" customWidth="1"/>
    <col min="9" max="9" width="10.453125" style="22" customWidth="1"/>
    <col min="10" max="12" width="9.1796875" style="22"/>
    <col min="13" max="13" width="13.54296875" style="22" customWidth="1"/>
    <col min="14" max="16384" width="9.1796875" style="2"/>
  </cols>
  <sheetData>
    <row r="1" spans="1:13" ht="28.5" customHeight="1" x14ac:dyDescent="0.2">
      <c r="A1" s="251" t="s">
        <v>501</v>
      </c>
      <c r="B1" s="251"/>
      <c r="C1" s="251"/>
      <c r="D1" s="251"/>
      <c r="E1" s="251"/>
      <c r="F1" s="251"/>
      <c r="G1" s="251"/>
      <c r="H1" s="251"/>
      <c r="I1" s="251"/>
      <c r="J1" s="251"/>
      <c r="K1" s="251"/>
      <c r="L1" s="251"/>
      <c r="M1" s="251"/>
    </row>
    <row r="2" spans="1:13" ht="15.5" x14ac:dyDescent="0.2">
      <c r="A2" s="70" t="s">
        <v>502</v>
      </c>
      <c r="B2" s="46"/>
      <c r="C2" s="1"/>
      <c r="D2" s="45"/>
      <c r="E2" s="45"/>
      <c r="F2" s="1"/>
      <c r="G2" s="1"/>
      <c r="H2" s="1"/>
      <c r="I2" s="1"/>
      <c r="J2" s="1"/>
      <c r="K2" s="1"/>
      <c r="L2" s="1"/>
      <c r="M2" s="1"/>
    </row>
    <row r="3" spans="1:13" ht="13.5" customHeight="1" x14ac:dyDescent="0.2">
      <c r="A3" s="72" t="s">
        <v>500</v>
      </c>
      <c r="B3" s="47"/>
      <c r="C3" s="3"/>
      <c r="D3" s="48"/>
      <c r="E3" s="48"/>
      <c r="F3" s="4"/>
      <c r="G3" s="4"/>
      <c r="H3" s="4"/>
      <c r="I3" s="4"/>
      <c r="J3" s="4"/>
      <c r="K3" s="203"/>
      <c r="L3" s="203"/>
      <c r="M3" s="49"/>
    </row>
    <row r="4" spans="1:13" ht="91.5" customHeight="1" x14ac:dyDescent="0.2">
      <c r="A4" s="5" t="s">
        <v>49</v>
      </c>
      <c r="B4" s="5" t="s">
        <v>388</v>
      </c>
      <c r="C4" s="6" t="s">
        <v>50</v>
      </c>
      <c r="D4" s="7" t="s">
        <v>51</v>
      </c>
      <c r="E4" s="7" t="s">
        <v>52</v>
      </c>
      <c r="F4" s="8" t="s">
        <v>53</v>
      </c>
      <c r="G4" s="8" t="s">
        <v>389</v>
      </c>
      <c r="H4" s="7" t="s">
        <v>54</v>
      </c>
      <c r="I4" s="7" t="s">
        <v>55</v>
      </c>
      <c r="J4" s="7" t="s">
        <v>390</v>
      </c>
      <c r="K4" s="7" t="s">
        <v>391</v>
      </c>
      <c r="L4" s="7" t="s">
        <v>392</v>
      </c>
      <c r="M4" s="35" t="s">
        <v>393</v>
      </c>
    </row>
    <row r="5" spans="1:13" ht="12" x14ac:dyDescent="0.2">
      <c r="A5" s="50" t="s">
        <v>56</v>
      </c>
      <c r="B5" s="9"/>
      <c r="C5" s="9"/>
      <c r="D5" s="51" t="s">
        <v>1</v>
      </c>
      <c r="E5" s="10"/>
      <c r="F5" s="10"/>
      <c r="G5" s="10"/>
      <c r="H5" s="10"/>
      <c r="I5" s="10"/>
      <c r="J5" s="10"/>
      <c r="K5" s="10"/>
      <c r="L5" s="10"/>
      <c r="M5" s="10"/>
    </row>
    <row r="6" spans="1:13" ht="24" x14ac:dyDescent="0.2">
      <c r="A6" s="43" t="s">
        <v>57</v>
      </c>
      <c r="B6" s="36" t="s">
        <v>394</v>
      </c>
      <c r="C6" s="24">
        <v>100010</v>
      </c>
      <c r="D6" s="15" t="s">
        <v>2</v>
      </c>
      <c r="E6" s="15" t="s">
        <v>2</v>
      </c>
      <c r="F6" s="15"/>
      <c r="G6" s="15"/>
      <c r="H6" s="15" t="s">
        <v>58</v>
      </c>
      <c r="I6" s="15" t="s">
        <v>59</v>
      </c>
      <c r="J6" s="15">
        <v>600</v>
      </c>
      <c r="K6" s="36" t="s">
        <v>395</v>
      </c>
      <c r="L6" s="36" t="s">
        <v>395</v>
      </c>
      <c r="M6" s="20" t="s">
        <v>396</v>
      </c>
    </row>
    <row r="7" spans="1:13" ht="24" x14ac:dyDescent="0.2">
      <c r="A7" s="43" t="s">
        <v>60</v>
      </c>
      <c r="B7" s="36" t="s">
        <v>397</v>
      </c>
      <c r="C7" s="24">
        <v>100020</v>
      </c>
      <c r="D7" s="15" t="s">
        <v>3</v>
      </c>
      <c r="E7" s="15" t="s">
        <v>3</v>
      </c>
      <c r="F7" s="15"/>
      <c r="G7" s="15"/>
      <c r="H7" s="15" t="s">
        <v>61</v>
      </c>
      <c r="I7" s="15" t="s">
        <v>59</v>
      </c>
      <c r="J7" s="15">
        <v>600</v>
      </c>
      <c r="K7" s="36" t="s">
        <v>398</v>
      </c>
      <c r="L7" s="36" t="s">
        <v>395</v>
      </c>
      <c r="M7" s="20" t="s">
        <v>396</v>
      </c>
    </row>
    <row r="8" spans="1:13" ht="24" x14ac:dyDescent="0.2">
      <c r="A8" s="204" t="s">
        <v>62</v>
      </c>
      <c r="B8" s="207" t="s">
        <v>63</v>
      </c>
      <c r="C8" s="210">
        <v>100030</v>
      </c>
      <c r="D8" s="188" t="s">
        <v>63</v>
      </c>
      <c r="E8" s="188" t="s">
        <v>399</v>
      </c>
      <c r="F8" s="15"/>
      <c r="G8" s="15"/>
      <c r="H8" s="15" t="s">
        <v>400</v>
      </c>
      <c r="I8" s="15" t="s">
        <v>401</v>
      </c>
      <c r="J8" s="15">
        <v>600</v>
      </c>
      <c r="K8" s="36" t="s">
        <v>402</v>
      </c>
      <c r="L8" s="36" t="s">
        <v>402</v>
      </c>
      <c r="M8" s="20" t="s">
        <v>396</v>
      </c>
    </row>
    <row r="9" spans="1:13" ht="12" x14ac:dyDescent="0.2">
      <c r="A9" s="205"/>
      <c r="B9" s="208"/>
      <c r="C9" s="211"/>
      <c r="D9" s="190"/>
      <c r="E9" s="190"/>
      <c r="F9" s="15"/>
      <c r="G9" s="15"/>
      <c r="H9" s="15" t="s">
        <v>385</v>
      </c>
      <c r="I9" s="15" t="s">
        <v>401</v>
      </c>
      <c r="J9" s="15">
        <v>600</v>
      </c>
      <c r="K9" s="36" t="s">
        <v>402</v>
      </c>
      <c r="L9" s="36" t="s">
        <v>402</v>
      </c>
      <c r="M9" s="20" t="s">
        <v>396</v>
      </c>
    </row>
    <row r="10" spans="1:13" ht="40.5" customHeight="1" x14ac:dyDescent="0.2">
      <c r="A10" s="205"/>
      <c r="B10" s="208"/>
      <c r="C10" s="211"/>
      <c r="D10" s="190"/>
      <c r="E10" s="190"/>
      <c r="F10" s="15"/>
      <c r="G10" s="15"/>
      <c r="H10" s="15" t="s">
        <v>403</v>
      </c>
      <c r="I10" s="15" t="s">
        <v>401</v>
      </c>
      <c r="J10" s="15">
        <v>600</v>
      </c>
      <c r="K10" s="36" t="s">
        <v>402</v>
      </c>
      <c r="L10" s="36" t="s">
        <v>402</v>
      </c>
      <c r="M10" s="20" t="s">
        <v>396</v>
      </c>
    </row>
    <row r="11" spans="1:13" ht="27" customHeight="1" x14ac:dyDescent="0.2">
      <c r="A11" s="205"/>
      <c r="B11" s="208"/>
      <c r="C11" s="211"/>
      <c r="D11" s="190"/>
      <c r="E11" s="189"/>
      <c r="F11" s="15"/>
      <c r="G11" s="15"/>
      <c r="H11" s="15" t="s">
        <v>404</v>
      </c>
      <c r="I11" s="15" t="s">
        <v>401</v>
      </c>
      <c r="J11" s="15">
        <v>600</v>
      </c>
      <c r="K11" s="36" t="s">
        <v>402</v>
      </c>
      <c r="L11" s="36" t="s">
        <v>402</v>
      </c>
      <c r="M11" s="20" t="s">
        <v>396</v>
      </c>
    </row>
    <row r="12" spans="1:13" ht="13.5" customHeight="1" x14ac:dyDescent="0.2">
      <c r="A12" s="206"/>
      <c r="B12" s="209"/>
      <c r="C12" s="212"/>
      <c r="D12" s="189"/>
      <c r="E12" s="15" t="s">
        <v>63</v>
      </c>
      <c r="F12" s="15"/>
      <c r="G12" s="15"/>
      <c r="H12" s="15" t="s">
        <v>64</v>
      </c>
      <c r="I12" s="20" t="s">
        <v>65</v>
      </c>
      <c r="J12" s="15">
        <v>600</v>
      </c>
      <c r="K12" s="15">
        <v>4</v>
      </c>
      <c r="L12" s="15">
        <v>4</v>
      </c>
      <c r="M12" s="20" t="s">
        <v>396</v>
      </c>
    </row>
    <row r="13" spans="1:13" ht="13.5" customHeight="1" x14ac:dyDescent="0.2">
      <c r="A13" s="43" t="s">
        <v>66</v>
      </c>
      <c r="B13" s="36"/>
      <c r="C13" s="24">
        <v>100040</v>
      </c>
      <c r="D13" s="15" t="s">
        <v>67</v>
      </c>
      <c r="E13" s="15" t="s">
        <v>67</v>
      </c>
      <c r="F13" s="15"/>
      <c r="G13" s="15"/>
      <c r="H13" s="15" t="s">
        <v>67</v>
      </c>
      <c r="I13" s="15" t="s">
        <v>68</v>
      </c>
      <c r="J13" s="15">
        <v>0</v>
      </c>
      <c r="K13" s="15" t="s">
        <v>405</v>
      </c>
      <c r="L13" s="15">
        <v>15</v>
      </c>
      <c r="M13" s="20" t="s">
        <v>396</v>
      </c>
    </row>
    <row r="14" spans="1:13" ht="15" customHeight="1" x14ac:dyDescent="0.2">
      <c r="A14" s="50" t="s">
        <v>69</v>
      </c>
      <c r="B14" s="9"/>
      <c r="C14" s="9"/>
      <c r="D14" s="51" t="s">
        <v>4</v>
      </c>
      <c r="E14" s="10"/>
      <c r="F14" s="10"/>
      <c r="G14" s="10"/>
      <c r="H14" s="10"/>
      <c r="I14" s="10"/>
      <c r="J14" s="10"/>
      <c r="K14" s="10"/>
      <c r="L14" s="10"/>
      <c r="M14" s="10"/>
    </row>
    <row r="15" spans="1:13" ht="13.5" customHeight="1" x14ac:dyDescent="0.2">
      <c r="A15" s="52" t="s">
        <v>70</v>
      </c>
      <c r="B15" s="53" t="s">
        <v>71</v>
      </c>
      <c r="C15" s="12">
        <v>110000</v>
      </c>
      <c r="D15" s="54" t="s">
        <v>71</v>
      </c>
      <c r="E15" s="13"/>
      <c r="F15" s="13"/>
      <c r="G15" s="13"/>
      <c r="H15" s="13"/>
      <c r="I15" s="13"/>
      <c r="J15" s="13"/>
      <c r="K15" s="13"/>
      <c r="L15" s="13"/>
      <c r="M15" s="13"/>
    </row>
    <row r="16" spans="1:13" ht="13.5" customHeight="1" x14ac:dyDescent="0.2">
      <c r="A16" s="55" t="s">
        <v>72</v>
      </c>
      <c r="B16" s="55"/>
      <c r="C16" s="23">
        <v>110010</v>
      </c>
      <c r="D16" s="14" t="s">
        <v>73</v>
      </c>
      <c r="E16" s="14"/>
      <c r="F16" s="14"/>
      <c r="G16" s="14" t="s">
        <v>74</v>
      </c>
      <c r="H16" s="14" t="s">
        <v>75</v>
      </c>
      <c r="I16" s="20" t="s">
        <v>406</v>
      </c>
      <c r="J16" s="14">
        <v>0</v>
      </c>
      <c r="K16" s="14" t="s">
        <v>405</v>
      </c>
      <c r="L16" s="14" t="s">
        <v>405</v>
      </c>
      <c r="M16" s="20" t="s">
        <v>396</v>
      </c>
    </row>
    <row r="17" spans="1:13" ht="13.5" customHeight="1" x14ac:dyDescent="0.2">
      <c r="A17" s="52" t="s">
        <v>76</v>
      </c>
      <c r="B17" s="52" t="s">
        <v>407</v>
      </c>
      <c r="C17" s="12">
        <v>120000</v>
      </c>
      <c r="D17" s="54" t="s">
        <v>5</v>
      </c>
      <c r="E17" s="13"/>
      <c r="F17" s="13"/>
      <c r="G17" s="13"/>
      <c r="H17" s="13"/>
      <c r="I17" s="13"/>
      <c r="J17" s="13"/>
      <c r="K17" s="13"/>
      <c r="L17" s="13"/>
      <c r="M17" s="13"/>
    </row>
    <row r="18" spans="1:13" ht="27.75" customHeight="1" x14ac:dyDescent="0.2">
      <c r="A18" s="198" t="s">
        <v>77</v>
      </c>
      <c r="B18" s="200"/>
      <c r="C18" s="199">
        <v>120010</v>
      </c>
      <c r="D18" s="213" t="s">
        <v>6</v>
      </c>
      <c r="E18" s="197" t="s">
        <v>408</v>
      </c>
      <c r="F18" s="20"/>
      <c r="G18" s="20" t="s">
        <v>74</v>
      </c>
      <c r="H18" s="20" t="s">
        <v>78</v>
      </c>
      <c r="I18" s="20" t="s">
        <v>79</v>
      </c>
      <c r="J18" s="14">
        <v>0</v>
      </c>
      <c r="K18" s="14">
        <v>60</v>
      </c>
      <c r="L18" s="14">
        <v>60</v>
      </c>
      <c r="M18" s="20" t="s">
        <v>396</v>
      </c>
    </row>
    <row r="19" spans="1:13" ht="24" customHeight="1" x14ac:dyDescent="0.2">
      <c r="A19" s="198"/>
      <c r="B19" s="201"/>
      <c r="C19" s="199"/>
      <c r="D19" s="213"/>
      <c r="E19" s="197"/>
      <c r="F19" s="44"/>
      <c r="G19" s="20" t="s">
        <v>74</v>
      </c>
      <c r="H19" s="20" t="s">
        <v>80</v>
      </c>
      <c r="I19" s="20" t="s">
        <v>81</v>
      </c>
      <c r="J19" s="14">
        <v>0</v>
      </c>
      <c r="K19" s="14">
        <v>60</v>
      </c>
      <c r="L19" s="14">
        <v>60</v>
      </c>
      <c r="M19" s="20" t="s">
        <v>396</v>
      </c>
    </row>
    <row r="20" spans="1:13" ht="28.5" customHeight="1" x14ac:dyDescent="0.2">
      <c r="A20" s="198"/>
      <c r="B20" s="201"/>
      <c r="C20" s="199"/>
      <c r="D20" s="213"/>
      <c r="E20" s="197"/>
      <c r="F20" s="44"/>
      <c r="G20" s="20" t="s">
        <v>74</v>
      </c>
      <c r="H20" s="20" t="s">
        <v>82</v>
      </c>
      <c r="I20" s="20" t="s">
        <v>83</v>
      </c>
      <c r="J20" s="14">
        <v>0</v>
      </c>
      <c r="K20" s="14">
        <v>60</v>
      </c>
      <c r="L20" s="14">
        <v>60</v>
      </c>
      <c r="M20" s="20" t="s">
        <v>396</v>
      </c>
    </row>
    <row r="21" spans="1:13" ht="27" customHeight="1" x14ac:dyDescent="0.2">
      <c r="A21" s="198"/>
      <c r="B21" s="201"/>
      <c r="C21" s="199"/>
      <c r="D21" s="213"/>
      <c r="E21" s="197"/>
      <c r="F21" s="44"/>
      <c r="G21" s="20" t="s">
        <v>74</v>
      </c>
      <c r="H21" s="20" t="s">
        <v>84</v>
      </c>
      <c r="I21" s="20" t="s">
        <v>83</v>
      </c>
      <c r="J21" s="14">
        <v>0</v>
      </c>
      <c r="K21" s="14">
        <v>60</v>
      </c>
      <c r="L21" s="14">
        <v>60</v>
      </c>
      <c r="M21" s="20" t="s">
        <v>396</v>
      </c>
    </row>
    <row r="22" spans="1:13" ht="13.5" customHeight="1" x14ac:dyDescent="0.2">
      <c r="A22" s="198"/>
      <c r="B22" s="201"/>
      <c r="C22" s="199"/>
      <c r="D22" s="213"/>
      <c r="E22" s="197"/>
      <c r="F22" s="44"/>
      <c r="G22" s="20" t="s">
        <v>74</v>
      </c>
      <c r="H22" s="20" t="s">
        <v>85</v>
      </c>
      <c r="I22" s="20" t="s">
        <v>83</v>
      </c>
      <c r="J22" s="14">
        <v>0</v>
      </c>
      <c r="K22" s="14">
        <v>60</v>
      </c>
      <c r="L22" s="14">
        <v>60</v>
      </c>
      <c r="M22" s="20" t="s">
        <v>396</v>
      </c>
    </row>
    <row r="23" spans="1:13" ht="42" customHeight="1" x14ac:dyDescent="0.2">
      <c r="A23" s="198"/>
      <c r="B23" s="201"/>
      <c r="C23" s="199"/>
      <c r="D23" s="213"/>
      <c r="E23" s="197"/>
      <c r="F23" s="44"/>
      <c r="G23" s="20" t="s">
        <v>74</v>
      </c>
      <c r="H23" s="20" t="s">
        <v>409</v>
      </c>
      <c r="I23" s="20" t="s">
        <v>401</v>
      </c>
      <c r="J23" s="14">
        <v>0</v>
      </c>
      <c r="K23" s="14">
        <v>60</v>
      </c>
      <c r="L23" s="14">
        <v>60</v>
      </c>
      <c r="M23" s="20" t="s">
        <v>396</v>
      </c>
    </row>
    <row r="24" spans="1:13" ht="36.75" customHeight="1" x14ac:dyDescent="0.2">
      <c r="A24" s="198"/>
      <c r="B24" s="202"/>
      <c r="C24" s="199"/>
      <c r="D24" s="213"/>
      <c r="E24" s="197"/>
      <c r="F24" s="44"/>
      <c r="G24" s="20" t="s">
        <v>74</v>
      </c>
      <c r="H24" s="20" t="s">
        <v>86</v>
      </c>
      <c r="I24" s="20" t="s">
        <v>410</v>
      </c>
      <c r="J24" s="14">
        <v>0</v>
      </c>
      <c r="K24" s="14">
        <v>60</v>
      </c>
      <c r="L24" s="14">
        <v>60</v>
      </c>
      <c r="M24" s="20" t="s">
        <v>396</v>
      </c>
    </row>
    <row r="25" spans="1:13" ht="27" customHeight="1" x14ac:dyDescent="0.2">
      <c r="A25" s="198" t="s">
        <v>88</v>
      </c>
      <c r="B25" s="55"/>
      <c r="C25" s="199">
        <v>120020</v>
      </c>
      <c r="D25" s="197" t="s">
        <v>7</v>
      </c>
      <c r="E25" s="197" t="s">
        <v>411</v>
      </c>
      <c r="F25" s="20"/>
      <c r="G25" s="20" t="s">
        <v>74</v>
      </c>
      <c r="H25" s="20" t="s">
        <v>412</v>
      </c>
      <c r="I25" s="20" t="s">
        <v>83</v>
      </c>
      <c r="J25" s="14">
        <v>0</v>
      </c>
      <c r="K25" s="14">
        <v>35</v>
      </c>
      <c r="L25" s="14">
        <v>30</v>
      </c>
      <c r="M25" s="20" t="s">
        <v>396</v>
      </c>
    </row>
    <row r="26" spans="1:13" ht="35.25" customHeight="1" x14ac:dyDescent="0.2">
      <c r="A26" s="198"/>
      <c r="B26" s="200"/>
      <c r="C26" s="199"/>
      <c r="D26" s="197"/>
      <c r="E26" s="197"/>
      <c r="F26" s="20"/>
      <c r="G26" s="20" t="s">
        <v>74</v>
      </c>
      <c r="H26" s="20" t="s">
        <v>89</v>
      </c>
      <c r="I26" s="20" t="s">
        <v>83</v>
      </c>
      <c r="J26" s="14">
        <v>0</v>
      </c>
      <c r="K26" s="14">
        <v>35</v>
      </c>
      <c r="L26" s="14">
        <v>30</v>
      </c>
      <c r="M26" s="20" t="s">
        <v>396</v>
      </c>
    </row>
    <row r="27" spans="1:13" ht="26.25" customHeight="1" x14ac:dyDescent="0.2">
      <c r="A27" s="198"/>
      <c r="B27" s="201"/>
      <c r="C27" s="199"/>
      <c r="D27" s="197"/>
      <c r="E27" s="197"/>
      <c r="F27" s="20"/>
      <c r="G27" s="20" t="s">
        <v>74</v>
      </c>
      <c r="H27" s="20" t="s">
        <v>90</v>
      </c>
      <c r="I27" s="20" t="s">
        <v>83</v>
      </c>
      <c r="J27" s="14">
        <v>0</v>
      </c>
      <c r="K27" s="14">
        <v>35</v>
      </c>
      <c r="L27" s="14">
        <v>30</v>
      </c>
      <c r="M27" s="20" t="s">
        <v>396</v>
      </c>
    </row>
    <row r="28" spans="1:13" ht="22.5" customHeight="1" x14ac:dyDescent="0.2">
      <c r="A28" s="198"/>
      <c r="B28" s="201"/>
      <c r="C28" s="199"/>
      <c r="D28" s="197"/>
      <c r="E28" s="197"/>
      <c r="F28" s="20"/>
      <c r="G28" s="20" t="s">
        <v>74</v>
      </c>
      <c r="H28" s="20" t="s">
        <v>91</v>
      </c>
      <c r="I28" s="20" t="s">
        <v>83</v>
      </c>
      <c r="J28" s="14">
        <v>0</v>
      </c>
      <c r="K28" s="14">
        <v>35</v>
      </c>
      <c r="L28" s="14">
        <v>30</v>
      </c>
      <c r="M28" s="20" t="s">
        <v>396</v>
      </c>
    </row>
    <row r="29" spans="1:13" ht="26.25" customHeight="1" x14ac:dyDescent="0.2">
      <c r="A29" s="198"/>
      <c r="B29" s="201"/>
      <c r="C29" s="199"/>
      <c r="D29" s="197"/>
      <c r="E29" s="197"/>
      <c r="F29" s="20"/>
      <c r="G29" s="20" t="s">
        <v>74</v>
      </c>
      <c r="H29" s="20" t="s">
        <v>92</v>
      </c>
      <c r="I29" s="20" t="s">
        <v>83</v>
      </c>
      <c r="J29" s="14">
        <v>0</v>
      </c>
      <c r="K29" s="14">
        <v>35</v>
      </c>
      <c r="L29" s="14">
        <v>30</v>
      </c>
      <c r="M29" s="20" t="s">
        <v>396</v>
      </c>
    </row>
    <row r="30" spans="1:13" ht="27" customHeight="1" x14ac:dyDescent="0.2">
      <c r="A30" s="198"/>
      <c r="B30" s="202"/>
      <c r="C30" s="199"/>
      <c r="D30" s="197"/>
      <c r="E30" s="197"/>
      <c r="F30" s="20"/>
      <c r="G30" s="20" t="s">
        <v>74</v>
      </c>
      <c r="H30" s="20" t="s">
        <v>93</v>
      </c>
      <c r="I30" s="20" t="s">
        <v>83</v>
      </c>
      <c r="J30" s="14">
        <v>0</v>
      </c>
      <c r="K30" s="14">
        <v>35</v>
      </c>
      <c r="L30" s="14">
        <v>30</v>
      </c>
      <c r="M30" s="20" t="s">
        <v>396</v>
      </c>
    </row>
    <row r="31" spans="1:13" ht="22.5" customHeight="1" x14ac:dyDescent="0.2">
      <c r="A31" s="52" t="s">
        <v>94</v>
      </c>
      <c r="B31" s="52" t="s">
        <v>413</v>
      </c>
      <c r="C31" s="12">
        <v>130000</v>
      </c>
      <c r="D31" s="54" t="s">
        <v>8</v>
      </c>
      <c r="E31" s="13"/>
      <c r="F31" s="13"/>
      <c r="G31" s="13"/>
      <c r="H31" s="13"/>
      <c r="I31" s="13"/>
      <c r="J31" s="13"/>
      <c r="K31" s="13"/>
      <c r="L31" s="13"/>
      <c r="M31" s="13"/>
    </row>
    <row r="32" spans="1:13" ht="13.5" customHeight="1" x14ac:dyDescent="0.2">
      <c r="A32" s="215" t="s">
        <v>95</v>
      </c>
      <c r="B32" s="179"/>
      <c r="C32" s="195">
        <v>130010</v>
      </c>
      <c r="D32" s="213" t="s">
        <v>9</v>
      </c>
      <c r="E32" s="218" t="s">
        <v>96</v>
      </c>
      <c r="F32" s="11"/>
      <c r="G32" s="213" t="s">
        <v>74</v>
      </c>
      <c r="H32" s="219" t="s">
        <v>97</v>
      </c>
      <c r="I32" s="185" t="s">
        <v>87</v>
      </c>
      <c r="J32" s="196">
        <v>0</v>
      </c>
      <c r="K32" s="213">
        <v>35</v>
      </c>
      <c r="L32" s="213">
        <v>30</v>
      </c>
      <c r="M32" s="213" t="s">
        <v>396</v>
      </c>
    </row>
    <row r="33" spans="1:13" ht="13.5" customHeight="1" x14ac:dyDescent="0.2">
      <c r="A33" s="215"/>
      <c r="B33" s="180"/>
      <c r="C33" s="195"/>
      <c r="D33" s="213"/>
      <c r="E33" s="218"/>
      <c r="F33" s="11"/>
      <c r="G33" s="213"/>
      <c r="H33" s="220"/>
      <c r="I33" s="186"/>
      <c r="J33" s="214"/>
      <c r="K33" s="214"/>
      <c r="L33" s="214"/>
      <c r="M33" s="214"/>
    </row>
    <row r="34" spans="1:13" ht="13.5" customHeight="1" x14ac:dyDescent="0.2">
      <c r="A34" s="215"/>
      <c r="B34" s="181"/>
      <c r="C34" s="195"/>
      <c r="D34" s="213"/>
      <c r="E34" s="218"/>
      <c r="F34" s="11"/>
      <c r="G34" s="213"/>
      <c r="H34" s="221"/>
      <c r="I34" s="187"/>
      <c r="J34" s="214"/>
      <c r="K34" s="214"/>
      <c r="L34" s="214"/>
      <c r="M34" s="214"/>
    </row>
    <row r="35" spans="1:13" ht="27" customHeight="1" x14ac:dyDescent="0.2">
      <c r="A35" s="215" t="s">
        <v>98</v>
      </c>
      <c r="B35" s="179"/>
      <c r="C35" s="216">
        <v>130020</v>
      </c>
      <c r="D35" s="197" t="s">
        <v>11</v>
      </c>
      <c r="E35" s="218" t="s">
        <v>99</v>
      </c>
      <c r="F35" s="15"/>
      <c r="G35" s="14" t="s">
        <v>74</v>
      </c>
      <c r="H35" s="15" t="s">
        <v>100</v>
      </c>
      <c r="I35" s="11" t="s">
        <v>87</v>
      </c>
      <c r="J35" s="11">
        <v>0</v>
      </c>
      <c r="K35" s="11">
        <v>35</v>
      </c>
      <c r="L35" s="11">
        <v>35</v>
      </c>
      <c r="M35" s="11" t="s">
        <v>396</v>
      </c>
    </row>
    <row r="36" spans="1:13" ht="27" customHeight="1" x14ac:dyDescent="0.2">
      <c r="A36" s="215"/>
      <c r="B36" s="180"/>
      <c r="C36" s="216"/>
      <c r="D36" s="197"/>
      <c r="E36" s="218"/>
      <c r="F36" s="15"/>
      <c r="G36" s="14" t="s">
        <v>74</v>
      </c>
      <c r="H36" s="15" t="s">
        <v>101</v>
      </c>
      <c r="I36" s="11" t="s">
        <v>87</v>
      </c>
      <c r="J36" s="11">
        <v>0</v>
      </c>
      <c r="K36" s="11">
        <v>35</v>
      </c>
      <c r="L36" s="11">
        <v>35</v>
      </c>
      <c r="M36" s="11" t="s">
        <v>396</v>
      </c>
    </row>
    <row r="37" spans="1:13" ht="40.5" customHeight="1" x14ac:dyDescent="0.2">
      <c r="A37" s="215"/>
      <c r="B37" s="180"/>
      <c r="C37" s="216"/>
      <c r="D37" s="197"/>
      <c r="E37" s="218"/>
      <c r="F37" s="15"/>
      <c r="G37" s="14" t="s">
        <v>74</v>
      </c>
      <c r="H37" s="15" t="s">
        <v>102</v>
      </c>
      <c r="I37" s="11" t="s">
        <v>87</v>
      </c>
      <c r="J37" s="11">
        <v>0</v>
      </c>
      <c r="K37" s="11">
        <v>35</v>
      </c>
      <c r="L37" s="11">
        <v>35</v>
      </c>
      <c r="M37" s="11" t="s">
        <v>396</v>
      </c>
    </row>
    <row r="38" spans="1:13" ht="27" customHeight="1" x14ac:dyDescent="0.2">
      <c r="A38" s="215"/>
      <c r="B38" s="180"/>
      <c r="C38" s="216"/>
      <c r="D38" s="197"/>
      <c r="E38" s="218"/>
      <c r="F38" s="15"/>
      <c r="G38" s="14" t="s">
        <v>74</v>
      </c>
      <c r="H38" s="15" t="s">
        <v>103</v>
      </c>
      <c r="I38" s="11" t="s">
        <v>87</v>
      </c>
      <c r="J38" s="11">
        <v>0</v>
      </c>
      <c r="K38" s="11">
        <v>35</v>
      </c>
      <c r="L38" s="11">
        <v>35</v>
      </c>
      <c r="M38" s="11" t="s">
        <v>396</v>
      </c>
    </row>
    <row r="39" spans="1:13" ht="66.75" customHeight="1" x14ac:dyDescent="0.2">
      <c r="A39" s="215"/>
      <c r="B39" s="180"/>
      <c r="C39" s="216"/>
      <c r="D39" s="217"/>
      <c r="E39" s="15" t="s">
        <v>414</v>
      </c>
      <c r="F39" s="15"/>
      <c r="G39" s="20" t="s">
        <v>74</v>
      </c>
      <c r="H39" s="20" t="s">
        <v>104</v>
      </c>
      <c r="I39" s="15" t="s">
        <v>410</v>
      </c>
      <c r="J39" s="15">
        <v>0</v>
      </c>
      <c r="K39" s="15">
        <v>35</v>
      </c>
      <c r="L39" s="11">
        <v>35</v>
      </c>
      <c r="M39" s="11" t="s">
        <v>396</v>
      </c>
    </row>
    <row r="40" spans="1:13" ht="23.25" customHeight="1" x14ac:dyDescent="0.2">
      <c r="A40" s="215"/>
      <c r="B40" s="180"/>
      <c r="C40" s="216"/>
      <c r="D40" s="217"/>
      <c r="E40" s="15" t="s">
        <v>105</v>
      </c>
      <c r="F40" s="15"/>
      <c r="G40" s="20" t="s">
        <v>74</v>
      </c>
      <c r="H40" s="20" t="s">
        <v>106</v>
      </c>
      <c r="I40" s="15" t="s">
        <v>87</v>
      </c>
      <c r="J40" s="15">
        <v>0</v>
      </c>
      <c r="K40" s="15">
        <v>35</v>
      </c>
      <c r="L40" s="15">
        <v>35</v>
      </c>
      <c r="M40" s="11" t="s">
        <v>396</v>
      </c>
    </row>
    <row r="41" spans="1:13" ht="41.25" customHeight="1" x14ac:dyDescent="0.2">
      <c r="A41" s="215"/>
      <c r="B41" s="180"/>
      <c r="C41" s="216"/>
      <c r="D41" s="217"/>
      <c r="E41" s="15" t="s">
        <v>107</v>
      </c>
      <c r="F41" s="15"/>
      <c r="G41" s="20" t="s">
        <v>74</v>
      </c>
      <c r="H41" s="20" t="s">
        <v>108</v>
      </c>
      <c r="I41" s="15" t="s">
        <v>87</v>
      </c>
      <c r="J41" s="15">
        <v>0</v>
      </c>
      <c r="K41" s="15">
        <v>35</v>
      </c>
      <c r="L41" s="15">
        <v>35</v>
      </c>
      <c r="M41" s="11" t="s">
        <v>396</v>
      </c>
    </row>
    <row r="42" spans="1:13" ht="30" customHeight="1" x14ac:dyDescent="0.2">
      <c r="A42" s="215"/>
      <c r="B42" s="180"/>
      <c r="C42" s="216"/>
      <c r="D42" s="217"/>
      <c r="E42" s="11" t="s">
        <v>109</v>
      </c>
      <c r="F42" s="11"/>
      <c r="G42" s="14" t="s">
        <v>74</v>
      </c>
      <c r="H42" s="57" t="s">
        <v>110</v>
      </c>
      <c r="I42" s="11" t="s">
        <v>83</v>
      </c>
      <c r="J42" s="11">
        <v>0</v>
      </c>
      <c r="K42" s="15">
        <v>35</v>
      </c>
      <c r="L42" s="15">
        <v>35</v>
      </c>
      <c r="M42" s="11" t="s">
        <v>396</v>
      </c>
    </row>
    <row r="43" spans="1:13" ht="69" customHeight="1" x14ac:dyDescent="0.2">
      <c r="A43" s="215"/>
      <c r="B43" s="181"/>
      <c r="C43" s="216"/>
      <c r="D43" s="217"/>
      <c r="E43" s="11" t="s">
        <v>111</v>
      </c>
      <c r="F43" s="11"/>
      <c r="G43" s="14" t="s">
        <v>74</v>
      </c>
      <c r="H43" s="57" t="s">
        <v>112</v>
      </c>
      <c r="I43" s="11" t="s">
        <v>83</v>
      </c>
      <c r="J43" s="11">
        <v>0</v>
      </c>
      <c r="K43" s="11">
        <v>35</v>
      </c>
      <c r="L43" s="11">
        <v>35</v>
      </c>
      <c r="M43" s="11" t="s">
        <v>396</v>
      </c>
    </row>
    <row r="44" spans="1:13" ht="43.5" customHeight="1" x14ac:dyDescent="0.2">
      <c r="A44" s="230" t="s">
        <v>113</v>
      </c>
      <c r="B44" s="179"/>
      <c r="C44" s="199">
        <v>130030</v>
      </c>
      <c r="D44" s="213" t="s">
        <v>12</v>
      </c>
      <c r="E44" s="20" t="s">
        <v>415</v>
      </c>
      <c r="F44" s="20"/>
      <c r="G44" s="20" t="s">
        <v>74</v>
      </c>
      <c r="H44" s="20" t="s">
        <v>416</v>
      </c>
      <c r="I44" s="20" t="s">
        <v>87</v>
      </c>
      <c r="J44" s="20">
        <v>0</v>
      </c>
      <c r="K44" s="20">
        <v>35</v>
      </c>
      <c r="L44" s="20">
        <v>35</v>
      </c>
      <c r="M44" s="20" t="s">
        <v>396</v>
      </c>
    </row>
    <row r="45" spans="1:13" ht="59.25" customHeight="1" x14ac:dyDescent="0.2">
      <c r="A45" s="230"/>
      <c r="B45" s="180"/>
      <c r="C45" s="199"/>
      <c r="D45" s="213"/>
      <c r="E45" s="20" t="s">
        <v>417</v>
      </c>
      <c r="F45" s="20"/>
      <c r="G45" s="20" t="s">
        <v>74</v>
      </c>
      <c r="H45" s="20" t="s">
        <v>418</v>
      </c>
      <c r="I45" s="20" t="s">
        <v>83</v>
      </c>
      <c r="J45" s="20">
        <v>0</v>
      </c>
      <c r="K45" s="20">
        <v>35</v>
      </c>
      <c r="L45" s="20">
        <v>35</v>
      </c>
      <c r="M45" s="20" t="s">
        <v>396</v>
      </c>
    </row>
    <row r="46" spans="1:13" ht="15" customHeight="1" x14ac:dyDescent="0.2">
      <c r="A46" s="230"/>
      <c r="B46" s="180"/>
      <c r="C46" s="199"/>
      <c r="D46" s="213"/>
      <c r="E46" s="197" t="s">
        <v>419</v>
      </c>
      <c r="F46" s="20"/>
      <c r="G46" s="20" t="s">
        <v>74</v>
      </c>
      <c r="H46" s="20" t="s">
        <v>114</v>
      </c>
      <c r="I46" s="20" t="s">
        <v>83</v>
      </c>
      <c r="J46" s="20">
        <v>0</v>
      </c>
      <c r="K46" s="20">
        <v>35</v>
      </c>
      <c r="L46" s="20">
        <v>35</v>
      </c>
      <c r="M46" s="15" t="s">
        <v>396</v>
      </c>
    </row>
    <row r="47" spans="1:13" ht="15" customHeight="1" x14ac:dyDescent="0.2">
      <c r="A47" s="230"/>
      <c r="B47" s="180"/>
      <c r="C47" s="199"/>
      <c r="D47" s="213"/>
      <c r="E47" s="197"/>
      <c r="F47" s="20"/>
      <c r="G47" s="20" t="s">
        <v>74</v>
      </c>
      <c r="H47" s="20" t="s">
        <v>115</v>
      </c>
      <c r="I47" s="20" t="s">
        <v>83</v>
      </c>
      <c r="J47" s="20">
        <v>0</v>
      </c>
      <c r="K47" s="20">
        <v>35</v>
      </c>
      <c r="L47" s="20">
        <v>35</v>
      </c>
      <c r="M47" s="15" t="s">
        <v>396</v>
      </c>
    </row>
    <row r="48" spans="1:13" ht="25.5" customHeight="1" x14ac:dyDescent="0.2">
      <c r="A48" s="230"/>
      <c r="B48" s="180"/>
      <c r="C48" s="199"/>
      <c r="D48" s="213"/>
      <c r="E48" s="197"/>
      <c r="F48" s="20"/>
      <c r="G48" s="20" t="s">
        <v>74</v>
      </c>
      <c r="H48" s="20" t="s">
        <v>116</v>
      </c>
      <c r="I48" s="20" t="s">
        <v>83</v>
      </c>
      <c r="J48" s="20">
        <v>0</v>
      </c>
      <c r="K48" s="20">
        <v>35</v>
      </c>
      <c r="L48" s="20">
        <v>35</v>
      </c>
      <c r="M48" s="15" t="s">
        <v>396</v>
      </c>
    </row>
    <row r="49" spans="1:13" ht="27.75" customHeight="1" x14ac:dyDescent="0.2">
      <c r="A49" s="230"/>
      <c r="B49" s="180"/>
      <c r="C49" s="199"/>
      <c r="D49" s="213"/>
      <c r="E49" s="197"/>
      <c r="F49" s="20"/>
      <c r="G49" s="20" t="s">
        <v>74</v>
      </c>
      <c r="H49" s="20" t="s">
        <v>117</v>
      </c>
      <c r="I49" s="20" t="s">
        <v>83</v>
      </c>
      <c r="J49" s="20">
        <v>0</v>
      </c>
      <c r="K49" s="20">
        <v>35</v>
      </c>
      <c r="L49" s="20">
        <v>35</v>
      </c>
      <c r="M49" s="15" t="s">
        <v>396</v>
      </c>
    </row>
    <row r="50" spans="1:13" ht="13.5" customHeight="1" x14ac:dyDescent="0.2">
      <c r="A50" s="230"/>
      <c r="B50" s="180"/>
      <c r="C50" s="199"/>
      <c r="D50" s="213"/>
      <c r="E50" s="197"/>
      <c r="F50" s="20"/>
      <c r="G50" s="20" t="s">
        <v>74</v>
      </c>
      <c r="H50" s="20" t="s">
        <v>118</v>
      </c>
      <c r="I50" s="20" t="s">
        <v>83</v>
      </c>
      <c r="J50" s="20">
        <v>0</v>
      </c>
      <c r="K50" s="20">
        <v>35</v>
      </c>
      <c r="L50" s="20">
        <v>35</v>
      </c>
      <c r="M50" s="15" t="s">
        <v>396</v>
      </c>
    </row>
    <row r="51" spans="1:13" ht="54.75" customHeight="1" x14ac:dyDescent="0.2">
      <c r="A51" s="230"/>
      <c r="B51" s="180"/>
      <c r="C51" s="199"/>
      <c r="D51" s="213"/>
      <c r="E51" s="197"/>
      <c r="F51" s="20"/>
      <c r="G51" s="20" t="s">
        <v>74</v>
      </c>
      <c r="H51" s="20" t="s">
        <v>119</v>
      </c>
      <c r="I51" s="20" t="s">
        <v>83</v>
      </c>
      <c r="J51" s="20">
        <v>0</v>
      </c>
      <c r="K51" s="20">
        <v>35</v>
      </c>
      <c r="L51" s="20">
        <v>35</v>
      </c>
      <c r="M51" s="15" t="s">
        <v>396</v>
      </c>
    </row>
    <row r="52" spans="1:13" ht="13.5" customHeight="1" x14ac:dyDescent="0.2">
      <c r="A52" s="230"/>
      <c r="B52" s="180"/>
      <c r="C52" s="199"/>
      <c r="D52" s="213"/>
      <c r="E52" s="197"/>
      <c r="F52" s="20"/>
      <c r="G52" s="20" t="s">
        <v>74</v>
      </c>
      <c r="H52" s="20" t="s">
        <v>120</v>
      </c>
      <c r="I52" s="20" t="s">
        <v>83</v>
      </c>
      <c r="J52" s="20">
        <v>0</v>
      </c>
      <c r="K52" s="20">
        <v>35</v>
      </c>
      <c r="L52" s="20">
        <v>35</v>
      </c>
      <c r="M52" s="15" t="s">
        <v>396</v>
      </c>
    </row>
    <row r="53" spans="1:13" ht="27" customHeight="1" x14ac:dyDescent="0.2">
      <c r="A53" s="230"/>
      <c r="B53" s="181"/>
      <c r="C53" s="199"/>
      <c r="D53" s="213"/>
      <c r="E53" s="197"/>
      <c r="F53" s="20"/>
      <c r="G53" s="20" t="s">
        <v>74</v>
      </c>
      <c r="H53" s="20" t="s">
        <v>121</v>
      </c>
      <c r="I53" s="20" t="s">
        <v>122</v>
      </c>
      <c r="J53" s="20">
        <v>0</v>
      </c>
      <c r="K53" s="20">
        <v>35</v>
      </c>
      <c r="L53" s="20">
        <v>35</v>
      </c>
      <c r="M53" s="15" t="s">
        <v>396</v>
      </c>
    </row>
    <row r="54" spans="1:13" ht="23.25" customHeight="1" x14ac:dyDescent="0.2">
      <c r="A54" s="179" t="s">
        <v>123</v>
      </c>
      <c r="B54" s="179"/>
      <c r="C54" s="225">
        <v>130040</v>
      </c>
      <c r="D54" s="227" t="s">
        <v>14</v>
      </c>
      <c r="E54" s="207" t="s">
        <v>420</v>
      </c>
      <c r="F54" s="14"/>
      <c r="G54" s="14" t="s">
        <v>74</v>
      </c>
      <c r="H54" s="57" t="s">
        <v>124</v>
      </c>
      <c r="I54" s="14" t="s">
        <v>83</v>
      </c>
      <c r="J54" s="14">
        <v>0</v>
      </c>
      <c r="K54" s="14">
        <v>10</v>
      </c>
      <c r="L54" s="14">
        <v>10</v>
      </c>
      <c r="M54" s="11" t="s">
        <v>396</v>
      </c>
    </row>
    <row r="55" spans="1:13" ht="30.75" customHeight="1" x14ac:dyDescent="0.2">
      <c r="A55" s="181"/>
      <c r="B55" s="181"/>
      <c r="C55" s="226"/>
      <c r="D55" s="228"/>
      <c r="E55" s="209"/>
      <c r="F55" s="14"/>
      <c r="G55" s="14" t="s">
        <v>74</v>
      </c>
      <c r="H55" s="57" t="s">
        <v>421</v>
      </c>
      <c r="I55" s="14" t="s">
        <v>83</v>
      </c>
      <c r="J55" s="14">
        <v>0</v>
      </c>
      <c r="K55" s="14">
        <v>10</v>
      </c>
      <c r="L55" s="14">
        <v>10</v>
      </c>
      <c r="M55" s="11" t="s">
        <v>396</v>
      </c>
    </row>
    <row r="56" spans="1:13" ht="33.75" customHeight="1" x14ac:dyDescent="0.2">
      <c r="A56" s="59" t="s">
        <v>125</v>
      </c>
      <c r="B56" s="52" t="s">
        <v>413</v>
      </c>
      <c r="C56" s="16">
        <v>140000</v>
      </c>
      <c r="D56" s="71" t="s">
        <v>15</v>
      </c>
      <c r="E56" s="13"/>
      <c r="F56" s="13"/>
      <c r="G56" s="13"/>
      <c r="H56" s="13"/>
      <c r="I56" s="13"/>
      <c r="J56" s="13"/>
      <c r="K56" s="13"/>
      <c r="L56" s="13"/>
      <c r="M56" s="13"/>
    </row>
    <row r="57" spans="1:13" ht="84" customHeight="1" x14ac:dyDescent="0.2">
      <c r="A57" s="231" t="s">
        <v>126</v>
      </c>
      <c r="B57" s="223"/>
      <c r="C57" s="232">
        <v>140010</v>
      </c>
      <c r="D57" s="197" t="s">
        <v>16</v>
      </c>
      <c r="E57" s="20" t="s">
        <v>127</v>
      </c>
      <c r="F57" s="20" t="s">
        <v>128</v>
      </c>
      <c r="G57" s="14" t="s">
        <v>74</v>
      </c>
      <c r="H57" s="57" t="s">
        <v>129</v>
      </c>
      <c r="I57" s="14" t="s">
        <v>83</v>
      </c>
      <c r="J57" s="14">
        <v>0</v>
      </c>
      <c r="K57" s="14">
        <v>55</v>
      </c>
      <c r="L57" s="14">
        <v>55</v>
      </c>
      <c r="M57" s="11" t="s">
        <v>422</v>
      </c>
    </row>
    <row r="58" spans="1:13" ht="78.75" customHeight="1" x14ac:dyDescent="0.2">
      <c r="A58" s="231"/>
      <c r="B58" s="229"/>
      <c r="C58" s="232"/>
      <c r="D58" s="197"/>
      <c r="E58" s="20" t="s">
        <v>127</v>
      </c>
      <c r="F58" s="20" t="s">
        <v>130</v>
      </c>
      <c r="G58" s="14" t="s">
        <v>74</v>
      </c>
      <c r="H58" s="57" t="s">
        <v>129</v>
      </c>
      <c r="I58" s="14" t="s">
        <v>83</v>
      </c>
      <c r="J58" s="14">
        <v>0</v>
      </c>
      <c r="K58" s="14">
        <v>55</v>
      </c>
      <c r="L58" s="14">
        <v>55</v>
      </c>
      <c r="M58" s="11" t="s">
        <v>422</v>
      </c>
    </row>
    <row r="59" spans="1:13" ht="60.75" customHeight="1" x14ac:dyDescent="0.2">
      <c r="A59" s="231"/>
      <c r="B59" s="229"/>
      <c r="C59" s="232"/>
      <c r="D59" s="197"/>
      <c r="E59" s="20" t="s">
        <v>131</v>
      </c>
      <c r="F59" s="20" t="s">
        <v>132</v>
      </c>
      <c r="G59" s="14" t="s">
        <v>74</v>
      </c>
      <c r="H59" s="57" t="s">
        <v>129</v>
      </c>
      <c r="I59" s="14" t="s">
        <v>83</v>
      </c>
      <c r="J59" s="14">
        <v>0</v>
      </c>
      <c r="K59" s="14">
        <v>55</v>
      </c>
      <c r="L59" s="14">
        <v>55</v>
      </c>
      <c r="M59" s="11" t="s">
        <v>422</v>
      </c>
    </row>
    <row r="60" spans="1:13" ht="57.75" customHeight="1" x14ac:dyDescent="0.2">
      <c r="A60" s="231"/>
      <c r="B60" s="229"/>
      <c r="C60" s="232"/>
      <c r="D60" s="197"/>
      <c r="E60" s="20" t="s">
        <v>133</v>
      </c>
      <c r="F60" s="20" t="s">
        <v>132</v>
      </c>
      <c r="G60" s="14" t="s">
        <v>74</v>
      </c>
      <c r="H60" s="57" t="s">
        <v>134</v>
      </c>
      <c r="I60" s="14" t="s">
        <v>83</v>
      </c>
      <c r="J60" s="14">
        <v>0</v>
      </c>
      <c r="K60" s="14">
        <v>55</v>
      </c>
      <c r="L60" s="14">
        <v>55</v>
      </c>
      <c r="M60" s="11" t="s">
        <v>422</v>
      </c>
    </row>
    <row r="61" spans="1:13" ht="81.75" customHeight="1" x14ac:dyDescent="0.2">
      <c r="A61" s="231"/>
      <c r="B61" s="224"/>
      <c r="C61" s="232"/>
      <c r="D61" s="197"/>
      <c r="E61" s="20" t="s">
        <v>135</v>
      </c>
      <c r="F61" s="20" t="s">
        <v>136</v>
      </c>
      <c r="G61" s="14" t="s">
        <v>74</v>
      </c>
      <c r="H61" s="57" t="s">
        <v>129</v>
      </c>
      <c r="I61" s="14" t="s">
        <v>83</v>
      </c>
      <c r="J61" s="14">
        <v>0</v>
      </c>
      <c r="K61" s="14">
        <v>55</v>
      </c>
      <c r="L61" s="14">
        <v>55</v>
      </c>
      <c r="M61" s="11" t="s">
        <v>422</v>
      </c>
    </row>
    <row r="62" spans="1:13" ht="27" customHeight="1" x14ac:dyDescent="0.2">
      <c r="A62" s="222" t="s">
        <v>137</v>
      </c>
      <c r="B62" s="223"/>
      <c r="C62" s="199">
        <v>140020</v>
      </c>
      <c r="D62" s="197" t="s">
        <v>17</v>
      </c>
      <c r="E62" s="197" t="s">
        <v>423</v>
      </c>
      <c r="F62" s="20" t="s">
        <v>128</v>
      </c>
      <c r="G62" s="14" t="s">
        <v>74</v>
      </c>
      <c r="H62" s="57" t="s">
        <v>129</v>
      </c>
      <c r="I62" s="14" t="s">
        <v>83</v>
      </c>
      <c r="J62" s="14">
        <v>0</v>
      </c>
      <c r="K62" s="14">
        <v>55</v>
      </c>
      <c r="L62" s="14">
        <v>55</v>
      </c>
      <c r="M62" s="11" t="s">
        <v>422</v>
      </c>
    </row>
    <row r="63" spans="1:13" ht="45" customHeight="1" x14ac:dyDescent="0.2">
      <c r="A63" s="222"/>
      <c r="B63" s="229"/>
      <c r="C63" s="199"/>
      <c r="D63" s="197"/>
      <c r="E63" s="197"/>
      <c r="F63" s="20" t="s">
        <v>130</v>
      </c>
      <c r="G63" s="14" t="s">
        <v>74</v>
      </c>
      <c r="H63" s="57" t="s">
        <v>129</v>
      </c>
      <c r="I63" s="14" t="s">
        <v>83</v>
      </c>
      <c r="J63" s="14">
        <v>0</v>
      </c>
      <c r="K63" s="14">
        <v>55</v>
      </c>
      <c r="L63" s="14">
        <v>55</v>
      </c>
      <c r="M63" s="11" t="s">
        <v>422</v>
      </c>
    </row>
    <row r="64" spans="1:13" ht="71.25" customHeight="1" x14ac:dyDescent="0.2">
      <c r="A64" s="222"/>
      <c r="B64" s="229"/>
      <c r="C64" s="199"/>
      <c r="D64" s="197"/>
      <c r="E64" s="20" t="s">
        <v>424</v>
      </c>
      <c r="F64" s="20" t="s">
        <v>132</v>
      </c>
      <c r="G64" s="14" t="s">
        <v>74</v>
      </c>
      <c r="H64" s="57" t="s">
        <v>129</v>
      </c>
      <c r="I64" s="14" t="s">
        <v>83</v>
      </c>
      <c r="J64" s="14">
        <v>0</v>
      </c>
      <c r="K64" s="14">
        <v>55</v>
      </c>
      <c r="L64" s="14">
        <v>55</v>
      </c>
      <c r="M64" s="11" t="s">
        <v>422</v>
      </c>
    </row>
    <row r="65" spans="1:13" ht="73.5" customHeight="1" x14ac:dyDescent="0.2">
      <c r="A65" s="222"/>
      <c r="B65" s="224"/>
      <c r="C65" s="199"/>
      <c r="D65" s="197"/>
      <c r="E65" s="20" t="s">
        <v>425</v>
      </c>
      <c r="F65" s="20" t="s">
        <v>132</v>
      </c>
      <c r="G65" s="14" t="s">
        <v>74</v>
      </c>
      <c r="H65" s="57" t="s">
        <v>134</v>
      </c>
      <c r="I65" s="14" t="s">
        <v>83</v>
      </c>
      <c r="J65" s="14">
        <v>0</v>
      </c>
      <c r="K65" s="14">
        <v>55</v>
      </c>
      <c r="L65" s="14">
        <v>55</v>
      </c>
      <c r="M65" s="11" t="s">
        <v>422</v>
      </c>
    </row>
    <row r="66" spans="1:13" ht="36.75" customHeight="1" x14ac:dyDescent="0.2">
      <c r="A66" s="222" t="s">
        <v>138</v>
      </c>
      <c r="B66" s="223"/>
      <c r="C66" s="195">
        <v>140030</v>
      </c>
      <c r="D66" s="218" t="s">
        <v>18</v>
      </c>
      <c r="E66" s="197" t="s">
        <v>426</v>
      </c>
      <c r="F66" s="15" t="s">
        <v>139</v>
      </c>
      <c r="G66" s="14" t="s">
        <v>74</v>
      </c>
      <c r="H66" s="15" t="s">
        <v>140</v>
      </c>
      <c r="I66" s="11" t="s">
        <v>83</v>
      </c>
      <c r="J66" s="11">
        <v>0</v>
      </c>
      <c r="K66" s="11">
        <v>55</v>
      </c>
      <c r="L66" s="11">
        <v>55</v>
      </c>
      <c r="M66" s="11" t="s">
        <v>422</v>
      </c>
    </row>
    <row r="67" spans="1:13" ht="108" customHeight="1" x14ac:dyDescent="0.2">
      <c r="A67" s="222"/>
      <c r="B67" s="224"/>
      <c r="C67" s="195"/>
      <c r="D67" s="218"/>
      <c r="E67" s="197"/>
      <c r="F67" s="15" t="s">
        <v>132</v>
      </c>
      <c r="G67" s="14" t="s">
        <v>74</v>
      </c>
      <c r="H67" s="15" t="s">
        <v>140</v>
      </c>
      <c r="I67" s="11" t="s">
        <v>83</v>
      </c>
      <c r="J67" s="11">
        <v>0</v>
      </c>
      <c r="K67" s="11">
        <v>55</v>
      </c>
      <c r="L67" s="11">
        <v>55</v>
      </c>
      <c r="M67" s="11" t="s">
        <v>422</v>
      </c>
    </row>
    <row r="68" spans="1:13" ht="39" customHeight="1" x14ac:dyDescent="0.2">
      <c r="A68" s="230" t="s">
        <v>141</v>
      </c>
      <c r="B68" s="179"/>
      <c r="C68" s="216">
        <v>140040</v>
      </c>
      <c r="D68" s="218" t="s">
        <v>19</v>
      </c>
      <c r="E68" s="218" t="s">
        <v>142</v>
      </c>
      <c r="F68" s="15" t="s">
        <v>130</v>
      </c>
      <c r="G68" s="15" t="s">
        <v>74</v>
      </c>
      <c r="H68" s="15" t="s">
        <v>143</v>
      </c>
      <c r="I68" s="15" t="s">
        <v>83</v>
      </c>
      <c r="J68" s="15">
        <v>0</v>
      </c>
      <c r="K68" s="15">
        <v>20</v>
      </c>
      <c r="L68" s="15">
        <v>20</v>
      </c>
      <c r="M68" s="11" t="s">
        <v>422</v>
      </c>
    </row>
    <row r="69" spans="1:13" ht="39.75" customHeight="1" x14ac:dyDescent="0.2">
      <c r="A69" s="217"/>
      <c r="B69" s="180"/>
      <c r="C69" s="216"/>
      <c r="D69" s="217"/>
      <c r="E69" s="197"/>
      <c r="F69" s="15" t="s">
        <v>128</v>
      </c>
      <c r="G69" s="14" t="s">
        <v>74</v>
      </c>
      <c r="H69" s="15" t="s">
        <v>143</v>
      </c>
      <c r="I69" s="15" t="s">
        <v>83</v>
      </c>
      <c r="J69" s="15">
        <v>0</v>
      </c>
      <c r="K69" s="15">
        <v>20</v>
      </c>
      <c r="L69" s="15">
        <v>20</v>
      </c>
      <c r="M69" s="11" t="s">
        <v>422</v>
      </c>
    </row>
    <row r="70" spans="1:13" ht="42.75" customHeight="1" x14ac:dyDescent="0.2">
      <c r="A70" s="217"/>
      <c r="B70" s="180"/>
      <c r="C70" s="216"/>
      <c r="D70" s="217"/>
      <c r="E70" s="197"/>
      <c r="F70" s="15" t="s">
        <v>132</v>
      </c>
      <c r="G70" s="14" t="s">
        <v>74</v>
      </c>
      <c r="H70" s="15" t="s">
        <v>143</v>
      </c>
      <c r="I70" s="15" t="s">
        <v>83</v>
      </c>
      <c r="J70" s="15">
        <v>0</v>
      </c>
      <c r="K70" s="15">
        <v>20</v>
      </c>
      <c r="L70" s="15">
        <v>20</v>
      </c>
      <c r="M70" s="11" t="s">
        <v>422</v>
      </c>
    </row>
    <row r="71" spans="1:13" ht="27.75" customHeight="1" x14ac:dyDescent="0.2">
      <c r="A71" s="217"/>
      <c r="B71" s="180"/>
      <c r="C71" s="216"/>
      <c r="D71" s="217"/>
      <c r="E71" s="15" t="s">
        <v>144</v>
      </c>
      <c r="F71" s="15"/>
      <c r="G71" s="14" t="s">
        <v>74</v>
      </c>
      <c r="H71" s="15" t="s">
        <v>145</v>
      </c>
      <c r="I71" s="15" t="s">
        <v>65</v>
      </c>
      <c r="J71" s="15">
        <v>0</v>
      </c>
      <c r="K71" s="15">
        <v>20</v>
      </c>
      <c r="L71" s="15">
        <v>20</v>
      </c>
      <c r="M71" s="11" t="s">
        <v>422</v>
      </c>
    </row>
    <row r="72" spans="1:13" ht="36" customHeight="1" x14ac:dyDescent="0.2">
      <c r="A72" s="217"/>
      <c r="B72" s="180"/>
      <c r="C72" s="216"/>
      <c r="D72" s="217"/>
      <c r="E72" s="15" t="s">
        <v>146</v>
      </c>
      <c r="F72" s="15"/>
      <c r="G72" s="14" t="s">
        <v>74</v>
      </c>
      <c r="H72" s="15" t="s">
        <v>146</v>
      </c>
      <c r="I72" s="15" t="s">
        <v>65</v>
      </c>
      <c r="J72" s="15">
        <v>0</v>
      </c>
      <c r="K72" s="15">
        <v>20</v>
      </c>
      <c r="L72" s="15">
        <v>20</v>
      </c>
      <c r="M72" s="11" t="s">
        <v>422</v>
      </c>
    </row>
    <row r="73" spans="1:13" ht="41.25" customHeight="1" x14ac:dyDescent="0.2">
      <c r="A73" s="217"/>
      <c r="B73" s="181"/>
      <c r="C73" s="216"/>
      <c r="D73" s="217"/>
      <c r="E73" s="15" t="s">
        <v>146</v>
      </c>
      <c r="F73" s="15"/>
      <c r="G73" s="14" t="s">
        <v>74</v>
      </c>
      <c r="H73" s="20" t="s">
        <v>147</v>
      </c>
      <c r="I73" s="15" t="s">
        <v>65</v>
      </c>
      <c r="J73" s="15">
        <v>0</v>
      </c>
      <c r="K73" s="15">
        <v>20</v>
      </c>
      <c r="L73" s="15">
        <v>20</v>
      </c>
      <c r="M73" s="11" t="s">
        <v>422</v>
      </c>
    </row>
    <row r="74" spans="1:13" ht="13.5" customHeight="1" x14ac:dyDescent="0.2">
      <c r="A74" s="61" t="s">
        <v>148</v>
      </c>
      <c r="B74" s="52" t="s">
        <v>413</v>
      </c>
      <c r="C74" s="17">
        <v>150000</v>
      </c>
      <c r="D74" s="60" t="s">
        <v>20</v>
      </c>
      <c r="E74" s="18"/>
      <c r="F74" s="18"/>
      <c r="G74" s="18"/>
      <c r="H74" s="18"/>
      <c r="I74" s="13"/>
      <c r="J74" s="13"/>
      <c r="K74" s="13"/>
      <c r="L74" s="13"/>
      <c r="M74" s="13"/>
    </row>
    <row r="75" spans="1:13" ht="40" customHeight="1" x14ac:dyDescent="0.2">
      <c r="A75" s="233" t="s">
        <v>149</v>
      </c>
      <c r="B75" s="179"/>
      <c r="C75" s="236">
        <v>150010</v>
      </c>
      <c r="D75" s="197" t="s">
        <v>21</v>
      </c>
      <c r="E75" s="237" t="s">
        <v>427</v>
      </c>
      <c r="F75" s="15" t="s">
        <v>128</v>
      </c>
      <c r="G75" s="20" t="s">
        <v>74</v>
      </c>
      <c r="H75" s="20" t="s">
        <v>150</v>
      </c>
      <c r="I75" s="15" t="s">
        <v>83</v>
      </c>
      <c r="J75" s="15">
        <v>0</v>
      </c>
      <c r="K75" s="15">
        <v>35</v>
      </c>
      <c r="L75" s="15">
        <v>35</v>
      </c>
      <c r="M75" s="15" t="s">
        <v>422</v>
      </c>
    </row>
    <row r="76" spans="1:13" ht="40" customHeight="1" x14ac:dyDescent="0.2">
      <c r="A76" s="234"/>
      <c r="B76" s="180"/>
      <c r="C76" s="236"/>
      <c r="D76" s="197"/>
      <c r="E76" s="238"/>
      <c r="F76" s="15" t="s">
        <v>130</v>
      </c>
      <c r="G76" s="20" t="s">
        <v>74</v>
      </c>
      <c r="H76" s="20" t="s">
        <v>150</v>
      </c>
      <c r="I76" s="15" t="s">
        <v>83</v>
      </c>
      <c r="J76" s="15">
        <v>0</v>
      </c>
      <c r="K76" s="15">
        <v>35</v>
      </c>
      <c r="L76" s="15">
        <v>35</v>
      </c>
      <c r="M76" s="15" t="s">
        <v>422</v>
      </c>
    </row>
    <row r="77" spans="1:13" ht="40" customHeight="1" x14ac:dyDescent="0.2">
      <c r="A77" s="234"/>
      <c r="B77" s="180"/>
      <c r="C77" s="236"/>
      <c r="D77" s="197"/>
      <c r="E77" s="238"/>
      <c r="F77" s="15" t="s">
        <v>132</v>
      </c>
      <c r="G77" s="20" t="s">
        <v>74</v>
      </c>
      <c r="H77" s="15" t="s">
        <v>151</v>
      </c>
      <c r="I77" s="15" t="s">
        <v>83</v>
      </c>
      <c r="J77" s="15">
        <v>0</v>
      </c>
      <c r="K77" s="15">
        <v>35</v>
      </c>
      <c r="L77" s="15">
        <v>35</v>
      </c>
      <c r="M77" s="15" t="s">
        <v>422</v>
      </c>
    </row>
    <row r="78" spans="1:13" ht="40" customHeight="1" x14ac:dyDescent="0.2">
      <c r="A78" s="234"/>
      <c r="B78" s="180"/>
      <c r="C78" s="236"/>
      <c r="D78" s="197"/>
      <c r="E78" s="238"/>
      <c r="F78" s="15" t="s">
        <v>132</v>
      </c>
      <c r="G78" s="20" t="s">
        <v>74</v>
      </c>
      <c r="H78" s="20" t="s">
        <v>150</v>
      </c>
      <c r="I78" s="15" t="s">
        <v>83</v>
      </c>
      <c r="J78" s="15">
        <v>0</v>
      </c>
      <c r="K78" s="15">
        <v>35</v>
      </c>
      <c r="L78" s="15">
        <v>35</v>
      </c>
      <c r="M78" s="15" t="s">
        <v>422</v>
      </c>
    </row>
    <row r="79" spans="1:13" ht="40" customHeight="1" x14ac:dyDescent="0.2">
      <c r="A79" s="234"/>
      <c r="B79" s="180"/>
      <c r="C79" s="236"/>
      <c r="D79" s="197"/>
      <c r="E79" s="238"/>
      <c r="F79" s="15" t="s">
        <v>136</v>
      </c>
      <c r="G79" s="20" t="s">
        <v>74</v>
      </c>
      <c r="H79" s="20" t="s">
        <v>150</v>
      </c>
      <c r="I79" s="15" t="s">
        <v>83</v>
      </c>
      <c r="J79" s="15">
        <v>0</v>
      </c>
      <c r="K79" s="15">
        <v>35</v>
      </c>
      <c r="L79" s="15">
        <v>35</v>
      </c>
      <c r="M79" s="15" t="s">
        <v>422</v>
      </c>
    </row>
    <row r="80" spans="1:13" ht="40" customHeight="1" x14ac:dyDescent="0.2">
      <c r="A80" s="234"/>
      <c r="B80" s="180"/>
      <c r="C80" s="236"/>
      <c r="D80" s="197"/>
      <c r="E80" s="238"/>
      <c r="F80" s="15" t="s">
        <v>136</v>
      </c>
      <c r="G80" s="20" t="s">
        <v>74</v>
      </c>
      <c r="H80" s="15" t="s">
        <v>151</v>
      </c>
      <c r="I80" s="15" t="s">
        <v>83</v>
      </c>
      <c r="J80" s="15">
        <v>0</v>
      </c>
      <c r="K80" s="15">
        <v>35</v>
      </c>
      <c r="L80" s="15">
        <v>35</v>
      </c>
      <c r="M80" s="15" t="s">
        <v>422</v>
      </c>
    </row>
    <row r="81" spans="1:13" ht="40" customHeight="1" x14ac:dyDescent="0.2">
      <c r="A81" s="234"/>
      <c r="B81" s="180"/>
      <c r="C81" s="236"/>
      <c r="D81" s="197"/>
      <c r="E81" s="238"/>
      <c r="F81" s="15" t="s">
        <v>152</v>
      </c>
      <c r="G81" s="20" t="s">
        <v>74</v>
      </c>
      <c r="H81" s="15" t="s">
        <v>151</v>
      </c>
      <c r="I81" s="15" t="s">
        <v>83</v>
      </c>
      <c r="J81" s="15">
        <v>0</v>
      </c>
      <c r="K81" s="15">
        <v>35</v>
      </c>
      <c r="L81" s="15">
        <v>35</v>
      </c>
      <c r="M81" s="15" t="s">
        <v>422</v>
      </c>
    </row>
    <row r="82" spans="1:13" ht="40" customHeight="1" x14ac:dyDescent="0.2">
      <c r="A82" s="234"/>
      <c r="B82" s="180"/>
      <c r="C82" s="236"/>
      <c r="D82" s="197"/>
      <c r="E82" s="238"/>
      <c r="F82" s="15" t="s">
        <v>152</v>
      </c>
      <c r="G82" s="20" t="s">
        <v>74</v>
      </c>
      <c r="H82" s="20" t="s">
        <v>150</v>
      </c>
      <c r="I82" s="15" t="s">
        <v>83</v>
      </c>
      <c r="J82" s="15">
        <v>0</v>
      </c>
      <c r="K82" s="15">
        <v>35</v>
      </c>
      <c r="L82" s="15">
        <v>35</v>
      </c>
      <c r="M82" s="15" t="s">
        <v>422</v>
      </c>
    </row>
    <row r="83" spans="1:13" ht="40" customHeight="1" x14ac:dyDescent="0.2">
      <c r="A83" s="234"/>
      <c r="B83" s="180"/>
      <c r="C83" s="236"/>
      <c r="D83" s="197"/>
      <c r="E83" s="238"/>
      <c r="F83" s="15" t="s">
        <v>428</v>
      </c>
      <c r="G83" s="20" t="s">
        <v>74</v>
      </c>
      <c r="H83" s="20" t="s">
        <v>150</v>
      </c>
      <c r="I83" s="15" t="s">
        <v>401</v>
      </c>
      <c r="J83" s="15">
        <v>0</v>
      </c>
      <c r="K83" s="15">
        <v>35</v>
      </c>
      <c r="L83" s="15">
        <v>35</v>
      </c>
      <c r="M83" s="15" t="s">
        <v>422</v>
      </c>
    </row>
    <row r="84" spans="1:13" ht="40" customHeight="1" x14ac:dyDescent="0.2">
      <c r="A84" s="235"/>
      <c r="B84" s="181"/>
      <c r="C84" s="236"/>
      <c r="D84" s="197"/>
      <c r="E84" s="239"/>
      <c r="F84" s="15" t="s">
        <v>429</v>
      </c>
      <c r="G84" s="20" t="s">
        <v>74</v>
      </c>
      <c r="H84" s="15" t="s">
        <v>151</v>
      </c>
      <c r="I84" s="15" t="s">
        <v>401</v>
      </c>
      <c r="J84" s="15">
        <v>0</v>
      </c>
      <c r="K84" s="15">
        <v>35</v>
      </c>
      <c r="L84" s="15">
        <v>35</v>
      </c>
      <c r="M84" s="15" t="s">
        <v>422</v>
      </c>
    </row>
    <row r="85" spans="1:13" ht="54" customHeight="1" x14ac:dyDescent="0.2">
      <c r="A85" s="240" t="s">
        <v>153</v>
      </c>
      <c r="B85" s="242"/>
      <c r="C85" s="210">
        <v>150020</v>
      </c>
      <c r="D85" s="188" t="s">
        <v>430</v>
      </c>
      <c r="E85" s="218" t="s">
        <v>154</v>
      </c>
      <c r="F85" s="15"/>
      <c r="G85" s="20" t="s">
        <v>74</v>
      </c>
      <c r="H85" s="15" t="s">
        <v>155</v>
      </c>
      <c r="I85" s="15" t="s">
        <v>431</v>
      </c>
      <c r="J85" s="15">
        <v>0</v>
      </c>
      <c r="K85" s="15">
        <v>30</v>
      </c>
      <c r="L85" s="15">
        <v>30</v>
      </c>
      <c r="M85" s="15" t="s">
        <v>422</v>
      </c>
    </row>
    <row r="86" spans="1:13" ht="115.5" customHeight="1" x14ac:dyDescent="0.2">
      <c r="A86" s="241"/>
      <c r="B86" s="243"/>
      <c r="C86" s="211"/>
      <c r="D86" s="190"/>
      <c r="E86" s="218"/>
      <c r="F86" s="15"/>
      <c r="G86" s="20" t="s">
        <v>74</v>
      </c>
      <c r="H86" s="15" t="s">
        <v>156</v>
      </c>
      <c r="I86" s="15" t="s">
        <v>431</v>
      </c>
      <c r="J86" s="15">
        <v>0</v>
      </c>
      <c r="K86" s="15">
        <v>30</v>
      </c>
      <c r="L86" s="15">
        <v>30</v>
      </c>
      <c r="M86" s="15" t="s">
        <v>422</v>
      </c>
    </row>
    <row r="87" spans="1:13" ht="45" customHeight="1" x14ac:dyDescent="0.2">
      <c r="A87" s="215" t="s">
        <v>157</v>
      </c>
      <c r="B87" s="179"/>
      <c r="C87" s="195">
        <v>150030</v>
      </c>
      <c r="D87" s="213" t="s">
        <v>158</v>
      </c>
      <c r="E87" s="197" t="s">
        <v>159</v>
      </c>
      <c r="F87" s="20" t="s">
        <v>160</v>
      </c>
      <c r="G87" s="20" t="s">
        <v>74</v>
      </c>
      <c r="H87" s="20" t="s">
        <v>161</v>
      </c>
      <c r="I87" s="15" t="s">
        <v>401</v>
      </c>
      <c r="J87" s="15">
        <v>600</v>
      </c>
      <c r="K87" s="15">
        <v>35</v>
      </c>
      <c r="L87" s="15">
        <v>35</v>
      </c>
      <c r="M87" s="15" t="s">
        <v>422</v>
      </c>
    </row>
    <row r="88" spans="1:13" ht="45" customHeight="1" x14ac:dyDescent="0.2">
      <c r="A88" s="215"/>
      <c r="B88" s="180"/>
      <c r="C88" s="195"/>
      <c r="D88" s="213"/>
      <c r="E88" s="197"/>
      <c r="F88" s="20" t="s">
        <v>162</v>
      </c>
      <c r="G88" s="20" t="s">
        <v>74</v>
      </c>
      <c r="H88" s="20" t="s">
        <v>161</v>
      </c>
      <c r="I88" s="15" t="s">
        <v>401</v>
      </c>
      <c r="J88" s="15">
        <v>600</v>
      </c>
      <c r="K88" s="15">
        <v>35</v>
      </c>
      <c r="L88" s="15">
        <v>35</v>
      </c>
      <c r="M88" s="15" t="s">
        <v>422</v>
      </c>
    </row>
    <row r="89" spans="1:13" ht="45" customHeight="1" x14ac:dyDescent="0.2">
      <c r="A89" s="215"/>
      <c r="B89" s="180"/>
      <c r="C89" s="195"/>
      <c r="D89" s="213"/>
      <c r="E89" s="197"/>
      <c r="F89" s="20" t="s">
        <v>163</v>
      </c>
      <c r="G89" s="20" t="s">
        <v>74</v>
      </c>
      <c r="H89" s="20" t="s">
        <v>161</v>
      </c>
      <c r="I89" s="15" t="s">
        <v>83</v>
      </c>
      <c r="J89" s="15">
        <v>600</v>
      </c>
      <c r="K89" s="15">
        <v>35</v>
      </c>
      <c r="L89" s="15">
        <v>35</v>
      </c>
      <c r="M89" s="15" t="s">
        <v>422</v>
      </c>
    </row>
    <row r="90" spans="1:13" ht="45" customHeight="1" x14ac:dyDescent="0.2">
      <c r="A90" s="215"/>
      <c r="B90" s="180"/>
      <c r="C90" s="195"/>
      <c r="D90" s="213"/>
      <c r="E90" s="197"/>
      <c r="F90" s="20" t="s">
        <v>139</v>
      </c>
      <c r="G90" s="20" t="s">
        <v>74</v>
      </c>
      <c r="H90" s="20" t="s">
        <v>164</v>
      </c>
      <c r="I90" s="15" t="s">
        <v>401</v>
      </c>
      <c r="J90" s="15">
        <v>600</v>
      </c>
      <c r="K90" s="15">
        <v>35</v>
      </c>
      <c r="L90" s="15">
        <v>35</v>
      </c>
      <c r="M90" s="15" t="s">
        <v>422</v>
      </c>
    </row>
    <row r="91" spans="1:13" ht="45" customHeight="1" x14ac:dyDescent="0.2">
      <c r="A91" s="215"/>
      <c r="B91" s="181"/>
      <c r="C91" s="195"/>
      <c r="D91" s="213"/>
      <c r="E91" s="197"/>
      <c r="F91" s="20" t="s">
        <v>165</v>
      </c>
      <c r="G91" s="20" t="s">
        <v>74</v>
      </c>
      <c r="H91" s="20" t="s">
        <v>161</v>
      </c>
      <c r="I91" s="15" t="s">
        <v>83</v>
      </c>
      <c r="J91" s="15">
        <v>600</v>
      </c>
      <c r="K91" s="15">
        <v>35</v>
      </c>
      <c r="L91" s="15">
        <v>35</v>
      </c>
      <c r="M91" s="15" t="s">
        <v>422</v>
      </c>
    </row>
    <row r="92" spans="1:13" ht="45" customHeight="1" x14ac:dyDescent="0.2">
      <c r="A92" s="176" t="s">
        <v>166</v>
      </c>
      <c r="B92" s="179"/>
      <c r="C92" s="182">
        <v>150040</v>
      </c>
      <c r="D92" s="185" t="s">
        <v>432</v>
      </c>
      <c r="E92" s="188" t="s">
        <v>167</v>
      </c>
      <c r="F92" s="15"/>
      <c r="G92" s="20" t="s">
        <v>74</v>
      </c>
      <c r="H92" s="15" t="s">
        <v>168</v>
      </c>
      <c r="I92" s="15" t="s">
        <v>83</v>
      </c>
      <c r="J92" s="15">
        <v>600</v>
      </c>
      <c r="K92" s="15">
        <v>35</v>
      </c>
      <c r="L92" s="15">
        <v>35</v>
      </c>
      <c r="M92" s="15" t="s">
        <v>422</v>
      </c>
    </row>
    <row r="93" spans="1:13" s="19" customFormat="1" ht="45" customHeight="1" x14ac:dyDescent="0.35">
      <c r="A93" s="177"/>
      <c r="B93" s="180"/>
      <c r="C93" s="183"/>
      <c r="D93" s="186"/>
      <c r="E93" s="189"/>
      <c r="F93" s="15"/>
      <c r="G93" s="20" t="s">
        <v>74</v>
      </c>
      <c r="H93" s="15" t="s">
        <v>169</v>
      </c>
      <c r="I93" s="15" t="s">
        <v>83</v>
      </c>
      <c r="J93" s="15">
        <v>600</v>
      </c>
      <c r="K93" s="15">
        <v>35</v>
      </c>
      <c r="L93" s="15">
        <v>35</v>
      </c>
      <c r="M93" s="15" t="s">
        <v>422</v>
      </c>
    </row>
    <row r="94" spans="1:13" ht="45" customHeight="1" x14ac:dyDescent="0.2">
      <c r="A94" s="177"/>
      <c r="B94" s="180"/>
      <c r="C94" s="183"/>
      <c r="D94" s="186"/>
      <c r="E94" s="188" t="s">
        <v>433</v>
      </c>
      <c r="F94" s="15"/>
      <c r="G94" s="20" t="s">
        <v>74</v>
      </c>
      <c r="H94" s="15" t="s">
        <v>434</v>
      </c>
      <c r="I94" s="20" t="s">
        <v>431</v>
      </c>
      <c r="J94" s="11">
        <v>600</v>
      </c>
      <c r="K94" s="15">
        <v>35</v>
      </c>
      <c r="L94" s="15">
        <v>35</v>
      </c>
      <c r="M94" s="11" t="s">
        <v>422</v>
      </c>
    </row>
    <row r="95" spans="1:13" ht="45" customHeight="1" x14ac:dyDescent="0.2">
      <c r="A95" s="177"/>
      <c r="B95" s="180"/>
      <c r="C95" s="183"/>
      <c r="D95" s="186"/>
      <c r="E95" s="190"/>
      <c r="F95" s="15"/>
      <c r="G95" s="20" t="s">
        <v>74</v>
      </c>
      <c r="H95" s="15" t="s">
        <v>435</v>
      </c>
      <c r="I95" s="20" t="s">
        <v>431</v>
      </c>
      <c r="J95" s="11">
        <v>600</v>
      </c>
      <c r="K95" s="15">
        <v>35</v>
      </c>
      <c r="L95" s="15">
        <v>35</v>
      </c>
      <c r="M95" s="11" t="s">
        <v>422</v>
      </c>
    </row>
    <row r="96" spans="1:13" ht="45" customHeight="1" x14ac:dyDescent="0.2">
      <c r="A96" s="178"/>
      <c r="B96" s="181"/>
      <c r="C96" s="184"/>
      <c r="D96" s="187"/>
      <c r="E96" s="189"/>
      <c r="F96" s="15"/>
      <c r="G96" s="20" t="s">
        <v>74</v>
      </c>
      <c r="H96" s="15" t="s">
        <v>436</v>
      </c>
      <c r="I96" s="15" t="s">
        <v>401</v>
      </c>
      <c r="J96" s="11">
        <v>600</v>
      </c>
      <c r="K96" s="15">
        <v>35</v>
      </c>
      <c r="L96" s="15">
        <v>35</v>
      </c>
      <c r="M96" s="11" t="s">
        <v>422</v>
      </c>
    </row>
    <row r="97" spans="1:13" ht="77.25" customHeight="1" x14ac:dyDescent="0.2">
      <c r="A97" s="191" t="s">
        <v>170</v>
      </c>
      <c r="B97" s="192"/>
      <c r="C97" s="195">
        <v>150050</v>
      </c>
      <c r="D97" s="196" t="s">
        <v>22</v>
      </c>
      <c r="E97" s="197" t="s">
        <v>437</v>
      </c>
      <c r="F97" s="20"/>
      <c r="G97" s="20" t="s">
        <v>74</v>
      </c>
      <c r="H97" s="20" t="s">
        <v>171</v>
      </c>
      <c r="I97" s="20" t="s">
        <v>401</v>
      </c>
      <c r="J97" s="20">
        <v>600</v>
      </c>
      <c r="K97" s="20">
        <v>35</v>
      </c>
      <c r="L97" s="20">
        <v>35</v>
      </c>
      <c r="M97" s="15" t="s">
        <v>422</v>
      </c>
    </row>
    <row r="98" spans="1:13" ht="59.25" customHeight="1" x14ac:dyDescent="0.2">
      <c r="A98" s="191"/>
      <c r="B98" s="193"/>
      <c r="C98" s="195"/>
      <c r="D98" s="196"/>
      <c r="E98" s="197"/>
      <c r="F98" s="20"/>
      <c r="G98" s="20" t="s">
        <v>74</v>
      </c>
      <c r="H98" s="20" t="s">
        <v>172</v>
      </c>
      <c r="I98" s="20" t="s">
        <v>401</v>
      </c>
      <c r="J98" s="20">
        <v>600</v>
      </c>
      <c r="K98" s="20">
        <v>35</v>
      </c>
      <c r="L98" s="20">
        <v>35</v>
      </c>
      <c r="M98" s="15" t="s">
        <v>422</v>
      </c>
    </row>
    <row r="99" spans="1:13" ht="99.75" customHeight="1" x14ac:dyDescent="0.2">
      <c r="A99" s="191"/>
      <c r="B99" s="193"/>
      <c r="C99" s="195"/>
      <c r="D99" s="196"/>
      <c r="E99" s="197"/>
      <c r="F99" s="20"/>
      <c r="G99" s="20" t="s">
        <v>74</v>
      </c>
      <c r="H99" s="20" t="s">
        <v>438</v>
      </c>
      <c r="I99" s="20" t="s">
        <v>401</v>
      </c>
      <c r="J99" s="20">
        <v>600</v>
      </c>
      <c r="K99" s="20">
        <v>35</v>
      </c>
      <c r="L99" s="20">
        <v>35</v>
      </c>
      <c r="M99" s="20" t="s">
        <v>422</v>
      </c>
    </row>
    <row r="100" spans="1:13" ht="127.5" customHeight="1" x14ac:dyDescent="0.2">
      <c r="A100" s="191"/>
      <c r="B100" s="194"/>
      <c r="C100" s="195"/>
      <c r="D100" s="196"/>
      <c r="E100" s="197"/>
      <c r="F100" s="20"/>
      <c r="G100" s="20" t="s">
        <v>74</v>
      </c>
      <c r="H100" s="20" t="s">
        <v>173</v>
      </c>
      <c r="I100" s="20" t="s">
        <v>83</v>
      </c>
      <c r="J100" s="20">
        <v>600</v>
      </c>
      <c r="K100" s="20">
        <v>35</v>
      </c>
      <c r="L100" s="20">
        <v>35</v>
      </c>
      <c r="M100" s="15" t="s">
        <v>422</v>
      </c>
    </row>
    <row r="101" spans="1:13" ht="79.5" customHeight="1" x14ac:dyDescent="0.2">
      <c r="A101" s="176" t="s">
        <v>174</v>
      </c>
      <c r="B101" s="179"/>
      <c r="C101" s="182">
        <v>150060</v>
      </c>
      <c r="D101" s="185" t="s">
        <v>23</v>
      </c>
      <c r="E101" s="207" t="s">
        <v>439</v>
      </c>
      <c r="F101" s="20"/>
      <c r="G101" s="20" t="s">
        <v>74</v>
      </c>
      <c r="H101" s="37" t="s">
        <v>175</v>
      </c>
      <c r="I101" s="37" t="s">
        <v>401</v>
      </c>
      <c r="J101" s="20">
        <v>600</v>
      </c>
      <c r="K101" s="20">
        <v>15</v>
      </c>
      <c r="L101" s="20">
        <v>15</v>
      </c>
      <c r="M101" s="15" t="s">
        <v>422</v>
      </c>
    </row>
    <row r="102" spans="1:13" ht="45" customHeight="1" x14ac:dyDescent="0.2">
      <c r="A102" s="177"/>
      <c r="B102" s="180"/>
      <c r="C102" s="183"/>
      <c r="D102" s="186"/>
      <c r="E102" s="208"/>
      <c r="F102" s="20"/>
      <c r="G102" s="20" t="s">
        <v>74</v>
      </c>
      <c r="H102" s="44" t="s">
        <v>440</v>
      </c>
      <c r="I102" s="37" t="s">
        <v>401</v>
      </c>
      <c r="J102" s="20">
        <v>600</v>
      </c>
      <c r="K102" s="20">
        <v>15</v>
      </c>
      <c r="L102" s="20">
        <v>15</v>
      </c>
      <c r="M102" s="20" t="s">
        <v>422</v>
      </c>
    </row>
    <row r="103" spans="1:13" ht="45" customHeight="1" x14ac:dyDescent="0.2">
      <c r="A103" s="177"/>
      <c r="B103" s="180"/>
      <c r="C103" s="183"/>
      <c r="D103" s="186"/>
      <c r="E103" s="208"/>
      <c r="F103" s="20"/>
      <c r="G103" s="20" t="s">
        <v>74</v>
      </c>
      <c r="H103" s="62" t="s">
        <v>441</v>
      </c>
      <c r="I103" s="37" t="s">
        <v>431</v>
      </c>
      <c r="J103" s="20">
        <v>600</v>
      </c>
      <c r="K103" s="20">
        <v>15</v>
      </c>
      <c r="L103" s="20">
        <v>15</v>
      </c>
      <c r="M103" s="20" t="s">
        <v>422</v>
      </c>
    </row>
    <row r="104" spans="1:13" ht="45" customHeight="1" x14ac:dyDescent="0.2">
      <c r="A104" s="177"/>
      <c r="B104" s="180"/>
      <c r="C104" s="183"/>
      <c r="D104" s="186"/>
      <c r="E104" s="208"/>
      <c r="F104" s="20"/>
      <c r="G104" s="20" t="s">
        <v>74</v>
      </c>
      <c r="H104" s="62" t="s">
        <v>442</v>
      </c>
      <c r="I104" s="37" t="s">
        <v>431</v>
      </c>
      <c r="J104" s="20">
        <v>600</v>
      </c>
      <c r="K104" s="20">
        <v>15</v>
      </c>
      <c r="L104" s="20">
        <v>15</v>
      </c>
      <c r="M104" s="20" t="s">
        <v>422</v>
      </c>
    </row>
    <row r="105" spans="1:13" ht="45" customHeight="1" x14ac:dyDescent="0.2">
      <c r="A105" s="178"/>
      <c r="B105" s="181"/>
      <c r="C105" s="184"/>
      <c r="D105" s="187"/>
      <c r="E105" s="209"/>
      <c r="F105" s="20"/>
      <c r="G105" s="20" t="s">
        <v>74</v>
      </c>
      <c r="H105" s="62" t="s">
        <v>443</v>
      </c>
      <c r="I105" s="37" t="s">
        <v>431</v>
      </c>
      <c r="J105" s="20">
        <v>600</v>
      </c>
      <c r="K105" s="20">
        <v>15</v>
      </c>
      <c r="L105" s="20">
        <v>15</v>
      </c>
      <c r="M105" s="20" t="s">
        <v>422</v>
      </c>
    </row>
    <row r="106" spans="1:13" ht="45" customHeight="1" x14ac:dyDescent="0.2">
      <c r="A106" s="215" t="s">
        <v>176</v>
      </c>
      <c r="B106" s="179"/>
      <c r="C106" s="195">
        <v>150070</v>
      </c>
      <c r="D106" s="218" t="s">
        <v>444</v>
      </c>
      <c r="E106" s="188" t="s">
        <v>445</v>
      </c>
      <c r="F106" s="15"/>
      <c r="G106" s="20" t="s">
        <v>74</v>
      </c>
      <c r="H106" s="20" t="s">
        <v>177</v>
      </c>
      <c r="I106" s="15" t="s">
        <v>401</v>
      </c>
      <c r="J106" s="15">
        <v>600</v>
      </c>
      <c r="K106" s="15">
        <v>35</v>
      </c>
      <c r="L106" s="15">
        <v>35</v>
      </c>
      <c r="M106" s="15" t="s">
        <v>422</v>
      </c>
    </row>
    <row r="107" spans="1:13" ht="51" customHeight="1" x14ac:dyDescent="0.2">
      <c r="A107" s="215"/>
      <c r="B107" s="181"/>
      <c r="C107" s="195"/>
      <c r="D107" s="218"/>
      <c r="E107" s="189"/>
      <c r="F107" s="15"/>
      <c r="G107" s="20" t="s">
        <v>74</v>
      </c>
      <c r="H107" s="20" t="s">
        <v>178</v>
      </c>
      <c r="I107" s="15" t="s">
        <v>401</v>
      </c>
      <c r="J107" s="15">
        <v>600</v>
      </c>
      <c r="K107" s="15">
        <v>35</v>
      </c>
      <c r="L107" s="15">
        <v>35</v>
      </c>
      <c r="M107" s="15" t="s">
        <v>422</v>
      </c>
    </row>
    <row r="108" spans="1:13" ht="45" customHeight="1" x14ac:dyDescent="0.2">
      <c r="A108" s="215" t="s">
        <v>179</v>
      </c>
      <c r="B108" s="179"/>
      <c r="C108" s="195">
        <v>150080</v>
      </c>
      <c r="D108" s="213" t="s">
        <v>25</v>
      </c>
      <c r="E108" s="197" t="s">
        <v>180</v>
      </c>
      <c r="F108" s="20" t="s">
        <v>181</v>
      </c>
      <c r="G108" s="20" t="s">
        <v>74</v>
      </c>
      <c r="H108" s="20" t="s">
        <v>182</v>
      </c>
      <c r="I108" s="20" t="s">
        <v>83</v>
      </c>
      <c r="J108" s="20">
        <v>0</v>
      </c>
      <c r="K108" s="20">
        <v>30</v>
      </c>
      <c r="L108" s="20">
        <v>30</v>
      </c>
      <c r="M108" s="15" t="s">
        <v>422</v>
      </c>
    </row>
    <row r="109" spans="1:13" ht="45" customHeight="1" x14ac:dyDescent="0.2">
      <c r="A109" s="215"/>
      <c r="B109" s="180"/>
      <c r="C109" s="195"/>
      <c r="D109" s="213"/>
      <c r="E109" s="197"/>
      <c r="F109" s="20" t="s">
        <v>183</v>
      </c>
      <c r="G109" s="20" t="s">
        <v>74</v>
      </c>
      <c r="H109" s="20" t="s">
        <v>182</v>
      </c>
      <c r="I109" s="20" t="s">
        <v>83</v>
      </c>
      <c r="J109" s="20">
        <v>0</v>
      </c>
      <c r="K109" s="20">
        <v>30</v>
      </c>
      <c r="L109" s="20">
        <v>30</v>
      </c>
      <c r="M109" s="15" t="s">
        <v>422</v>
      </c>
    </row>
    <row r="110" spans="1:13" ht="45" customHeight="1" x14ac:dyDescent="0.2">
      <c r="A110" s="215"/>
      <c r="B110" s="180"/>
      <c r="C110" s="195"/>
      <c r="D110" s="213"/>
      <c r="E110" s="197"/>
      <c r="F110" s="20" t="s">
        <v>181</v>
      </c>
      <c r="G110" s="20" t="s">
        <v>74</v>
      </c>
      <c r="H110" s="20" t="s">
        <v>184</v>
      </c>
      <c r="I110" s="20" t="s">
        <v>83</v>
      </c>
      <c r="J110" s="20">
        <v>0</v>
      </c>
      <c r="K110" s="20">
        <v>30</v>
      </c>
      <c r="L110" s="20">
        <v>30</v>
      </c>
      <c r="M110" s="15" t="s">
        <v>422</v>
      </c>
    </row>
    <row r="111" spans="1:13" ht="45" customHeight="1" x14ac:dyDescent="0.2">
      <c r="A111" s="215"/>
      <c r="B111" s="180"/>
      <c r="C111" s="195"/>
      <c r="D111" s="213"/>
      <c r="E111" s="197"/>
      <c r="F111" s="20" t="s">
        <v>183</v>
      </c>
      <c r="G111" s="20" t="s">
        <v>74</v>
      </c>
      <c r="H111" s="20" t="s">
        <v>184</v>
      </c>
      <c r="I111" s="20" t="s">
        <v>83</v>
      </c>
      <c r="J111" s="20">
        <v>0</v>
      </c>
      <c r="K111" s="20">
        <v>30</v>
      </c>
      <c r="L111" s="20">
        <v>30</v>
      </c>
      <c r="M111" s="15" t="s">
        <v>422</v>
      </c>
    </row>
    <row r="112" spans="1:13" ht="45" customHeight="1" x14ac:dyDescent="0.2">
      <c r="A112" s="215"/>
      <c r="B112" s="180"/>
      <c r="C112" s="195"/>
      <c r="D112" s="213"/>
      <c r="E112" s="197"/>
      <c r="F112" s="20" t="s">
        <v>183</v>
      </c>
      <c r="G112" s="20" t="s">
        <v>74</v>
      </c>
      <c r="H112" s="20" t="s">
        <v>185</v>
      </c>
      <c r="I112" s="20" t="s">
        <v>83</v>
      </c>
      <c r="J112" s="20">
        <v>0</v>
      </c>
      <c r="K112" s="20">
        <v>30</v>
      </c>
      <c r="L112" s="20">
        <v>30</v>
      </c>
      <c r="M112" s="15" t="s">
        <v>422</v>
      </c>
    </row>
    <row r="113" spans="1:13" ht="45" customHeight="1" x14ac:dyDescent="0.2">
      <c r="A113" s="215"/>
      <c r="B113" s="180"/>
      <c r="C113" s="195"/>
      <c r="D113" s="213"/>
      <c r="E113" s="197"/>
      <c r="F113" s="20" t="s">
        <v>183</v>
      </c>
      <c r="G113" s="20" t="s">
        <v>74</v>
      </c>
      <c r="H113" s="20" t="s">
        <v>186</v>
      </c>
      <c r="I113" s="20" t="s">
        <v>83</v>
      </c>
      <c r="J113" s="20">
        <v>0</v>
      </c>
      <c r="K113" s="20">
        <v>30</v>
      </c>
      <c r="L113" s="20">
        <v>30</v>
      </c>
      <c r="M113" s="15" t="s">
        <v>422</v>
      </c>
    </row>
    <row r="114" spans="1:13" ht="45" customHeight="1" x14ac:dyDescent="0.2">
      <c r="A114" s="215"/>
      <c r="B114" s="180"/>
      <c r="C114" s="195"/>
      <c r="D114" s="213"/>
      <c r="E114" s="197"/>
      <c r="F114" s="20" t="s">
        <v>187</v>
      </c>
      <c r="G114" s="20" t="s">
        <v>74</v>
      </c>
      <c r="H114" s="20" t="s">
        <v>185</v>
      </c>
      <c r="I114" s="20" t="s">
        <v>83</v>
      </c>
      <c r="J114" s="20">
        <v>0</v>
      </c>
      <c r="K114" s="20">
        <v>30</v>
      </c>
      <c r="L114" s="20">
        <v>30</v>
      </c>
      <c r="M114" s="15" t="s">
        <v>422</v>
      </c>
    </row>
    <row r="115" spans="1:13" ht="45" customHeight="1" x14ac:dyDescent="0.2">
      <c r="A115" s="215"/>
      <c r="B115" s="180"/>
      <c r="C115" s="195"/>
      <c r="D115" s="213"/>
      <c r="E115" s="197"/>
      <c r="F115" s="20"/>
      <c r="G115" s="20" t="s">
        <v>74</v>
      </c>
      <c r="H115" s="20" t="s">
        <v>188</v>
      </c>
      <c r="I115" s="20" t="s">
        <v>83</v>
      </c>
      <c r="J115" s="20">
        <v>0</v>
      </c>
      <c r="K115" s="20">
        <v>30</v>
      </c>
      <c r="L115" s="20">
        <v>30</v>
      </c>
      <c r="M115" s="15" t="s">
        <v>422</v>
      </c>
    </row>
    <row r="116" spans="1:13" ht="45" customHeight="1" x14ac:dyDescent="0.2">
      <c r="A116" s="215"/>
      <c r="B116" s="180"/>
      <c r="C116" s="195"/>
      <c r="D116" s="213"/>
      <c r="E116" s="197"/>
      <c r="F116" s="20"/>
      <c r="G116" s="20" t="s">
        <v>74</v>
      </c>
      <c r="H116" s="20" t="s">
        <v>189</v>
      </c>
      <c r="I116" s="20" t="s">
        <v>83</v>
      </c>
      <c r="J116" s="20">
        <v>0</v>
      </c>
      <c r="K116" s="20">
        <v>30</v>
      </c>
      <c r="L116" s="20">
        <v>30</v>
      </c>
      <c r="M116" s="15" t="s">
        <v>422</v>
      </c>
    </row>
    <row r="117" spans="1:13" ht="45" customHeight="1" x14ac:dyDescent="0.2">
      <c r="A117" s="215"/>
      <c r="B117" s="181"/>
      <c r="C117" s="195"/>
      <c r="D117" s="213"/>
      <c r="E117" s="197"/>
      <c r="F117" s="20"/>
      <c r="G117" s="20" t="s">
        <v>74</v>
      </c>
      <c r="H117" s="20" t="s">
        <v>190</v>
      </c>
      <c r="I117" s="20" t="s">
        <v>83</v>
      </c>
      <c r="J117" s="20">
        <v>0</v>
      </c>
      <c r="K117" s="20">
        <v>30</v>
      </c>
      <c r="L117" s="20">
        <v>30</v>
      </c>
      <c r="M117" s="15" t="s">
        <v>422</v>
      </c>
    </row>
    <row r="118" spans="1:13" ht="45" customHeight="1" x14ac:dyDescent="0.2">
      <c r="A118" s="215" t="s">
        <v>191</v>
      </c>
      <c r="B118" s="179"/>
      <c r="C118" s="216">
        <v>150090</v>
      </c>
      <c r="D118" s="197" t="s">
        <v>446</v>
      </c>
      <c r="E118" s="197" t="s">
        <v>447</v>
      </c>
      <c r="F118" s="20"/>
      <c r="G118" s="20" t="s">
        <v>74</v>
      </c>
      <c r="H118" s="20" t="s">
        <v>192</v>
      </c>
      <c r="I118" s="20" t="s">
        <v>401</v>
      </c>
      <c r="J118" s="20">
        <v>600</v>
      </c>
      <c r="K118" s="20">
        <v>10</v>
      </c>
      <c r="L118" s="15">
        <v>10</v>
      </c>
      <c r="M118" s="15" t="s">
        <v>422</v>
      </c>
    </row>
    <row r="119" spans="1:13" ht="45" customHeight="1" x14ac:dyDescent="0.2">
      <c r="A119" s="215"/>
      <c r="B119" s="180"/>
      <c r="C119" s="216"/>
      <c r="D119" s="197"/>
      <c r="E119" s="197"/>
      <c r="F119" s="20"/>
      <c r="G119" s="20" t="s">
        <v>74</v>
      </c>
      <c r="H119" s="20" t="s">
        <v>448</v>
      </c>
      <c r="I119" s="20" t="s">
        <v>83</v>
      </c>
      <c r="J119" s="20">
        <v>600</v>
      </c>
      <c r="K119" s="20">
        <v>10</v>
      </c>
      <c r="L119" s="15">
        <v>10</v>
      </c>
      <c r="M119" s="15" t="s">
        <v>422</v>
      </c>
    </row>
    <row r="120" spans="1:13" ht="45" customHeight="1" x14ac:dyDescent="0.2">
      <c r="A120" s="215"/>
      <c r="B120" s="180"/>
      <c r="C120" s="216"/>
      <c r="D120" s="197"/>
      <c r="E120" s="197"/>
      <c r="F120" s="20"/>
      <c r="G120" s="20" t="s">
        <v>74</v>
      </c>
      <c r="H120" s="20" t="s">
        <v>449</v>
      </c>
      <c r="I120" s="20" t="s">
        <v>83</v>
      </c>
      <c r="J120" s="20">
        <v>600</v>
      </c>
      <c r="K120" s="20">
        <v>10</v>
      </c>
      <c r="L120" s="15">
        <v>10</v>
      </c>
      <c r="M120" s="15" t="s">
        <v>422</v>
      </c>
    </row>
    <row r="121" spans="1:13" ht="45" customHeight="1" x14ac:dyDescent="0.2">
      <c r="A121" s="215"/>
      <c r="B121" s="181"/>
      <c r="C121" s="216"/>
      <c r="D121" s="197"/>
      <c r="E121" s="197"/>
      <c r="F121" s="20"/>
      <c r="G121" s="20" t="s">
        <v>74</v>
      </c>
      <c r="H121" s="20" t="s">
        <v>193</v>
      </c>
      <c r="I121" s="20" t="s">
        <v>401</v>
      </c>
      <c r="J121" s="20">
        <v>600</v>
      </c>
      <c r="K121" s="20">
        <v>10</v>
      </c>
      <c r="L121" s="15">
        <v>10</v>
      </c>
      <c r="M121" s="15" t="s">
        <v>422</v>
      </c>
    </row>
    <row r="122" spans="1:13" ht="13.5" customHeight="1" x14ac:dyDescent="0.2">
      <c r="A122" s="63" t="s">
        <v>194</v>
      </c>
      <c r="B122" s="52" t="s">
        <v>413</v>
      </c>
      <c r="C122" s="12">
        <v>160000</v>
      </c>
      <c r="D122" s="54" t="s">
        <v>27</v>
      </c>
      <c r="E122" s="13"/>
      <c r="F122" s="13"/>
      <c r="G122" s="13"/>
      <c r="H122" s="13"/>
      <c r="I122" s="13"/>
      <c r="J122" s="13"/>
      <c r="K122" s="13"/>
      <c r="L122" s="13"/>
      <c r="M122" s="13"/>
    </row>
    <row r="123" spans="1:13" ht="26.25" customHeight="1" x14ac:dyDescent="0.2">
      <c r="A123" s="215" t="s">
        <v>195</v>
      </c>
      <c r="B123" s="38"/>
      <c r="C123" s="195">
        <v>160010</v>
      </c>
      <c r="D123" s="197" t="s">
        <v>28</v>
      </c>
      <c r="E123" s="244" t="s">
        <v>450</v>
      </c>
      <c r="F123" s="20"/>
      <c r="G123" s="20" t="s">
        <v>74</v>
      </c>
      <c r="H123" s="20" t="s">
        <v>196</v>
      </c>
      <c r="I123" s="20" t="s">
        <v>451</v>
      </c>
      <c r="J123" s="20">
        <v>600</v>
      </c>
      <c r="K123" s="20">
        <v>10</v>
      </c>
      <c r="L123" s="20">
        <v>10</v>
      </c>
      <c r="M123" s="20" t="s">
        <v>396</v>
      </c>
    </row>
    <row r="124" spans="1:13" ht="29.25" customHeight="1" x14ac:dyDescent="0.2">
      <c r="A124" s="215"/>
      <c r="B124" s="39"/>
      <c r="C124" s="195"/>
      <c r="D124" s="197"/>
      <c r="E124" s="244"/>
      <c r="F124" s="20"/>
      <c r="G124" s="20" t="s">
        <v>74</v>
      </c>
      <c r="H124" s="20" t="s">
        <v>197</v>
      </c>
      <c r="I124" s="20" t="s">
        <v>83</v>
      </c>
      <c r="J124" s="20">
        <v>600</v>
      </c>
      <c r="K124" s="20">
        <v>10</v>
      </c>
      <c r="L124" s="20">
        <v>10</v>
      </c>
      <c r="M124" s="20" t="s">
        <v>396</v>
      </c>
    </row>
    <row r="125" spans="1:13" ht="26.25" customHeight="1" x14ac:dyDescent="0.2">
      <c r="A125" s="215"/>
      <c r="B125" s="39"/>
      <c r="C125" s="195"/>
      <c r="D125" s="197"/>
      <c r="E125" s="244"/>
      <c r="F125" s="20"/>
      <c r="G125" s="41" t="s">
        <v>74</v>
      </c>
      <c r="H125" s="20" t="s">
        <v>452</v>
      </c>
      <c r="I125" s="20" t="s">
        <v>83</v>
      </c>
      <c r="J125" s="20">
        <v>600</v>
      </c>
      <c r="K125" s="20">
        <v>10</v>
      </c>
      <c r="L125" s="20">
        <v>10</v>
      </c>
      <c r="M125" s="20" t="s">
        <v>396</v>
      </c>
    </row>
    <row r="126" spans="1:13" ht="25.5" customHeight="1" x14ac:dyDescent="0.2">
      <c r="A126" s="215"/>
      <c r="B126" s="39"/>
      <c r="C126" s="195"/>
      <c r="D126" s="197"/>
      <c r="E126" s="244"/>
      <c r="F126" s="20"/>
      <c r="G126" s="41" t="s">
        <v>74</v>
      </c>
      <c r="H126" s="20" t="s">
        <v>453</v>
      </c>
      <c r="I126" s="20" t="s">
        <v>83</v>
      </c>
      <c r="J126" s="20">
        <v>600</v>
      </c>
      <c r="K126" s="20">
        <v>10</v>
      </c>
      <c r="L126" s="20">
        <v>10</v>
      </c>
      <c r="M126" s="20" t="s">
        <v>396</v>
      </c>
    </row>
    <row r="127" spans="1:13" ht="30.75" customHeight="1" x14ac:dyDescent="0.2">
      <c r="A127" s="215"/>
      <c r="B127" s="39"/>
      <c r="C127" s="195"/>
      <c r="D127" s="197"/>
      <c r="E127" s="244"/>
      <c r="F127" s="20"/>
      <c r="G127" s="20" t="s">
        <v>74</v>
      </c>
      <c r="H127" s="20" t="s">
        <v>198</v>
      </c>
      <c r="I127" s="20" t="s">
        <v>401</v>
      </c>
      <c r="J127" s="20">
        <v>600</v>
      </c>
      <c r="K127" s="20">
        <v>10</v>
      </c>
      <c r="L127" s="20">
        <v>10</v>
      </c>
      <c r="M127" s="20" t="s">
        <v>396</v>
      </c>
    </row>
    <row r="128" spans="1:13" ht="30" customHeight="1" x14ac:dyDescent="0.2">
      <c r="A128" s="215" t="s">
        <v>199</v>
      </c>
      <c r="B128" s="38"/>
      <c r="C128" s="195">
        <v>160020</v>
      </c>
      <c r="D128" s="197" t="s">
        <v>29</v>
      </c>
      <c r="E128" s="197" t="s">
        <v>200</v>
      </c>
      <c r="F128" s="20"/>
      <c r="G128" s="20" t="s">
        <v>74</v>
      </c>
      <c r="H128" s="20" t="s">
        <v>201</v>
      </c>
      <c r="I128" s="20" t="s">
        <v>83</v>
      </c>
      <c r="J128" s="20">
        <v>600</v>
      </c>
      <c r="K128" s="20">
        <v>10</v>
      </c>
      <c r="L128" s="20">
        <v>10</v>
      </c>
      <c r="M128" s="15" t="s">
        <v>396</v>
      </c>
    </row>
    <row r="129" spans="1:13" ht="26.25" customHeight="1" x14ac:dyDescent="0.2">
      <c r="A129" s="215"/>
      <c r="B129" s="40"/>
      <c r="C129" s="195"/>
      <c r="D129" s="197"/>
      <c r="E129" s="197"/>
      <c r="F129" s="20"/>
      <c r="G129" s="20" t="s">
        <v>74</v>
      </c>
      <c r="H129" s="20" t="s">
        <v>202</v>
      </c>
      <c r="I129" s="20" t="s">
        <v>83</v>
      </c>
      <c r="J129" s="20">
        <v>600</v>
      </c>
      <c r="K129" s="20">
        <v>10</v>
      </c>
      <c r="L129" s="20">
        <v>10</v>
      </c>
      <c r="M129" s="15" t="s">
        <v>396</v>
      </c>
    </row>
    <row r="130" spans="1:13" ht="27" customHeight="1" x14ac:dyDescent="0.2">
      <c r="A130" s="215" t="s">
        <v>203</v>
      </c>
      <c r="B130" s="179"/>
      <c r="C130" s="195">
        <v>160030</v>
      </c>
      <c r="D130" s="197" t="s">
        <v>30</v>
      </c>
      <c r="E130" s="207" t="s">
        <v>454</v>
      </c>
      <c r="F130" s="20"/>
      <c r="G130" s="20" t="s">
        <v>74</v>
      </c>
      <c r="H130" s="20" t="s">
        <v>204</v>
      </c>
      <c r="I130" s="20" t="s">
        <v>83</v>
      </c>
      <c r="J130" s="20">
        <v>600</v>
      </c>
      <c r="K130" s="36" t="s">
        <v>455</v>
      </c>
      <c r="L130" s="36" t="s">
        <v>455</v>
      </c>
      <c r="M130" s="15" t="s">
        <v>396</v>
      </c>
    </row>
    <row r="131" spans="1:13" ht="28.5" customHeight="1" x14ac:dyDescent="0.2">
      <c r="A131" s="215"/>
      <c r="B131" s="180"/>
      <c r="C131" s="195"/>
      <c r="D131" s="197"/>
      <c r="E131" s="208"/>
      <c r="F131" s="20"/>
      <c r="G131" s="20" t="s">
        <v>74</v>
      </c>
      <c r="H131" s="20" t="s">
        <v>205</v>
      </c>
      <c r="I131" s="20" t="s">
        <v>401</v>
      </c>
      <c r="J131" s="20">
        <v>600</v>
      </c>
      <c r="K131" s="36" t="s">
        <v>455</v>
      </c>
      <c r="L131" s="36" t="s">
        <v>455</v>
      </c>
      <c r="M131" s="15" t="s">
        <v>396</v>
      </c>
    </row>
    <row r="132" spans="1:13" ht="14.25" customHeight="1" x14ac:dyDescent="0.2">
      <c r="A132" s="215"/>
      <c r="B132" s="180"/>
      <c r="C132" s="195"/>
      <c r="D132" s="197"/>
      <c r="E132" s="208"/>
      <c r="F132" s="20"/>
      <c r="G132" s="20" t="s">
        <v>74</v>
      </c>
      <c r="H132" s="20" t="s">
        <v>206</v>
      </c>
      <c r="I132" s="20" t="s">
        <v>81</v>
      </c>
      <c r="J132" s="20">
        <v>600</v>
      </c>
      <c r="K132" s="36" t="s">
        <v>455</v>
      </c>
      <c r="L132" s="36" t="s">
        <v>455</v>
      </c>
      <c r="M132" s="15" t="s">
        <v>396</v>
      </c>
    </row>
    <row r="133" spans="1:13" ht="37.5" customHeight="1" x14ac:dyDescent="0.2">
      <c r="A133" s="215"/>
      <c r="B133" s="180"/>
      <c r="C133" s="195"/>
      <c r="D133" s="197"/>
      <c r="E133" s="208"/>
      <c r="F133" s="20"/>
      <c r="G133" s="20" t="s">
        <v>74</v>
      </c>
      <c r="H133" s="20" t="s">
        <v>207</v>
      </c>
      <c r="I133" s="20" t="s">
        <v>83</v>
      </c>
      <c r="J133" s="20">
        <v>600</v>
      </c>
      <c r="K133" s="36" t="s">
        <v>455</v>
      </c>
      <c r="L133" s="36" t="s">
        <v>455</v>
      </c>
      <c r="M133" s="15" t="s">
        <v>396</v>
      </c>
    </row>
    <row r="134" spans="1:13" ht="13.5" customHeight="1" x14ac:dyDescent="0.2">
      <c r="A134" s="215"/>
      <c r="B134" s="180"/>
      <c r="C134" s="195"/>
      <c r="D134" s="197"/>
      <c r="E134" s="208"/>
      <c r="F134" s="20"/>
      <c r="G134" s="20" t="s">
        <v>74</v>
      </c>
      <c r="H134" s="20" t="s">
        <v>456</v>
      </c>
      <c r="I134" s="20" t="s">
        <v>431</v>
      </c>
      <c r="J134" s="20">
        <v>600</v>
      </c>
      <c r="K134" s="36" t="s">
        <v>455</v>
      </c>
      <c r="L134" s="36" t="s">
        <v>455</v>
      </c>
      <c r="M134" s="15" t="s">
        <v>396</v>
      </c>
    </row>
    <row r="135" spans="1:13" ht="26.25" customHeight="1" x14ac:dyDescent="0.2">
      <c r="A135" s="215"/>
      <c r="B135" s="180"/>
      <c r="C135" s="195"/>
      <c r="D135" s="197"/>
      <c r="E135" s="209"/>
      <c r="F135" s="20"/>
      <c r="G135" s="20" t="s">
        <v>74</v>
      </c>
      <c r="H135" s="20" t="s">
        <v>457</v>
      </c>
      <c r="I135" s="20" t="s">
        <v>431</v>
      </c>
      <c r="J135" s="20">
        <v>600</v>
      </c>
      <c r="K135" s="36" t="s">
        <v>455</v>
      </c>
      <c r="L135" s="36" t="s">
        <v>455</v>
      </c>
      <c r="M135" s="15" t="s">
        <v>396</v>
      </c>
    </row>
    <row r="136" spans="1:13" ht="56.25" customHeight="1" x14ac:dyDescent="0.2">
      <c r="A136" s="215"/>
      <c r="B136" s="180"/>
      <c r="C136" s="195"/>
      <c r="D136" s="197"/>
      <c r="E136" s="20" t="s">
        <v>458</v>
      </c>
      <c r="F136" s="20"/>
      <c r="G136" s="20" t="s">
        <v>74</v>
      </c>
      <c r="H136" s="20" t="s">
        <v>459</v>
      </c>
      <c r="I136" s="20" t="s">
        <v>83</v>
      </c>
      <c r="J136" s="20">
        <v>600</v>
      </c>
      <c r="K136" s="36" t="s">
        <v>455</v>
      </c>
      <c r="L136" s="36" t="s">
        <v>455</v>
      </c>
      <c r="M136" s="15" t="s">
        <v>396</v>
      </c>
    </row>
    <row r="137" spans="1:13" ht="55.5" customHeight="1" x14ac:dyDescent="0.2">
      <c r="A137" s="215"/>
      <c r="B137" s="181"/>
      <c r="C137" s="195"/>
      <c r="D137" s="197"/>
      <c r="E137" s="20" t="s">
        <v>460</v>
      </c>
      <c r="F137" s="20"/>
      <c r="G137" s="20" t="s">
        <v>74</v>
      </c>
      <c r="H137" s="20" t="s">
        <v>208</v>
      </c>
      <c r="I137" s="20" t="s">
        <v>83</v>
      </c>
      <c r="J137" s="20">
        <v>600</v>
      </c>
      <c r="K137" s="36" t="s">
        <v>455</v>
      </c>
      <c r="L137" s="36" t="s">
        <v>455</v>
      </c>
      <c r="M137" s="15" t="s">
        <v>396</v>
      </c>
    </row>
    <row r="138" spans="1:13" ht="54.75" customHeight="1" x14ac:dyDescent="0.2">
      <c r="A138" s="56" t="s">
        <v>209</v>
      </c>
      <c r="B138" s="58"/>
      <c r="C138" s="25">
        <v>160040</v>
      </c>
      <c r="D138" s="20" t="s">
        <v>31</v>
      </c>
      <c r="E138" s="20" t="s">
        <v>210</v>
      </c>
      <c r="F138" s="20"/>
      <c r="G138" s="20" t="s">
        <v>74</v>
      </c>
      <c r="H138" s="20" t="s">
        <v>211</v>
      </c>
      <c r="I138" s="20" t="s">
        <v>83</v>
      </c>
      <c r="J138" s="20">
        <v>600</v>
      </c>
      <c r="K138" s="20">
        <v>15</v>
      </c>
      <c r="L138" s="20">
        <v>15</v>
      </c>
      <c r="M138" s="15" t="s">
        <v>396</v>
      </c>
    </row>
    <row r="139" spans="1:13" ht="13.5" customHeight="1" x14ac:dyDescent="0.2">
      <c r="A139" s="215" t="s">
        <v>212</v>
      </c>
      <c r="B139" s="179"/>
      <c r="C139" s="195">
        <v>160050</v>
      </c>
      <c r="D139" s="197" t="s">
        <v>32</v>
      </c>
      <c r="E139" s="197" t="s">
        <v>213</v>
      </c>
      <c r="F139" s="20"/>
      <c r="G139" s="20" t="s">
        <v>74</v>
      </c>
      <c r="H139" s="20" t="s">
        <v>214</v>
      </c>
      <c r="I139" s="20" t="s">
        <v>83</v>
      </c>
      <c r="J139" s="20">
        <v>600</v>
      </c>
      <c r="K139" s="20">
        <v>10</v>
      </c>
      <c r="L139" s="20">
        <v>10</v>
      </c>
      <c r="M139" s="15" t="s">
        <v>396</v>
      </c>
    </row>
    <row r="140" spans="1:13" ht="13.5" customHeight="1" x14ac:dyDescent="0.2">
      <c r="A140" s="215"/>
      <c r="B140" s="181"/>
      <c r="C140" s="195"/>
      <c r="D140" s="197"/>
      <c r="E140" s="197"/>
      <c r="F140" s="20"/>
      <c r="G140" s="20" t="s">
        <v>74</v>
      </c>
      <c r="H140" s="20" t="s">
        <v>215</v>
      </c>
      <c r="I140" s="20" t="s">
        <v>83</v>
      </c>
      <c r="J140" s="20">
        <v>600</v>
      </c>
      <c r="K140" s="20">
        <v>10</v>
      </c>
      <c r="L140" s="20">
        <v>10</v>
      </c>
      <c r="M140" s="15" t="s">
        <v>396</v>
      </c>
    </row>
    <row r="141" spans="1:13" ht="13.5" customHeight="1" x14ac:dyDescent="0.2">
      <c r="A141" s="215" t="s">
        <v>216</v>
      </c>
      <c r="B141" s="179"/>
      <c r="C141" s="195">
        <v>160060</v>
      </c>
      <c r="D141" s="197" t="s">
        <v>33</v>
      </c>
      <c r="E141" s="197" t="s">
        <v>217</v>
      </c>
      <c r="F141" s="20"/>
      <c r="G141" s="20" t="s">
        <v>74</v>
      </c>
      <c r="H141" s="20" t="s">
        <v>218</v>
      </c>
      <c r="I141" s="20" t="s">
        <v>83</v>
      </c>
      <c r="J141" s="20">
        <v>600</v>
      </c>
      <c r="K141" s="20">
        <v>15</v>
      </c>
      <c r="L141" s="20">
        <v>15</v>
      </c>
      <c r="M141" s="15" t="s">
        <v>396</v>
      </c>
    </row>
    <row r="142" spans="1:13" ht="13.5" customHeight="1" x14ac:dyDescent="0.2">
      <c r="A142" s="215"/>
      <c r="B142" s="180"/>
      <c r="C142" s="195"/>
      <c r="D142" s="197"/>
      <c r="E142" s="197"/>
      <c r="F142" s="20"/>
      <c r="G142" s="20" t="s">
        <v>74</v>
      </c>
      <c r="H142" s="20" t="s">
        <v>219</v>
      </c>
      <c r="I142" s="20" t="s">
        <v>83</v>
      </c>
      <c r="J142" s="20">
        <v>600</v>
      </c>
      <c r="K142" s="20">
        <v>15</v>
      </c>
      <c r="L142" s="20">
        <v>15</v>
      </c>
      <c r="M142" s="15" t="s">
        <v>396</v>
      </c>
    </row>
    <row r="143" spans="1:13" ht="22.5" customHeight="1" x14ac:dyDescent="0.2">
      <c r="A143" s="215"/>
      <c r="B143" s="180"/>
      <c r="C143" s="195"/>
      <c r="D143" s="197"/>
      <c r="E143" s="197"/>
      <c r="F143" s="20"/>
      <c r="G143" s="20" t="s">
        <v>74</v>
      </c>
      <c r="H143" s="20" t="s">
        <v>220</v>
      </c>
      <c r="I143" s="20" t="s">
        <v>83</v>
      </c>
      <c r="J143" s="20">
        <v>600</v>
      </c>
      <c r="K143" s="20">
        <v>15</v>
      </c>
      <c r="L143" s="20">
        <v>15</v>
      </c>
      <c r="M143" s="15" t="s">
        <v>396</v>
      </c>
    </row>
    <row r="144" spans="1:13" ht="11.25" customHeight="1" x14ac:dyDescent="0.2">
      <c r="A144" s="215"/>
      <c r="B144" s="180"/>
      <c r="C144" s="195"/>
      <c r="D144" s="197"/>
      <c r="E144" s="197"/>
      <c r="F144" s="20"/>
      <c r="G144" s="20" t="s">
        <v>74</v>
      </c>
      <c r="H144" s="20" t="s">
        <v>221</v>
      </c>
      <c r="I144" s="20" t="s">
        <v>83</v>
      </c>
      <c r="J144" s="20">
        <v>600</v>
      </c>
      <c r="K144" s="20">
        <v>15</v>
      </c>
      <c r="L144" s="20">
        <v>15</v>
      </c>
      <c r="M144" s="15" t="s">
        <v>396</v>
      </c>
    </row>
    <row r="145" spans="1:13" ht="27" customHeight="1" x14ac:dyDescent="0.2">
      <c r="A145" s="215"/>
      <c r="B145" s="181"/>
      <c r="C145" s="195"/>
      <c r="D145" s="197"/>
      <c r="E145" s="197"/>
      <c r="F145" s="20"/>
      <c r="G145" s="20" t="s">
        <v>74</v>
      </c>
      <c r="H145" s="20" t="s">
        <v>222</v>
      </c>
      <c r="I145" s="20" t="s">
        <v>83</v>
      </c>
      <c r="J145" s="20">
        <v>600</v>
      </c>
      <c r="K145" s="20">
        <v>15</v>
      </c>
      <c r="L145" s="20">
        <v>15</v>
      </c>
      <c r="M145" s="15" t="s">
        <v>396</v>
      </c>
    </row>
    <row r="146" spans="1:13" ht="27" customHeight="1" x14ac:dyDescent="0.2">
      <c r="A146" s="176" t="s">
        <v>223</v>
      </c>
      <c r="B146" s="179"/>
      <c r="C146" s="182">
        <v>160070</v>
      </c>
      <c r="D146" s="207" t="s">
        <v>461</v>
      </c>
      <c r="E146" s="207" t="s">
        <v>462</v>
      </c>
      <c r="F146" s="20"/>
      <c r="G146" s="20" t="s">
        <v>74</v>
      </c>
      <c r="H146" s="20" t="s">
        <v>224</v>
      </c>
      <c r="I146" s="20" t="s">
        <v>401</v>
      </c>
      <c r="J146" s="20">
        <v>600</v>
      </c>
      <c r="K146" s="20">
        <v>10</v>
      </c>
      <c r="L146" s="20">
        <v>10</v>
      </c>
      <c r="M146" s="15" t="s">
        <v>396</v>
      </c>
    </row>
    <row r="147" spans="1:13" ht="27.75" customHeight="1" x14ac:dyDescent="0.2">
      <c r="A147" s="177"/>
      <c r="B147" s="180"/>
      <c r="C147" s="183"/>
      <c r="D147" s="208"/>
      <c r="E147" s="208"/>
      <c r="F147" s="20"/>
      <c r="G147" s="20" t="s">
        <v>74</v>
      </c>
      <c r="H147" s="20" t="s">
        <v>225</v>
      </c>
      <c r="I147" s="20" t="s">
        <v>401</v>
      </c>
      <c r="J147" s="20">
        <v>600</v>
      </c>
      <c r="K147" s="20">
        <v>10</v>
      </c>
      <c r="L147" s="20">
        <v>10</v>
      </c>
      <c r="M147" s="15" t="s">
        <v>396</v>
      </c>
    </row>
    <row r="148" spans="1:13" ht="27.75" customHeight="1" x14ac:dyDescent="0.2">
      <c r="A148" s="177"/>
      <c r="B148" s="180"/>
      <c r="C148" s="183"/>
      <c r="D148" s="208"/>
      <c r="E148" s="208"/>
      <c r="F148" s="20"/>
      <c r="G148" s="20" t="s">
        <v>74</v>
      </c>
      <c r="H148" s="20" t="s">
        <v>463</v>
      </c>
      <c r="I148" s="20" t="s">
        <v>401</v>
      </c>
      <c r="J148" s="20">
        <v>600</v>
      </c>
      <c r="K148" s="20">
        <v>10</v>
      </c>
      <c r="L148" s="20">
        <v>10</v>
      </c>
      <c r="M148" s="15" t="s">
        <v>396</v>
      </c>
    </row>
    <row r="149" spans="1:13" ht="55.5" customHeight="1" x14ac:dyDescent="0.2">
      <c r="A149" s="178"/>
      <c r="B149" s="181"/>
      <c r="C149" s="184"/>
      <c r="D149" s="209"/>
      <c r="E149" s="209"/>
      <c r="F149" s="20"/>
      <c r="G149" s="20" t="s">
        <v>74</v>
      </c>
      <c r="H149" s="20" t="s">
        <v>464</v>
      </c>
      <c r="I149" s="20" t="s">
        <v>401</v>
      </c>
      <c r="J149" s="20">
        <v>600</v>
      </c>
      <c r="K149" s="20">
        <v>10</v>
      </c>
      <c r="L149" s="20">
        <v>10</v>
      </c>
      <c r="M149" s="15" t="s">
        <v>396</v>
      </c>
    </row>
    <row r="150" spans="1:13" ht="26.15" customHeight="1" x14ac:dyDescent="0.2">
      <c r="A150" s="63" t="s">
        <v>226</v>
      </c>
      <c r="B150" s="52" t="s">
        <v>413</v>
      </c>
      <c r="C150" s="12">
        <v>170000</v>
      </c>
      <c r="D150" s="54" t="s">
        <v>34</v>
      </c>
      <c r="E150" s="13"/>
      <c r="F150" s="13"/>
      <c r="G150" s="13"/>
      <c r="H150" s="13"/>
      <c r="I150" s="13"/>
      <c r="J150" s="13"/>
      <c r="K150" s="13"/>
      <c r="L150" s="13"/>
      <c r="M150" s="13"/>
    </row>
    <row r="151" spans="1:13" ht="42" customHeight="1" x14ac:dyDescent="0.2">
      <c r="A151" s="230" t="s">
        <v>227</v>
      </c>
      <c r="B151" s="179"/>
      <c r="C151" s="199">
        <v>170010</v>
      </c>
      <c r="D151" s="197" t="s">
        <v>35</v>
      </c>
      <c r="E151" s="197" t="s">
        <v>228</v>
      </c>
      <c r="F151" s="20"/>
      <c r="G151" s="20" t="s">
        <v>74</v>
      </c>
      <c r="H151" s="20" t="s">
        <v>229</v>
      </c>
      <c r="I151" s="20" t="s">
        <v>230</v>
      </c>
      <c r="J151" s="20">
        <v>600</v>
      </c>
      <c r="K151" s="20">
        <v>8</v>
      </c>
      <c r="L151" s="20">
        <v>8</v>
      </c>
      <c r="M151" s="20" t="s">
        <v>229</v>
      </c>
    </row>
    <row r="152" spans="1:13" ht="45.75" customHeight="1" x14ac:dyDescent="0.2">
      <c r="A152" s="230"/>
      <c r="B152" s="180"/>
      <c r="C152" s="199"/>
      <c r="D152" s="197"/>
      <c r="E152" s="197"/>
      <c r="F152" s="20"/>
      <c r="G152" s="20" t="s">
        <v>74</v>
      </c>
      <c r="H152" s="20" t="s">
        <v>465</v>
      </c>
      <c r="I152" s="20" t="s">
        <v>83</v>
      </c>
      <c r="J152" s="20">
        <v>600</v>
      </c>
      <c r="K152" s="20">
        <v>8</v>
      </c>
      <c r="L152" s="20">
        <v>8</v>
      </c>
      <c r="M152" s="20" t="s">
        <v>229</v>
      </c>
    </row>
    <row r="153" spans="1:13" ht="44.25" customHeight="1" x14ac:dyDescent="0.2">
      <c r="A153" s="230"/>
      <c r="B153" s="180"/>
      <c r="C153" s="199"/>
      <c r="D153" s="197"/>
      <c r="E153" s="197"/>
      <c r="F153" s="20"/>
      <c r="G153" s="20" t="s">
        <v>231</v>
      </c>
      <c r="H153" s="44" t="s">
        <v>232</v>
      </c>
      <c r="I153" s="20" t="s">
        <v>83</v>
      </c>
      <c r="J153" s="20">
        <v>0</v>
      </c>
      <c r="K153" s="20">
        <v>8</v>
      </c>
      <c r="L153" s="20">
        <v>8</v>
      </c>
      <c r="M153" s="20" t="s">
        <v>229</v>
      </c>
    </row>
    <row r="154" spans="1:13" ht="36" x14ac:dyDescent="0.2">
      <c r="A154" s="230"/>
      <c r="B154" s="180"/>
      <c r="C154" s="199"/>
      <c r="D154" s="197"/>
      <c r="E154" s="197"/>
      <c r="F154" s="20"/>
      <c r="G154" s="20" t="s">
        <v>231</v>
      </c>
      <c r="H154" s="20" t="s">
        <v>233</v>
      </c>
      <c r="I154" s="20" t="s">
        <v>83</v>
      </c>
      <c r="J154" s="20">
        <v>600</v>
      </c>
      <c r="K154" s="20">
        <v>8</v>
      </c>
      <c r="L154" s="20">
        <v>8</v>
      </c>
      <c r="M154" s="20" t="s">
        <v>229</v>
      </c>
    </row>
    <row r="155" spans="1:13" ht="42" customHeight="1" x14ac:dyDescent="0.2">
      <c r="A155" s="230"/>
      <c r="B155" s="181"/>
      <c r="C155" s="199"/>
      <c r="D155" s="197"/>
      <c r="E155" s="197"/>
      <c r="F155" s="20"/>
      <c r="G155" s="20" t="s">
        <v>231</v>
      </c>
      <c r="H155" s="20" t="s">
        <v>234</v>
      </c>
      <c r="I155" s="20" t="s">
        <v>83</v>
      </c>
      <c r="J155" s="20">
        <v>600</v>
      </c>
      <c r="K155" s="20">
        <v>8</v>
      </c>
      <c r="L155" s="20">
        <v>8</v>
      </c>
      <c r="M155" s="20" t="s">
        <v>229</v>
      </c>
    </row>
    <row r="156" spans="1:13" ht="13.5" customHeight="1" x14ac:dyDescent="0.2">
      <c r="A156" s="176" t="s">
        <v>235</v>
      </c>
      <c r="B156" s="179"/>
      <c r="C156" s="246">
        <v>170020</v>
      </c>
      <c r="D156" s="227" t="s">
        <v>36</v>
      </c>
      <c r="E156" s="207" t="s">
        <v>466</v>
      </c>
      <c r="F156" s="20"/>
      <c r="G156" s="20" t="s">
        <v>74</v>
      </c>
      <c r="H156" s="20" t="s">
        <v>236</v>
      </c>
      <c r="I156" s="20" t="s">
        <v>401</v>
      </c>
      <c r="J156" s="20">
        <v>600</v>
      </c>
      <c r="K156" s="20">
        <v>5</v>
      </c>
      <c r="L156" s="11">
        <v>5</v>
      </c>
      <c r="M156" s="11" t="s">
        <v>396</v>
      </c>
    </row>
    <row r="157" spans="1:13" ht="13.5" customHeight="1" x14ac:dyDescent="0.2">
      <c r="A157" s="177"/>
      <c r="B157" s="180"/>
      <c r="C157" s="247"/>
      <c r="D157" s="249"/>
      <c r="E157" s="208"/>
      <c r="F157" s="20"/>
      <c r="G157" s="20" t="s">
        <v>74</v>
      </c>
      <c r="H157" s="20" t="s">
        <v>467</v>
      </c>
      <c r="I157" s="20" t="s">
        <v>401</v>
      </c>
      <c r="J157" s="20">
        <v>600</v>
      </c>
      <c r="K157" s="20">
        <v>5</v>
      </c>
      <c r="L157" s="11">
        <v>5</v>
      </c>
      <c r="M157" s="11" t="s">
        <v>396</v>
      </c>
    </row>
    <row r="158" spans="1:13" ht="38.25" customHeight="1" x14ac:dyDescent="0.2">
      <c r="A158" s="177"/>
      <c r="B158" s="180"/>
      <c r="C158" s="247"/>
      <c r="D158" s="249"/>
      <c r="E158" s="208"/>
      <c r="F158" s="20"/>
      <c r="G158" s="20" t="s">
        <v>74</v>
      </c>
      <c r="H158" s="20" t="s">
        <v>468</v>
      </c>
      <c r="I158" s="20" t="s">
        <v>83</v>
      </c>
      <c r="J158" s="20">
        <v>600</v>
      </c>
      <c r="K158" s="20">
        <v>5</v>
      </c>
      <c r="L158" s="11">
        <v>5</v>
      </c>
      <c r="M158" s="11" t="s">
        <v>396</v>
      </c>
    </row>
    <row r="159" spans="1:13" ht="13.5" customHeight="1" x14ac:dyDescent="0.2">
      <c r="A159" s="177"/>
      <c r="B159" s="180"/>
      <c r="C159" s="247"/>
      <c r="D159" s="249"/>
      <c r="E159" s="208"/>
      <c r="F159" s="20"/>
      <c r="G159" s="20" t="s">
        <v>74</v>
      </c>
      <c r="H159" s="20" t="s">
        <v>469</v>
      </c>
      <c r="I159" s="20" t="s">
        <v>83</v>
      </c>
      <c r="J159" s="20">
        <v>600</v>
      </c>
      <c r="K159" s="20">
        <v>5</v>
      </c>
      <c r="L159" s="11">
        <v>5</v>
      </c>
      <c r="M159" s="11" t="s">
        <v>396</v>
      </c>
    </row>
    <row r="160" spans="1:13" ht="13.5" customHeight="1" x14ac:dyDescent="0.2">
      <c r="A160" s="177"/>
      <c r="B160" s="180"/>
      <c r="C160" s="247"/>
      <c r="D160" s="249"/>
      <c r="E160" s="208"/>
      <c r="F160" s="20"/>
      <c r="G160" s="20" t="s">
        <v>74</v>
      </c>
      <c r="H160" s="20" t="s">
        <v>237</v>
      </c>
      <c r="I160" s="20" t="s">
        <v>83</v>
      </c>
      <c r="J160" s="20">
        <v>600</v>
      </c>
      <c r="K160" s="20">
        <v>5</v>
      </c>
      <c r="L160" s="11">
        <v>5</v>
      </c>
      <c r="M160" s="11" t="s">
        <v>396</v>
      </c>
    </row>
    <row r="161" spans="1:13" ht="13.5" customHeight="1" x14ac:dyDescent="0.2">
      <c r="A161" s="177"/>
      <c r="B161" s="180"/>
      <c r="C161" s="247"/>
      <c r="D161" s="249"/>
      <c r="E161" s="208"/>
      <c r="F161" s="20"/>
      <c r="G161" s="20" t="s">
        <v>74</v>
      </c>
      <c r="H161" s="20" t="s">
        <v>238</v>
      </c>
      <c r="I161" s="20" t="s">
        <v>83</v>
      </c>
      <c r="J161" s="20">
        <v>600</v>
      </c>
      <c r="K161" s="20">
        <v>5</v>
      </c>
      <c r="L161" s="11">
        <v>5</v>
      </c>
      <c r="M161" s="11" t="s">
        <v>396</v>
      </c>
    </row>
    <row r="162" spans="1:13" ht="13.5" customHeight="1" x14ac:dyDescent="0.2">
      <c r="A162" s="177"/>
      <c r="B162" s="180"/>
      <c r="C162" s="247"/>
      <c r="D162" s="249"/>
      <c r="E162" s="208"/>
      <c r="F162" s="64"/>
      <c r="G162" s="20" t="s">
        <v>74</v>
      </c>
      <c r="H162" s="20" t="s">
        <v>239</v>
      </c>
      <c r="I162" s="20" t="s">
        <v>83</v>
      </c>
      <c r="J162" s="20">
        <v>600</v>
      </c>
      <c r="K162" s="20">
        <v>5</v>
      </c>
      <c r="L162" s="11">
        <v>5</v>
      </c>
      <c r="M162" s="11" t="s">
        <v>396</v>
      </c>
    </row>
    <row r="163" spans="1:13" ht="13.5" customHeight="1" x14ac:dyDescent="0.2">
      <c r="A163" s="177"/>
      <c r="B163" s="180"/>
      <c r="C163" s="247"/>
      <c r="D163" s="249"/>
      <c r="E163" s="208"/>
      <c r="F163" s="20"/>
      <c r="G163" s="20" t="s">
        <v>74</v>
      </c>
      <c r="H163" s="20" t="s">
        <v>240</v>
      </c>
      <c r="I163" s="20" t="s">
        <v>83</v>
      </c>
      <c r="J163" s="20">
        <v>600</v>
      </c>
      <c r="K163" s="20">
        <v>5</v>
      </c>
      <c r="L163" s="11">
        <v>5</v>
      </c>
      <c r="M163" s="11" t="s">
        <v>396</v>
      </c>
    </row>
    <row r="164" spans="1:13" ht="13.5" customHeight="1" x14ac:dyDescent="0.2">
      <c r="A164" s="177"/>
      <c r="B164" s="180"/>
      <c r="C164" s="247"/>
      <c r="D164" s="249"/>
      <c r="E164" s="208"/>
      <c r="F164" s="20"/>
      <c r="G164" s="20" t="s">
        <v>74</v>
      </c>
      <c r="H164" s="20" t="s">
        <v>241</v>
      </c>
      <c r="I164" s="20" t="s">
        <v>83</v>
      </c>
      <c r="J164" s="20">
        <v>600</v>
      </c>
      <c r="K164" s="20">
        <v>5</v>
      </c>
      <c r="L164" s="11">
        <v>5</v>
      </c>
      <c r="M164" s="11" t="s">
        <v>396</v>
      </c>
    </row>
    <row r="165" spans="1:13" ht="13.5" customHeight="1" x14ac:dyDescent="0.2">
      <c r="A165" s="177"/>
      <c r="B165" s="180"/>
      <c r="C165" s="247"/>
      <c r="D165" s="249"/>
      <c r="E165" s="208"/>
      <c r="F165" s="20"/>
      <c r="G165" s="20" t="s">
        <v>74</v>
      </c>
      <c r="H165" s="20" t="s">
        <v>242</v>
      </c>
      <c r="I165" s="20" t="s">
        <v>83</v>
      </c>
      <c r="J165" s="20">
        <v>600</v>
      </c>
      <c r="K165" s="20">
        <v>5</v>
      </c>
      <c r="L165" s="11">
        <v>5</v>
      </c>
      <c r="M165" s="11" t="s">
        <v>396</v>
      </c>
    </row>
    <row r="166" spans="1:13" ht="14.25" customHeight="1" x14ac:dyDescent="0.2">
      <c r="A166" s="177"/>
      <c r="B166" s="180"/>
      <c r="C166" s="247"/>
      <c r="D166" s="249"/>
      <c r="E166" s="208"/>
      <c r="F166" s="20"/>
      <c r="G166" s="20" t="s">
        <v>74</v>
      </c>
      <c r="H166" s="20" t="s">
        <v>243</v>
      </c>
      <c r="I166" s="20" t="s">
        <v>401</v>
      </c>
      <c r="J166" s="20">
        <v>600</v>
      </c>
      <c r="K166" s="20">
        <v>5</v>
      </c>
      <c r="L166" s="11">
        <v>5</v>
      </c>
      <c r="M166" s="11" t="s">
        <v>396</v>
      </c>
    </row>
    <row r="167" spans="1:13" ht="13.5" customHeight="1" x14ac:dyDescent="0.2">
      <c r="A167" s="177"/>
      <c r="B167" s="180"/>
      <c r="C167" s="247"/>
      <c r="D167" s="249"/>
      <c r="E167" s="208"/>
      <c r="F167" s="20"/>
      <c r="G167" s="20" t="s">
        <v>74</v>
      </c>
      <c r="H167" s="20" t="s">
        <v>244</v>
      </c>
      <c r="I167" s="20" t="s">
        <v>401</v>
      </c>
      <c r="J167" s="20">
        <v>600</v>
      </c>
      <c r="K167" s="20">
        <v>5</v>
      </c>
      <c r="L167" s="11">
        <v>5</v>
      </c>
      <c r="M167" s="11" t="s">
        <v>396</v>
      </c>
    </row>
    <row r="168" spans="1:13" ht="13.5" customHeight="1" x14ac:dyDescent="0.2">
      <c r="A168" s="177"/>
      <c r="B168" s="180"/>
      <c r="C168" s="247"/>
      <c r="D168" s="249"/>
      <c r="E168" s="208"/>
      <c r="F168" s="20"/>
      <c r="G168" s="20" t="s">
        <v>74</v>
      </c>
      <c r="H168" s="20" t="s">
        <v>245</v>
      </c>
      <c r="I168" s="20" t="s">
        <v>401</v>
      </c>
      <c r="J168" s="20">
        <v>600</v>
      </c>
      <c r="K168" s="20">
        <v>5</v>
      </c>
      <c r="L168" s="11">
        <v>5</v>
      </c>
      <c r="M168" s="11" t="s">
        <v>396</v>
      </c>
    </row>
    <row r="169" spans="1:13" ht="27" customHeight="1" x14ac:dyDescent="0.2">
      <c r="A169" s="177"/>
      <c r="B169" s="180"/>
      <c r="C169" s="247"/>
      <c r="D169" s="249"/>
      <c r="E169" s="208"/>
      <c r="F169" s="20"/>
      <c r="G169" s="20" t="s">
        <v>74</v>
      </c>
      <c r="H169" s="20" t="s">
        <v>246</v>
      </c>
      <c r="I169" s="20" t="s">
        <v>401</v>
      </c>
      <c r="J169" s="20">
        <v>600</v>
      </c>
      <c r="K169" s="20">
        <v>5</v>
      </c>
      <c r="L169" s="11">
        <v>5</v>
      </c>
      <c r="M169" s="11" t="s">
        <v>396</v>
      </c>
    </row>
    <row r="170" spans="1:13" ht="28.5" customHeight="1" x14ac:dyDescent="0.2">
      <c r="A170" s="177"/>
      <c r="B170" s="180"/>
      <c r="C170" s="247"/>
      <c r="D170" s="249"/>
      <c r="E170" s="208"/>
      <c r="F170" s="20"/>
      <c r="G170" s="20" t="s">
        <v>74</v>
      </c>
      <c r="H170" s="20" t="s">
        <v>247</v>
      </c>
      <c r="I170" s="20" t="s">
        <v>83</v>
      </c>
      <c r="J170" s="20">
        <v>600</v>
      </c>
      <c r="K170" s="20">
        <v>5</v>
      </c>
      <c r="L170" s="11">
        <v>5</v>
      </c>
      <c r="M170" s="11" t="s">
        <v>396</v>
      </c>
    </row>
    <row r="171" spans="1:13" ht="27" customHeight="1" x14ac:dyDescent="0.2">
      <c r="A171" s="177"/>
      <c r="B171" s="180"/>
      <c r="C171" s="247"/>
      <c r="D171" s="249"/>
      <c r="E171" s="208"/>
      <c r="F171" s="64"/>
      <c r="G171" s="20" t="s">
        <v>74</v>
      </c>
      <c r="H171" s="20" t="s">
        <v>248</v>
      </c>
      <c r="I171" s="20" t="s">
        <v>83</v>
      </c>
      <c r="J171" s="20">
        <v>600</v>
      </c>
      <c r="K171" s="20">
        <v>5</v>
      </c>
      <c r="L171" s="11">
        <v>5</v>
      </c>
      <c r="M171" s="11" t="s">
        <v>396</v>
      </c>
    </row>
    <row r="172" spans="1:13" ht="45.75" customHeight="1" x14ac:dyDescent="0.2">
      <c r="A172" s="177"/>
      <c r="B172" s="180"/>
      <c r="C172" s="247"/>
      <c r="D172" s="249"/>
      <c r="E172" s="208"/>
      <c r="F172" s="20"/>
      <c r="G172" s="20" t="s">
        <v>74</v>
      </c>
      <c r="H172" s="20" t="s">
        <v>249</v>
      </c>
      <c r="I172" s="20" t="s">
        <v>401</v>
      </c>
      <c r="J172" s="20">
        <v>600</v>
      </c>
      <c r="K172" s="20">
        <v>5</v>
      </c>
      <c r="L172" s="11">
        <v>5</v>
      </c>
      <c r="M172" s="11" t="s">
        <v>396</v>
      </c>
    </row>
    <row r="173" spans="1:13" ht="70.5" customHeight="1" x14ac:dyDescent="0.2">
      <c r="A173" s="177"/>
      <c r="B173" s="180"/>
      <c r="C173" s="247"/>
      <c r="D173" s="249"/>
      <c r="E173" s="208"/>
      <c r="F173" s="20"/>
      <c r="G173" s="20" t="s">
        <v>74</v>
      </c>
      <c r="H173" s="20" t="s">
        <v>250</v>
      </c>
      <c r="I173" s="20" t="s">
        <v>83</v>
      </c>
      <c r="J173" s="20">
        <v>600</v>
      </c>
      <c r="K173" s="20">
        <v>5</v>
      </c>
      <c r="L173" s="11">
        <v>5</v>
      </c>
      <c r="M173" s="11" t="s">
        <v>396</v>
      </c>
    </row>
    <row r="174" spans="1:13" ht="13.5" customHeight="1" x14ac:dyDescent="0.2">
      <c r="A174" s="177"/>
      <c r="B174" s="180"/>
      <c r="C174" s="247"/>
      <c r="D174" s="249"/>
      <c r="E174" s="208"/>
      <c r="F174" s="20"/>
      <c r="G174" s="20" t="s">
        <v>74</v>
      </c>
      <c r="H174" s="20" t="s">
        <v>251</v>
      </c>
      <c r="I174" s="20" t="s">
        <v>83</v>
      </c>
      <c r="J174" s="20">
        <v>600</v>
      </c>
      <c r="K174" s="20">
        <v>5</v>
      </c>
      <c r="L174" s="11">
        <v>5</v>
      </c>
      <c r="M174" s="11" t="s">
        <v>396</v>
      </c>
    </row>
    <row r="175" spans="1:13" ht="13.5" customHeight="1" x14ac:dyDescent="0.2">
      <c r="A175" s="177"/>
      <c r="B175" s="180"/>
      <c r="C175" s="247"/>
      <c r="D175" s="249"/>
      <c r="E175" s="208"/>
      <c r="F175" s="20"/>
      <c r="G175" s="20" t="s">
        <v>74</v>
      </c>
      <c r="H175" s="20" t="s">
        <v>252</v>
      </c>
      <c r="I175" s="20" t="s">
        <v>83</v>
      </c>
      <c r="J175" s="20">
        <v>600</v>
      </c>
      <c r="K175" s="20">
        <v>5</v>
      </c>
      <c r="L175" s="11">
        <v>5</v>
      </c>
      <c r="M175" s="11" t="s">
        <v>396</v>
      </c>
    </row>
    <row r="176" spans="1:13" ht="13.5" customHeight="1" x14ac:dyDescent="0.2">
      <c r="A176" s="177"/>
      <c r="B176" s="180"/>
      <c r="C176" s="247"/>
      <c r="D176" s="249"/>
      <c r="E176" s="208"/>
      <c r="F176" s="20"/>
      <c r="G176" s="20" t="s">
        <v>74</v>
      </c>
      <c r="H176" s="20" t="s">
        <v>253</v>
      </c>
      <c r="I176" s="20" t="s">
        <v>83</v>
      </c>
      <c r="J176" s="20">
        <v>600</v>
      </c>
      <c r="K176" s="20">
        <v>5</v>
      </c>
      <c r="L176" s="11">
        <v>5</v>
      </c>
      <c r="M176" s="11" t="s">
        <v>396</v>
      </c>
    </row>
    <row r="177" spans="1:13" ht="40.5" customHeight="1" x14ac:dyDescent="0.2">
      <c r="A177" s="177"/>
      <c r="B177" s="180"/>
      <c r="C177" s="247"/>
      <c r="D177" s="249"/>
      <c r="E177" s="208"/>
      <c r="F177" s="20"/>
      <c r="G177" s="20" t="s">
        <v>74</v>
      </c>
      <c r="H177" s="20" t="s">
        <v>254</v>
      </c>
      <c r="I177" s="20" t="s">
        <v>83</v>
      </c>
      <c r="J177" s="20">
        <v>600</v>
      </c>
      <c r="K177" s="20">
        <v>5</v>
      </c>
      <c r="L177" s="11">
        <v>5</v>
      </c>
      <c r="M177" s="11" t="s">
        <v>396</v>
      </c>
    </row>
    <row r="178" spans="1:13" ht="27" customHeight="1" x14ac:dyDescent="0.2">
      <c r="A178" s="177"/>
      <c r="B178" s="180"/>
      <c r="C178" s="247"/>
      <c r="D178" s="249"/>
      <c r="E178" s="208"/>
      <c r="F178" s="20"/>
      <c r="G178" s="20" t="s">
        <v>74</v>
      </c>
      <c r="H178" s="20" t="s">
        <v>255</v>
      </c>
      <c r="I178" s="20" t="s">
        <v>83</v>
      </c>
      <c r="J178" s="20">
        <v>600</v>
      </c>
      <c r="K178" s="20">
        <v>5</v>
      </c>
      <c r="L178" s="11">
        <v>5</v>
      </c>
      <c r="M178" s="11" t="s">
        <v>396</v>
      </c>
    </row>
    <row r="179" spans="1:13" ht="27.75" customHeight="1" x14ac:dyDescent="0.2">
      <c r="A179" s="177"/>
      <c r="B179" s="180"/>
      <c r="C179" s="247"/>
      <c r="D179" s="249"/>
      <c r="E179" s="208"/>
      <c r="F179" s="20"/>
      <c r="G179" s="20" t="s">
        <v>74</v>
      </c>
      <c r="H179" s="20" t="s">
        <v>256</v>
      </c>
      <c r="I179" s="20" t="s">
        <v>83</v>
      </c>
      <c r="J179" s="20">
        <v>600</v>
      </c>
      <c r="K179" s="20">
        <v>5</v>
      </c>
      <c r="L179" s="11">
        <v>5</v>
      </c>
      <c r="M179" s="15" t="s">
        <v>396</v>
      </c>
    </row>
    <row r="180" spans="1:13" ht="13.5" customHeight="1" x14ac:dyDescent="0.2">
      <c r="A180" s="177"/>
      <c r="B180" s="180"/>
      <c r="C180" s="247"/>
      <c r="D180" s="249"/>
      <c r="E180" s="208"/>
      <c r="F180" s="20"/>
      <c r="G180" s="20" t="s">
        <v>74</v>
      </c>
      <c r="H180" s="20" t="s">
        <v>470</v>
      </c>
      <c r="I180" s="20" t="s">
        <v>83</v>
      </c>
      <c r="J180" s="20">
        <v>600</v>
      </c>
      <c r="K180" s="20">
        <v>5</v>
      </c>
      <c r="L180" s="14">
        <v>5</v>
      </c>
      <c r="M180" s="20" t="s">
        <v>396</v>
      </c>
    </row>
    <row r="181" spans="1:13" ht="13.5" customHeight="1" x14ac:dyDescent="0.2">
      <c r="A181" s="178"/>
      <c r="B181" s="181"/>
      <c r="C181" s="248"/>
      <c r="D181" s="228"/>
      <c r="E181" s="209"/>
      <c r="F181" s="20"/>
      <c r="G181" s="20" t="s">
        <v>74</v>
      </c>
      <c r="H181" s="20" t="s">
        <v>471</v>
      </c>
      <c r="I181" s="20" t="s">
        <v>401</v>
      </c>
      <c r="J181" s="20">
        <v>600</v>
      </c>
      <c r="K181" s="20">
        <v>5</v>
      </c>
      <c r="L181" s="14">
        <v>5</v>
      </c>
      <c r="M181" s="20" t="s">
        <v>396</v>
      </c>
    </row>
    <row r="182" spans="1:13" ht="13.5" customHeight="1" x14ac:dyDescent="0.2">
      <c r="A182" s="52" t="s">
        <v>257</v>
      </c>
      <c r="B182" s="54" t="s">
        <v>258</v>
      </c>
      <c r="C182" s="12">
        <v>180000</v>
      </c>
      <c r="D182" s="54" t="s">
        <v>258</v>
      </c>
      <c r="E182" s="13"/>
      <c r="F182" s="13"/>
      <c r="G182" s="13"/>
      <c r="H182" s="13"/>
      <c r="I182" s="13"/>
      <c r="J182" s="13"/>
      <c r="K182" s="13"/>
      <c r="L182" s="13"/>
      <c r="M182" s="13"/>
    </row>
    <row r="183" spans="1:13" ht="47.25" customHeight="1" x14ac:dyDescent="0.2">
      <c r="A183" s="56" t="s">
        <v>259</v>
      </c>
      <c r="B183" s="179"/>
      <c r="C183" s="25">
        <v>180010</v>
      </c>
      <c r="D183" s="11" t="s">
        <v>260</v>
      </c>
      <c r="E183" s="11" t="s">
        <v>261</v>
      </c>
      <c r="F183" s="65"/>
      <c r="G183" s="11" t="s">
        <v>231</v>
      </c>
      <c r="H183" s="11" t="s">
        <v>262</v>
      </c>
      <c r="I183" s="11" t="s">
        <v>472</v>
      </c>
      <c r="J183" s="11">
        <v>600</v>
      </c>
      <c r="K183" s="11" t="s">
        <v>473</v>
      </c>
      <c r="L183" s="11" t="s">
        <v>473</v>
      </c>
      <c r="M183" s="11" t="s">
        <v>396</v>
      </c>
    </row>
    <row r="184" spans="1:13" ht="27.75" customHeight="1" x14ac:dyDescent="0.2">
      <c r="A184" s="215" t="s">
        <v>263</v>
      </c>
      <c r="B184" s="180"/>
      <c r="C184" s="195">
        <v>180020</v>
      </c>
      <c r="D184" s="196" t="s">
        <v>264</v>
      </c>
      <c r="E184" s="196" t="s">
        <v>265</v>
      </c>
      <c r="F184" s="65"/>
      <c r="G184" s="11" t="s">
        <v>231</v>
      </c>
      <c r="H184" s="11" t="s">
        <v>266</v>
      </c>
      <c r="I184" s="11" t="s">
        <v>472</v>
      </c>
      <c r="J184" s="11">
        <v>600</v>
      </c>
      <c r="K184" s="11" t="s">
        <v>474</v>
      </c>
      <c r="L184" s="11" t="s">
        <v>474</v>
      </c>
      <c r="M184" s="11" t="s">
        <v>396</v>
      </c>
    </row>
    <row r="185" spans="1:13" ht="25.5" customHeight="1" x14ac:dyDescent="0.2">
      <c r="A185" s="215"/>
      <c r="B185" s="180"/>
      <c r="C185" s="195"/>
      <c r="D185" s="196"/>
      <c r="E185" s="196"/>
      <c r="F185" s="65"/>
      <c r="G185" s="11" t="s">
        <v>231</v>
      </c>
      <c r="H185" s="11" t="s">
        <v>267</v>
      </c>
      <c r="I185" s="11" t="s">
        <v>472</v>
      </c>
      <c r="J185" s="11">
        <v>600</v>
      </c>
      <c r="K185" s="11" t="s">
        <v>474</v>
      </c>
      <c r="L185" s="11" t="s">
        <v>474</v>
      </c>
      <c r="M185" s="11" t="s">
        <v>396</v>
      </c>
    </row>
    <row r="186" spans="1:13" ht="30.75" customHeight="1" x14ac:dyDescent="0.2">
      <c r="A186" s="215"/>
      <c r="B186" s="181"/>
      <c r="C186" s="195"/>
      <c r="D186" s="196"/>
      <c r="E186" s="196"/>
      <c r="F186" s="65"/>
      <c r="G186" s="11" t="s">
        <v>231</v>
      </c>
      <c r="H186" s="11" t="s">
        <v>268</v>
      </c>
      <c r="I186" s="11" t="s">
        <v>472</v>
      </c>
      <c r="J186" s="11">
        <v>600</v>
      </c>
      <c r="K186" s="11" t="s">
        <v>474</v>
      </c>
      <c r="L186" s="11" t="s">
        <v>474</v>
      </c>
      <c r="M186" s="11" t="s">
        <v>396</v>
      </c>
    </row>
    <row r="187" spans="1:13" ht="27" customHeight="1" x14ac:dyDescent="0.2">
      <c r="A187" s="52" t="s">
        <v>269</v>
      </c>
      <c r="B187" s="52" t="s">
        <v>475</v>
      </c>
      <c r="C187" s="12">
        <v>190000</v>
      </c>
      <c r="D187" s="54" t="s">
        <v>37</v>
      </c>
      <c r="E187" s="13"/>
      <c r="F187" s="13"/>
      <c r="G187" s="13"/>
      <c r="H187" s="13"/>
      <c r="I187" s="13"/>
      <c r="J187" s="13"/>
      <c r="K187" s="13"/>
      <c r="L187" s="13"/>
      <c r="M187" s="13"/>
    </row>
    <row r="188" spans="1:13" ht="27" customHeight="1" x14ac:dyDescent="0.2">
      <c r="A188" s="198" t="s">
        <v>270</v>
      </c>
      <c r="B188" s="200"/>
      <c r="C188" s="199">
        <v>190010</v>
      </c>
      <c r="D188" s="197" t="s">
        <v>38</v>
      </c>
      <c r="E188" s="197"/>
      <c r="F188" s="20"/>
      <c r="G188" s="20" t="s">
        <v>74</v>
      </c>
      <c r="H188" s="20" t="s">
        <v>271</v>
      </c>
      <c r="I188" s="20" t="s">
        <v>476</v>
      </c>
      <c r="J188" s="20">
        <v>600</v>
      </c>
      <c r="K188" s="20">
        <v>4</v>
      </c>
      <c r="L188" s="20">
        <v>4</v>
      </c>
      <c r="M188" s="15" t="s">
        <v>477</v>
      </c>
    </row>
    <row r="189" spans="1:13" ht="27" customHeight="1" x14ac:dyDescent="0.2">
      <c r="A189" s="198"/>
      <c r="B189" s="201"/>
      <c r="C189" s="199"/>
      <c r="D189" s="197"/>
      <c r="E189" s="197"/>
      <c r="F189" s="15"/>
      <c r="G189" s="20" t="s">
        <v>74</v>
      </c>
      <c r="H189" s="20" t="s">
        <v>272</v>
      </c>
      <c r="I189" s="15" t="s">
        <v>478</v>
      </c>
      <c r="J189" s="15">
        <v>600</v>
      </c>
      <c r="K189" s="15">
        <v>4</v>
      </c>
      <c r="L189" s="15">
        <v>4</v>
      </c>
      <c r="M189" s="15" t="s">
        <v>477</v>
      </c>
    </row>
    <row r="190" spans="1:13" ht="26.25" customHeight="1" x14ac:dyDescent="0.2">
      <c r="A190" s="198"/>
      <c r="B190" s="201"/>
      <c r="C190" s="199"/>
      <c r="D190" s="197"/>
      <c r="E190" s="197"/>
      <c r="F190" s="15"/>
      <c r="G190" s="20" t="s">
        <v>74</v>
      </c>
      <c r="H190" s="20" t="s">
        <v>274</v>
      </c>
      <c r="I190" s="15" t="s">
        <v>478</v>
      </c>
      <c r="J190" s="15">
        <v>600</v>
      </c>
      <c r="K190" s="15">
        <v>4</v>
      </c>
      <c r="L190" s="15">
        <v>4</v>
      </c>
      <c r="M190" s="15" t="s">
        <v>477</v>
      </c>
    </row>
    <row r="191" spans="1:13" ht="26.25" customHeight="1" x14ac:dyDescent="0.2">
      <c r="A191" s="198"/>
      <c r="B191" s="201"/>
      <c r="C191" s="199"/>
      <c r="D191" s="197"/>
      <c r="E191" s="197"/>
      <c r="F191" s="15"/>
      <c r="G191" s="20" t="s">
        <v>74</v>
      </c>
      <c r="H191" s="20" t="s">
        <v>275</v>
      </c>
      <c r="I191" s="15" t="s">
        <v>478</v>
      </c>
      <c r="J191" s="15">
        <v>600</v>
      </c>
      <c r="K191" s="15">
        <v>4</v>
      </c>
      <c r="L191" s="15">
        <v>4</v>
      </c>
      <c r="M191" s="15" t="s">
        <v>477</v>
      </c>
    </row>
    <row r="192" spans="1:13" ht="27.75" customHeight="1" x14ac:dyDescent="0.2">
      <c r="A192" s="198"/>
      <c r="B192" s="201"/>
      <c r="C192" s="199"/>
      <c r="D192" s="197"/>
      <c r="E192" s="197"/>
      <c r="F192" s="15"/>
      <c r="G192" s="20" t="s">
        <v>74</v>
      </c>
      <c r="H192" s="20" t="s">
        <v>276</v>
      </c>
      <c r="I192" s="15" t="s">
        <v>479</v>
      </c>
      <c r="J192" s="15">
        <v>600</v>
      </c>
      <c r="K192" s="15">
        <v>4</v>
      </c>
      <c r="L192" s="42">
        <v>4</v>
      </c>
      <c r="M192" s="15" t="s">
        <v>477</v>
      </c>
    </row>
    <row r="193" spans="1:13" ht="24.75" customHeight="1" x14ac:dyDescent="0.2">
      <c r="A193" s="198"/>
      <c r="B193" s="202"/>
      <c r="C193" s="199"/>
      <c r="D193" s="197"/>
      <c r="E193" s="197"/>
      <c r="F193" s="21"/>
      <c r="G193" s="20" t="s">
        <v>74</v>
      </c>
      <c r="H193" s="20" t="s">
        <v>277</v>
      </c>
      <c r="I193" s="15" t="s">
        <v>278</v>
      </c>
      <c r="J193" s="21">
        <v>600</v>
      </c>
      <c r="K193" s="15">
        <v>4</v>
      </c>
      <c r="L193" s="21">
        <v>4</v>
      </c>
      <c r="M193" s="15" t="s">
        <v>477</v>
      </c>
    </row>
    <row r="194" spans="1:13" ht="27.75" customHeight="1" x14ac:dyDescent="0.2">
      <c r="A194" s="198" t="s">
        <v>279</v>
      </c>
      <c r="B194" s="200"/>
      <c r="C194" s="245">
        <v>190020</v>
      </c>
      <c r="D194" s="197" t="s">
        <v>39</v>
      </c>
      <c r="E194" s="197"/>
      <c r="F194" s="20"/>
      <c r="G194" s="20" t="s">
        <v>74</v>
      </c>
      <c r="H194" s="20" t="s">
        <v>280</v>
      </c>
      <c r="I194" s="15" t="s">
        <v>79</v>
      </c>
      <c r="J194" s="15">
        <v>1000</v>
      </c>
      <c r="K194" s="15">
        <v>3</v>
      </c>
      <c r="L194" s="15">
        <v>3</v>
      </c>
      <c r="M194" s="15" t="s">
        <v>396</v>
      </c>
    </row>
    <row r="195" spans="1:13" ht="26.25" customHeight="1" x14ac:dyDescent="0.2">
      <c r="A195" s="198"/>
      <c r="B195" s="201"/>
      <c r="C195" s="245"/>
      <c r="D195" s="197"/>
      <c r="E195" s="197"/>
      <c r="F195" s="20"/>
      <c r="G195" s="20" t="s">
        <v>74</v>
      </c>
      <c r="H195" s="20" t="s">
        <v>281</v>
      </c>
      <c r="I195" s="15" t="s">
        <v>65</v>
      </c>
      <c r="J195" s="15">
        <v>1000</v>
      </c>
      <c r="K195" s="15">
        <v>3</v>
      </c>
      <c r="L195" s="15">
        <v>3</v>
      </c>
      <c r="M195" s="15" t="s">
        <v>396</v>
      </c>
    </row>
    <row r="196" spans="1:13" ht="28.5" customHeight="1" x14ac:dyDescent="0.2">
      <c r="A196" s="198"/>
      <c r="B196" s="201"/>
      <c r="C196" s="245"/>
      <c r="D196" s="197"/>
      <c r="E196" s="197"/>
      <c r="F196" s="20"/>
      <c r="G196" s="20" t="s">
        <v>74</v>
      </c>
      <c r="H196" s="20" t="s">
        <v>282</v>
      </c>
      <c r="I196" s="15" t="s">
        <v>278</v>
      </c>
      <c r="J196" s="15">
        <v>1000</v>
      </c>
      <c r="K196" s="20">
        <v>3</v>
      </c>
      <c r="L196" s="20">
        <v>3</v>
      </c>
      <c r="M196" s="15" t="s">
        <v>396</v>
      </c>
    </row>
    <row r="197" spans="1:13" ht="27" customHeight="1" x14ac:dyDescent="0.2">
      <c r="A197" s="198"/>
      <c r="B197" s="202"/>
      <c r="C197" s="245"/>
      <c r="D197" s="197"/>
      <c r="E197" s="197"/>
      <c r="F197" s="20"/>
      <c r="G197" s="20" t="s">
        <v>74</v>
      </c>
      <c r="H197" s="20" t="s">
        <v>283</v>
      </c>
      <c r="I197" s="15" t="s">
        <v>278</v>
      </c>
      <c r="J197" s="15">
        <v>1000</v>
      </c>
      <c r="K197" s="15">
        <v>3</v>
      </c>
      <c r="L197" s="15">
        <v>3</v>
      </c>
      <c r="M197" s="15" t="s">
        <v>396</v>
      </c>
    </row>
    <row r="198" spans="1:13" ht="13.5" customHeight="1" x14ac:dyDescent="0.2">
      <c r="A198" s="198" t="s">
        <v>284</v>
      </c>
      <c r="B198" s="200"/>
      <c r="C198" s="199">
        <v>190030</v>
      </c>
      <c r="D198" s="213" t="s">
        <v>40</v>
      </c>
      <c r="E198" s="218"/>
      <c r="F198" s="15"/>
      <c r="G198" s="20" t="s">
        <v>74</v>
      </c>
      <c r="H198" s="44" t="s">
        <v>285</v>
      </c>
      <c r="I198" s="15" t="s">
        <v>286</v>
      </c>
      <c r="J198" s="15">
        <v>1000</v>
      </c>
      <c r="K198" s="15">
        <v>5</v>
      </c>
      <c r="L198" s="15">
        <v>5</v>
      </c>
      <c r="M198" s="15" t="s">
        <v>396</v>
      </c>
    </row>
    <row r="199" spans="1:13" ht="13.5" customHeight="1" x14ac:dyDescent="0.2">
      <c r="A199" s="198"/>
      <c r="B199" s="201"/>
      <c r="C199" s="199"/>
      <c r="D199" s="213"/>
      <c r="E199" s="218"/>
      <c r="F199" s="15"/>
      <c r="G199" s="20" t="s">
        <v>74</v>
      </c>
      <c r="H199" s="44" t="s">
        <v>287</v>
      </c>
      <c r="I199" s="15" t="s">
        <v>286</v>
      </c>
      <c r="J199" s="15">
        <v>1000</v>
      </c>
      <c r="K199" s="15">
        <v>5</v>
      </c>
      <c r="L199" s="15">
        <v>5</v>
      </c>
      <c r="M199" s="15" t="s">
        <v>396</v>
      </c>
    </row>
    <row r="200" spans="1:13" ht="19.5" customHeight="1" x14ac:dyDescent="0.2">
      <c r="A200" s="198"/>
      <c r="B200" s="201"/>
      <c r="C200" s="199"/>
      <c r="D200" s="213"/>
      <c r="E200" s="218"/>
      <c r="F200" s="15"/>
      <c r="G200" s="20" t="s">
        <v>74</v>
      </c>
      <c r="H200" s="44" t="s">
        <v>288</v>
      </c>
      <c r="I200" s="15" t="s">
        <v>286</v>
      </c>
      <c r="J200" s="15">
        <v>1000</v>
      </c>
      <c r="K200" s="15">
        <v>5</v>
      </c>
      <c r="L200" s="15">
        <v>5</v>
      </c>
      <c r="M200" s="15" t="s">
        <v>396</v>
      </c>
    </row>
    <row r="201" spans="1:13" ht="13.5" customHeight="1" x14ac:dyDescent="0.2">
      <c r="A201" s="198"/>
      <c r="B201" s="201"/>
      <c r="C201" s="199"/>
      <c r="D201" s="213"/>
      <c r="E201" s="218"/>
      <c r="F201" s="15"/>
      <c r="G201" s="20" t="s">
        <v>74</v>
      </c>
      <c r="H201" s="44" t="s">
        <v>289</v>
      </c>
      <c r="I201" s="15" t="s">
        <v>286</v>
      </c>
      <c r="J201" s="15">
        <v>1000</v>
      </c>
      <c r="K201" s="15">
        <v>5</v>
      </c>
      <c r="L201" s="15">
        <v>5</v>
      </c>
      <c r="M201" s="15" t="s">
        <v>396</v>
      </c>
    </row>
    <row r="202" spans="1:13" ht="13.5" customHeight="1" x14ac:dyDescent="0.2">
      <c r="A202" s="198"/>
      <c r="B202" s="201"/>
      <c r="C202" s="199"/>
      <c r="D202" s="213"/>
      <c r="E202" s="218"/>
      <c r="F202" s="15"/>
      <c r="G202" s="20" t="s">
        <v>74</v>
      </c>
      <c r="H202" s="44" t="s">
        <v>290</v>
      </c>
      <c r="I202" s="15" t="s">
        <v>286</v>
      </c>
      <c r="J202" s="15">
        <v>1000</v>
      </c>
      <c r="K202" s="15">
        <v>5</v>
      </c>
      <c r="L202" s="15">
        <v>5</v>
      </c>
      <c r="M202" s="15" t="s">
        <v>396</v>
      </c>
    </row>
    <row r="203" spans="1:13" ht="41.25" customHeight="1" x14ac:dyDescent="0.2">
      <c r="A203" s="198"/>
      <c r="B203" s="201"/>
      <c r="C203" s="199"/>
      <c r="D203" s="213"/>
      <c r="E203" s="218"/>
      <c r="F203" s="15"/>
      <c r="G203" s="20" t="s">
        <v>74</v>
      </c>
      <c r="H203" s="20" t="s">
        <v>291</v>
      </c>
      <c r="I203" s="15" t="s">
        <v>286</v>
      </c>
      <c r="J203" s="15">
        <v>1000</v>
      </c>
      <c r="K203" s="15">
        <v>5</v>
      </c>
      <c r="L203" s="15">
        <v>5</v>
      </c>
      <c r="M203" s="15" t="s">
        <v>396</v>
      </c>
    </row>
    <row r="204" spans="1:13" ht="13.5" customHeight="1" x14ac:dyDescent="0.2">
      <c r="A204" s="198"/>
      <c r="B204" s="201"/>
      <c r="C204" s="199"/>
      <c r="D204" s="213"/>
      <c r="E204" s="218"/>
      <c r="F204" s="15"/>
      <c r="G204" s="20" t="s">
        <v>74</v>
      </c>
      <c r="H204" s="15" t="s">
        <v>292</v>
      </c>
      <c r="I204" s="15" t="s">
        <v>480</v>
      </c>
      <c r="J204" s="15">
        <v>1000</v>
      </c>
      <c r="K204" s="15">
        <v>5</v>
      </c>
      <c r="L204" s="15">
        <v>5</v>
      </c>
      <c r="M204" s="15" t="s">
        <v>396</v>
      </c>
    </row>
    <row r="205" spans="1:13" ht="13.5" customHeight="1" x14ac:dyDescent="0.2">
      <c r="A205" s="198"/>
      <c r="B205" s="202"/>
      <c r="C205" s="199"/>
      <c r="D205" s="213"/>
      <c r="E205" s="218"/>
      <c r="F205" s="15"/>
      <c r="G205" s="20" t="s">
        <v>74</v>
      </c>
      <c r="H205" s="44" t="s">
        <v>293</v>
      </c>
      <c r="I205" s="15" t="s">
        <v>480</v>
      </c>
      <c r="J205" s="15">
        <v>1000</v>
      </c>
      <c r="K205" s="15">
        <v>5</v>
      </c>
      <c r="L205" s="15">
        <v>5</v>
      </c>
      <c r="M205" s="15" t="s">
        <v>396</v>
      </c>
    </row>
    <row r="206" spans="1:13" ht="24" x14ac:dyDescent="0.2">
      <c r="A206" s="176" t="s">
        <v>294</v>
      </c>
      <c r="B206" s="179"/>
      <c r="C206" s="216">
        <v>190040</v>
      </c>
      <c r="D206" s="218" t="s">
        <v>41</v>
      </c>
      <c r="E206" s="218"/>
      <c r="F206" s="15"/>
      <c r="G206" s="14" t="s">
        <v>74</v>
      </c>
      <c r="H206" s="57" t="s">
        <v>295</v>
      </c>
      <c r="I206" s="15" t="s">
        <v>273</v>
      </c>
      <c r="J206" s="15">
        <v>600</v>
      </c>
      <c r="K206" s="43" t="s">
        <v>481</v>
      </c>
      <c r="L206" s="43" t="s">
        <v>481</v>
      </c>
      <c r="M206" s="15" t="s">
        <v>477</v>
      </c>
    </row>
    <row r="207" spans="1:13" ht="27" customHeight="1" x14ac:dyDescent="0.2">
      <c r="A207" s="177"/>
      <c r="B207" s="180"/>
      <c r="C207" s="216"/>
      <c r="D207" s="218"/>
      <c r="E207" s="218"/>
      <c r="F207" s="15"/>
      <c r="G207" s="14" t="s">
        <v>74</v>
      </c>
      <c r="H207" s="57" t="s">
        <v>296</v>
      </c>
      <c r="I207" s="15" t="s">
        <v>65</v>
      </c>
      <c r="J207" s="15">
        <v>600</v>
      </c>
      <c r="K207" s="43" t="s">
        <v>481</v>
      </c>
      <c r="L207" s="43" t="s">
        <v>481</v>
      </c>
      <c r="M207" s="15" t="s">
        <v>477</v>
      </c>
    </row>
    <row r="208" spans="1:13" ht="27" customHeight="1" x14ac:dyDescent="0.2">
      <c r="A208" s="177"/>
      <c r="B208" s="180"/>
      <c r="C208" s="216"/>
      <c r="D208" s="218"/>
      <c r="E208" s="218"/>
      <c r="F208" s="15"/>
      <c r="G208" s="14" t="s">
        <v>74</v>
      </c>
      <c r="H208" s="57" t="s">
        <v>297</v>
      </c>
      <c r="I208" s="15" t="s">
        <v>65</v>
      </c>
      <c r="J208" s="15">
        <v>600</v>
      </c>
      <c r="K208" s="43" t="s">
        <v>481</v>
      </c>
      <c r="L208" s="43" t="s">
        <v>481</v>
      </c>
      <c r="M208" s="15" t="s">
        <v>477</v>
      </c>
    </row>
    <row r="209" spans="1:13" ht="27" customHeight="1" x14ac:dyDescent="0.2">
      <c r="A209" s="177"/>
      <c r="B209" s="180"/>
      <c r="C209" s="216"/>
      <c r="D209" s="218"/>
      <c r="E209" s="218"/>
      <c r="F209" s="15"/>
      <c r="G209" s="14" t="s">
        <v>74</v>
      </c>
      <c r="H209" s="57" t="s">
        <v>298</v>
      </c>
      <c r="I209" s="15" t="s">
        <v>65</v>
      </c>
      <c r="J209" s="15">
        <v>600</v>
      </c>
      <c r="K209" s="43" t="s">
        <v>481</v>
      </c>
      <c r="L209" s="43" t="s">
        <v>481</v>
      </c>
      <c r="M209" s="15" t="s">
        <v>477</v>
      </c>
    </row>
    <row r="210" spans="1:13" ht="27" customHeight="1" x14ac:dyDescent="0.2">
      <c r="A210" s="177"/>
      <c r="B210" s="180"/>
      <c r="C210" s="216"/>
      <c r="D210" s="218"/>
      <c r="E210" s="218"/>
      <c r="F210" s="15"/>
      <c r="G210" s="14" t="s">
        <v>74</v>
      </c>
      <c r="H210" s="57" t="s">
        <v>299</v>
      </c>
      <c r="I210" s="15" t="s">
        <v>65</v>
      </c>
      <c r="J210" s="15">
        <v>600</v>
      </c>
      <c r="K210" s="43" t="s">
        <v>481</v>
      </c>
      <c r="L210" s="43" t="s">
        <v>481</v>
      </c>
      <c r="M210" s="15" t="s">
        <v>477</v>
      </c>
    </row>
    <row r="211" spans="1:13" ht="27" customHeight="1" x14ac:dyDescent="0.2">
      <c r="A211" s="177"/>
      <c r="B211" s="180"/>
      <c r="C211" s="216"/>
      <c r="D211" s="218"/>
      <c r="E211" s="218"/>
      <c r="F211" s="15"/>
      <c r="G211" s="14" t="s">
        <v>74</v>
      </c>
      <c r="H211" s="57" t="s">
        <v>482</v>
      </c>
      <c r="I211" s="15" t="s">
        <v>65</v>
      </c>
      <c r="J211" s="15">
        <v>600</v>
      </c>
      <c r="K211" s="43" t="s">
        <v>481</v>
      </c>
      <c r="L211" s="43" t="s">
        <v>481</v>
      </c>
      <c r="M211" s="15" t="s">
        <v>477</v>
      </c>
    </row>
    <row r="212" spans="1:13" ht="24" x14ac:dyDescent="0.2">
      <c r="A212" s="177"/>
      <c r="B212" s="180"/>
      <c r="C212" s="216"/>
      <c r="D212" s="218"/>
      <c r="E212" s="218"/>
      <c r="F212" s="15"/>
      <c r="G212" s="14" t="s">
        <v>74</v>
      </c>
      <c r="H212" s="57" t="s">
        <v>300</v>
      </c>
      <c r="I212" s="15" t="s">
        <v>65</v>
      </c>
      <c r="J212" s="15">
        <v>600</v>
      </c>
      <c r="K212" s="43" t="s">
        <v>481</v>
      </c>
      <c r="L212" s="43" t="s">
        <v>481</v>
      </c>
      <c r="M212" s="15" t="s">
        <v>477</v>
      </c>
    </row>
    <row r="213" spans="1:13" ht="30" customHeight="1" x14ac:dyDescent="0.2">
      <c r="A213" s="177"/>
      <c r="B213" s="180"/>
      <c r="C213" s="216"/>
      <c r="D213" s="218"/>
      <c r="E213" s="218"/>
      <c r="F213" s="15"/>
      <c r="G213" s="14" t="s">
        <v>74</v>
      </c>
      <c r="H213" s="57" t="s">
        <v>301</v>
      </c>
      <c r="I213" s="15" t="s">
        <v>65</v>
      </c>
      <c r="J213" s="15">
        <v>600</v>
      </c>
      <c r="K213" s="43" t="s">
        <v>481</v>
      </c>
      <c r="L213" s="15">
        <v>8</v>
      </c>
      <c r="M213" s="15" t="s">
        <v>477</v>
      </c>
    </row>
    <row r="214" spans="1:13" ht="30" customHeight="1" x14ac:dyDescent="0.2">
      <c r="A214" s="177"/>
      <c r="B214" s="180"/>
      <c r="C214" s="216"/>
      <c r="D214" s="218"/>
      <c r="E214" s="218"/>
      <c r="F214" s="15"/>
      <c r="G214" s="14" t="s">
        <v>74</v>
      </c>
      <c r="H214" s="57" t="s">
        <v>302</v>
      </c>
      <c r="I214" s="15" t="s">
        <v>65</v>
      </c>
      <c r="J214" s="15">
        <v>600</v>
      </c>
      <c r="K214" s="43" t="s">
        <v>481</v>
      </c>
      <c r="L214" s="15">
        <v>8</v>
      </c>
      <c r="M214" s="15" t="s">
        <v>477</v>
      </c>
    </row>
    <row r="215" spans="1:13" ht="30" customHeight="1" x14ac:dyDescent="0.2">
      <c r="A215" s="177"/>
      <c r="B215" s="180"/>
      <c r="C215" s="216"/>
      <c r="D215" s="218"/>
      <c r="E215" s="218"/>
      <c r="F215" s="15"/>
      <c r="G215" s="14" t="s">
        <v>74</v>
      </c>
      <c r="H215" s="57" t="s">
        <v>303</v>
      </c>
      <c r="I215" s="15" t="s">
        <v>65</v>
      </c>
      <c r="J215" s="15">
        <v>600</v>
      </c>
      <c r="K215" s="43" t="s">
        <v>481</v>
      </c>
      <c r="L215" s="15">
        <v>8</v>
      </c>
      <c r="M215" s="15" t="s">
        <v>477</v>
      </c>
    </row>
    <row r="216" spans="1:13" ht="54" customHeight="1" x14ac:dyDescent="0.2">
      <c r="A216" s="177"/>
      <c r="B216" s="180"/>
      <c r="C216" s="216"/>
      <c r="D216" s="218"/>
      <c r="E216" s="218"/>
      <c r="F216" s="20"/>
      <c r="G216" s="14" t="s">
        <v>74</v>
      </c>
      <c r="H216" s="66" t="s">
        <v>304</v>
      </c>
      <c r="I216" s="20" t="s">
        <v>65</v>
      </c>
      <c r="J216" s="15">
        <v>600</v>
      </c>
      <c r="K216" s="43" t="s">
        <v>481</v>
      </c>
      <c r="L216" s="43" t="s">
        <v>481</v>
      </c>
      <c r="M216" s="15" t="s">
        <v>477</v>
      </c>
    </row>
    <row r="217" spans="1:13" ht="54" customHeight="1" x14ac:dyDescent="0.2">
      <c r="A217" s="177"/>
      <c r="B217" s="180"/>
      <c r="C217" s="216"/>
      <c r="D217" s="218"/>
      <c r="E217" s="218"/>
      <c r="F217" s="20"/>
      <c r="G217" s="14" t="s">
        <v>74</v>
      </c>
      <c r="H217" s="66" t="s">
        <v>305</v>
      </c>
      <c r="I217" s="20" t="s">
        <v>65</v>
      </c>
      <c r="J217" s="15">
        <v>600</v>
      </c>
      <c r="K217" s="43" t="s">
        <v>481</v>
      </c>
      <c r="L217" s="20">
        <v>8</v>
      </c>
      <c r="M217" s="15" t="s">
        <v>477</v>
      </c>
    </row>
    <row r="218" spans="1:13" ht="54" customHeight="1" x14ac:dyDescent="0.2">
      <c r="A218" s="177"/>
      <c r="B218" s="180"/>
      <c r="C218" s="216"/>
      <c r="D218" s="218"/>
      <c r="E218" s="218"/>
      <c r="F218" s="20"/>
      <c r="G218" s="14" t="s">
        <v>74</v>
      </c>
      <c r="H218" s="66" t="s">
        <v>306</v>
      </c>
      <c r="I218" s="20" t="s">
        <v>65</v>
      </c>
      <c r="J218" s="15">
        <v>600</v>
      </c>
      <c r="K218" s="43" t="s">
        <v>481</v>
      </c>
      <c r="L218" s="20">
        <v>8</v>
      </c>
      <c r="M218" s="15" t="s">
        <v>477</v>
      </c>
    </row>
    <row r="219" spans="1:13" ht="30" customHeight="1" x14ac:dyDescent="0.2">
      <c r="A219" s="177"/>
      <c r="B219" s="180"/>
      <c r="C219" s="216"/>
      <c r="D219" s="218"/>
      <c r="E219" s="218"/>
      <c r="F219" s="20"/>
      <c r="G219" s="14" t="s">
        <v>74</v>
      </c>
      <c r="H219" s="57" t="s">
        <v>307</v>
      </c>
      <c r="I219" s="20" t="s">
        <v>65</v>
      </c>
      <c r="J219" s="15">
        <v>600</v>
      </c>
      <c r="K219" s="43" t="s">
        <v>481</v>
      </c>
      <c r="L219" s="20">
        <v>8</v>
      </c>
      <c r="M219" s="15" t="s">
        <v>477</v>
      </c>
    </row>
    <row r="220" spans="1:13" ht="30" customHeight="1" x14ac:dyDescent="0.2">
      <c r="A220" s="177"/>
      <c r="B220" s="180"/>
      <c r="C220" s="216"/>
      <c r="D220" s="218"/>
      <c r="E220" s="218"/>
      <c r="F220" s="20"/>
      <c r="G220" s="14" t="s">
        <v>74</v>
      </c>
      <c r="H220" s="57" t="s">
        <v>308</v>
      </c>
      <c r="I220" s="20" t="s">
        <v>65</v>
      </c>
      <c r="J220" s="15">
        <v>600</v>
      </c>
      <c r="K220" s="43" t="s">
        <v>481</v>
      </c>
      <c r="L220" s="20">
        <v>8</v>
      </c>
      <c r="M220" s="15" t="s">
        <v>477</v>
      </c>
    </row>
    <row r="221" spans="1:13" ht="30" customHeight="1" x14ac:dyDescent="0.2">
      <c r="A221" s="177"/>
      <c r="B221" s="180"/>
      <c r="C221" s="216"/>
      <c r="D221" s="218"/>
      <c r="E221" s="218"/>
      <c r="F221" s="15"/>
      <c r="G221" s="14" t="s">
        <v>74</v>
      </c>
      <c r="H221" s="57" t="s">
        <v>309</v>
      </c>
      <c r="I221" s="15" t="s">
        <v>65</v>
      </c>
      <c r="J221" s="15">
        <v>600</v>
      </c>
      <c r="K221" s="43" t="s">
        <v>481</v>
      </c>
      <c r="L221" s="15">
        <v>8</v>
      </c>
      <c r="M221" s="15" t="s">
        <v>477</v>
      </c>
    </row>
    <row r="222" spans="1:13" ht="30" customHeight="1" x14ac:dyDescent="0.2">
      <c r="A222" s="177"/>
      <c r="B222" s="180"/>
      <c r="C222" s="216"/>
      <c r="D222" s="218"/>
      <c r="E222" s="218"/>
      <c r="F222" s="15"/>
      <c r="G222" s="14" t="s">
        <v>74</v>
      </c>
      <c r="H222" s="57" t="s">
        <v>310</v>
      </c>
      <c r="I222" s="15" t="s">
        <v>65</v>
      </c>
      <c r="J222" s="15">
        <v>600</v>
      </c>
      <c r="K222" s="43" t="s">
        <v>481</v>
      </c>
      <c r="L222" s="15">
        <v>8</v>
      </c>
      <c r="M222" s="15" t="s">
        <v>477</v>
      </c>
    </row>
    <row r="223" spans="1:13" ht="30" customHeight="1" x14ac:dyDescent="0.2">
      <c r="A223" s="177"/>
      <c r="B223" s="180"/>
      <c r="C223" s="216"/>
      <c r="D223" s="218"/>
      <c r="E223" s="218"/>
      <c r="F223" s="15"/>
      <c r="G223" s="14" t="s">
        <v>74</v>
      </c>
      <c r="H223" s="57" t="s">
        <v>311</v>
      </c>
      <c r="I223" s="15" t="s">
        <v>65</v>
      </c>
      <c r="J223" s="15">
        <v>600</v>
      </c>
      <c r="K223" s="43" t="s">
        <v>481</v>
      </c>
      <c r="L223" s="15">
        <v>8</v>
      </c>
      <c r="M223" s="15" t="s">
        <v>477</v>
      </c>
    </row>
    <row r="224" spans="1:13" ht="30" customHeight="1" x14ac:dyDescent="0.2">
      <c r="A224" s="178"/>
      <c r="B224" s="181"/>
      <c r="C224" s="216"/>
      <c r="D224" s="218"/>
      <c r="E224" s="218"/>
      <c r="F224" s="15"/>
      <c r="G224" s="14" t="s">
        <v>74</v>
      </c>
      <c r="H224" s="57" t="s">
        <v>312</v>
      </c>
      <c r="I224" s="15" t="s">
        <v>65</v>
      </c>
      <c r="J224" s="15">
        <v>600</v>
      </c>
      <c r="K224" s="43" t="s">
        <v>481</v>
      </c>
      <c r="L224" s="15">
        <v>8</v>
      </c>
      <c r="M224" s="15" t="s">
        <v>477</v>
      </c>
    </row>
    <row r="225" spans="1:13" ht="43.5" customHeight="1" x14ac:dyDescent="0.2">
      <c r="A225" s="230" t="s">
        <v>313</v>
      </c>
      <c r="B225" s="179"/>
      <c r="C225" s="250">
        <v>190050</v>
      </c>
      <c r="D225" s="197" t="s">
        <v>42</v>
      </c>
      <c r="E225" s="197" t="s">
        <v>314</v>
      </c>
      <c r="F225" s="20"/>
      <c r="G225" s="20" t="s">
        <v>74</v>
      </c>
      <c r="H225" s="20" t="s">
        <v>315</v>
      </c>
      <c r="I225" s="20" t="s">
        <v>479</v>
      </c>
      <c r="J225" s="15">
        <v>600</v>
      </c>
      <c r="K225" s="20">
        <v>8</v>
      </c>
      <c r="L225" s="15">
        <v>8</v>
      </c>
      <c r="M225" s="15" t="s">
        <v>477</v>
      </c>
    </row>
    <row r="226" spans="1:13" ht="30" customHeight="1" x14ac:dyDescent="0.2">
      <c r="A226" s="230"/>
      <c r="B226" s="180"/>
      <c r="C226" s="250"/>
      <c r="D226" s="197"/>
      <c r="E226" s="197"/>
      <c r="F226" s="20"/>
      <c r="G226" s="20" t="s">
        <v>74</v>
      </c>
      <c r="H226" s="20" t="s">
        <v>316</v>
      </c>
      <c r="I226" s="20" t="s">
        <v>479</v>
      </c>
      <c r="J226" s="15">
        <v>600</v>
      </c>
      <c r="K226" s="20">
        <v>8</v>
      </c>
      <c r="L226" s="15">
        <v>8</v>
      </c>
      <c r="M226" s="15" t="s">
        <v>477</v>
      </c>
    </row>
    <row r="227" spans="1:13" ht="30" customHeight="1" x14ac:dyDescent="0.2">
      <c r="A227" s="230"/>
      <c r="B227" s="180"/>
      <c r="C227" s="250"/>
      <c r="D227" s="197"/>
      <c r="E227" s="197"/>
      <c r="F227" s="20"/>
      <c r="G227" s="20" t="s">
        <v>74</v>
      </c>
      <c r="H227" s="20" t="s">
        <v>317</v>
      </c>
      <c r="I227" s="20" t="s">
        <v>479</v>
      </c>
      <c r="J227" s="20">
        <v>600</v>
      </c>
      <c r="K227" s="20">
        <v>8</v>
      </c>
      <c r="L227" s="15">
        <v>8</v>
      </c>
      <c r="M227" s="15" t="s">
        <v>477</v>
      </c>
    </row>
    <row r="228" spans="1:13" ht="42" customHeight="1" x14ac:dyDescent="0.2">
      <c r="A228" s="230"/>
      <c r="B228" s="181"/>
      <c r="C228" s="250"/>
      <c r="D228" s="197"/>
      <c r="E228" s="197"/>
      <c r="F228" s="20"/>
      <c r="G228" s="20" t="s">
        <v>74</v>
      </c>
      <c r="H228" s="20" t="s">
        <v>318</v>
      </c>
      <c r="I228" s="20" t="s">
        <v>278</v>
      </c>
      <c r="J228" s="20">
        <v>600</v>
      </c>
      <c r="K228" s="20">
        <v>8</v>
      </c>
      <c r="L228" s="15">
        <v>8</v>
      </c>
      <c r="M228" s="15" t="s">
        <v>477</v>
      </c>
    </row>
    <row r="229" spans="1:13" ht="30" customHeight="1" x14ac:dyDescent="0.2">
      <c r="A229" s="215" t="s">
        <v>319</v>
      </c>
      <c r="B229" s="180"/>
      <c r="C229" s="245">
        <v>190060</v>
      </c>
      <c r="D229" s="197" t="s">
        <v>43</v>
      </c>
      <c r="E229" s="197"/>
      <c r="F229" s="20"/>
      <c r="G229" s="20" t="s">
        <v>74</v>
      </c>
      <c r="H229" s="67" t="s">
        <v>320</v>
      </c>
      <c r="I229" s="15" t="s">
        <v>65</v>
      </c>
      <c r="J229" s="44">
        <v>600</v>
      </c>
      <c r="K229" s="15">
        <v>10</v>
      </c>
      <c r="L229" s="15">
        <v>10</v>
      </c>
      <c r="M229" s="15" t="s">
        <v>477</v>
      </c>
    </row>
    <row r="230" spans="1:13" ht="30" customHeight="1" x14ac:dyDescent="0.2">
      <c r="A230" s="215"/>
      <c r="B230" s="180"/>
      <c r="C230" s="245"/>
      <c r="D230" s="197"/>
      <c r="E230" s="197"/>
      <c r="F230" s="20"/>
      <c r="G230" s="20" t="s">
        <v>74</v>
      </c>
      <c r="H230" s="67" t="s">
        <v>321</v>
      </c>
      <c r="I230" s="15" t="s">
        <v>65</v>
      </c>
      <c r="J230" s="44">
        <v>600</v>
      </c>
      <c r="K230" s="15">
        <v>10</v>
      </c>
      <c r="L230" s="15">
        <v>10</v>
      </c>
      <c r="M230" s="15" t="s">
        <v>477</v>
      </c>
    </row>
    <row r="231" spans="1:13" ht="30" customHeight="1" x14ac:dyDescent="0.2">
      <c r="A231" s="215"/>
      <c r="B231" s="180"/>
      <c r="C231" s="245"/>
      <c r="D231" s="197"/>
      <c r="E231" s="197"/>
      <c r="F231" s="20"/>
      <c r="G231" s="20" t="s">
        <v>74</v>
      </c>
      <c r="H231" s="20" t="s">
        <v>322</v>
      </c>
      <c r="I231" s="15" t="s">
        <v>65</v>
      </c>
      <c r="J231" s="44">
        <v>600</v>
      </c>
      <c r="K231" s="15">
        <v>10</v>
      </c>
      <c r="L231" s="15">
        <v>10</v>
      </c>
      <c r="M231" s="15" t="s">
        <v>477</v>
      </c>
    </row>
    <row r="232" spans="1:13" ht="30" customHeight="1" x14ac:dyDescent="0.2">
      <c r="A232" s="215"/>
      <c r="B232" s="180"/>
      <c r="C232" s="245"/>
      <c r="D232" s="197"/>
      <c r="E232" s="197"/>
      <c r="F232" s="20"/>
      <c r="G232" s="20" t="s">
        <v>74</v>
      </c>
      <c r="H232" s="20" t="s">
        <v>323</v>
      </c>
      <c r="I232" s="15" t="s">
        <v>65</v>
      </c>
      <c r="J232" s="44">
        <v>600</v>
      </c>
      <c r="K232" s="15">
        <v>10</v>
      </c>
      <c r="L232" s="15">
        <v>10</v>
      </c>
      <c r="M232" s="15" t="s">
        <v>477</v>
      </c>
    </row>
    <row r="233" spans="1:13" ht="30" customHeight="1" x14ac:dyDescent="0.2">
      <c r="A233" s="215"/>
      <c r="B233" s="181"/>
      <c r="C233" s="245"/>
      <c r="D233" s="197"/>
      <c r="E233" s="197"/>
      <c r="F233" s="20"/>
      <c r="G233" s="20" t="s">
        <v>74</v>
      </c>
      <c r="H233" s="20" t="s">
        <v>324</v>
      </c>
      <c r="I233" s="15" t="s">
        <v>65</v>
      </c>
      <c r="J233" s="44">
        <v>600</v>
      </c>
      <c r="K233" s="15">
        <v>10</v>
      </c>
      <c r="L233" s="15">
        <v>10</v>
      </c>
      <c r="M233" s="15" t="s">
        <v>477</v>
      </c>
    </row>
    <row r="234" spans="1:13" ht="51" customHeight="1" x14ac:dyDescent="0.2">
      <c r="A234" s="215" t="s">
        <v>325</v>
      </c>
      <c r="B234" s="256"/>
      <c r="C234" s="195">
        <v>190070</v>
      </c>
      <c r="D234" s="196" t="s">
        <v>44</v>
      </c>
      <c r="E234" s="57" t="s">
        <v>326</v>
      </c>
      <c r="F234" s="25"/>
      <c r="G234" s="14" t="s">
        <v>74</v>
      </c>
      <c r="H234" s="57" t="s">
        <v>327</v>
      </c>
      <c r="I234" s="11" t="s">
        <v>328</v>
      </c>
      <c r="J234" s="11">
        <v>600</v>
      </c>
      <c r="K234" s="11">
        <v>8</v>
      </c>
      <c r="L234" s="11">
        <v>8</v>
      </c>
      <c r="M234" s="11" t="s">
        <v>483</v>
      </c>
    </row>
    <row r="235" spans="1:13" ht="40" customHeight="1" x14ac:dyDescent="0.2">
      <c r="A235" s="215"/>
      <c r="B235" s="257"/>
      <c r="C235" s="195"/>
      <c r="D235" s="196"/>
      <c r="E235" s="57" t="s">
        <v>329</v>
      </c>
      <c r="F235" s="25"/>
      <c r="G235" s="14" t="s">
        <v>74</v>
      </c>
      <c r="H235" s="57" t="s">
        <v>330</v>
      </c>
      <c r="I235" s="11" t="s">
        <v>328</v>
      </c>
      <c r="J235" s="11">
        <v>600</v>
      </c>
      <c r="K235" s="11">
        <v>8</v>
      </c>
      <c r="L235" s="11">
        <v>8</v>
      </c>
      <c r="M235" s="11" t="s">
        <v>483</v>
      </c>
    </row>
    <row r="236" spans="1:13" ht="40" customHeight="1" x14ac:dyDescent="0.2">
      <c r="A236" s="215"/>
      <c r="B236" s="257"/>
      <c r="C236" s="195"/>
      <c r="D236" s="196"/>
      <c r="E236" s="57" t="s">
        <v>331</v>
      </c>
      <c r="F236" s="25"/>
      <c r="G236" s="14" t="s">
        <v>74</v>
      </c>
      <c r="H236" s="57" t="s">
        <v>332</v>
      </c>
      <c r="I236" s="11" t="s">
        <v>328</v>
      </c>
      <c r="J236" s="11">
        <v>600</v>
      </c>
      <c r="K236" s="11">
        <v>8</v>
      </c>
      <c r="L236" s="11">
        <v>8</v>
      </c>
      <c r="M236" s="11" t="s">
        <v>483</v>
      </c>
    </row>
    <row r="237" spans="1:13" ht="40" customHeight="1" x14ac:dyDescent="0.2">
      <c r="A237" s="215"/>
      <c r="B237" s="257"/>
      <c r="C237" s="195"/>
      <c r="D237" s="196"/>
      <c r="E237" s="57" t="s">
        <v>333</v>
      </c>
      <c r="F237" s="25"/>
      <c r="G237" s="14" t="s">
        <v>74</v>
      </c>
      <c r="H237" s="57" t="s">
        <v>334</v>
      </c>
      <c r="I237" s="11" t="s">
        <v>328</v>
      </c>
      <c r="J237" s="11">
        <v>600</v>
      </c>
      <c r="K237" s="11">
        <v>8</v>
      </c>
      <c r="L237" s="11">
        <v>8</v>
      </c>
      <c r="M237" s="11" t="s">
        <v>483</v>
      </c>
    </row>
    <row r="238" spans="1:13" ht="40" customHeight="1" x14ac:dyDescent="0.2">
      <c r="A238" s="215"/>
      <c r="B238" s="257"/>
      <c r="C238" s="195"/>
      <c r="D238" s="196"/>
      <c r="E238" s="57" t="s">
        <v>484</v>
      </c>
      <c r="F238" s="23"/>
      <c r="G238" s="14" t="s">
        <v>74</v>
      </c>
      <c r="H238" s="57" t="s">
        <v>485</v>
      </c>
      <c r="I238" s="14" t="s">
        <v>328</v>
      </c>
      <c r="J238" s="14">
        <v>600</v>
      </c>
      <c r="K238" s="14">
        <v>8</v>
      </c>
      <c r="L238" s="14">
        <v>8</v>
      </c>
      <c r="M238" s="14" t="s">
        <v>483</v>
      </c>
    </row>
    <row r="239" spans="1:13" ht="40" customHeight="1" x14ac:dyDescent="0.2">
      <c r="A239" s="215"/>
      <c r="B239" s="257"/>
      <c r="C239" s="195"/>
      <c r="D239" s="196"/>
      <c r="E239" s="57" t="s">
        <v>335</v>
      </c>
      <c r="F239" s="25"/>
      <c r="G239" s="14" t="s">
        <v>74</v>
      </c>
      <c r="H239" s="57" t="s">
        <v>336</v>
      </c>
      <c r="I239" s="11" t="s">
        <v>328</v>
      </c>
      <c r="J239" s="11">
        <v>600</v>
      </c>
      <c r="K239" s="11">
        <v>8</v>
      </c>
      <c r="L239" s="11">
        <v>8</v>
      </c>
      <c r="M239" s="11" t="s">
        <v>483</v>
      </c>
    </row>
    <row r="240" spans="1:13" ht="40" customHeight="1" x14ac:dyDescent="0.2">
      <c r="A240" s="215"/>
      <c r="B240" s="258"/>
      <c r="C240" s="195"/>
      <c r="D240" s="196"/>
      <c r="E240" s="57" t="s">
        <v>337</v>
      </c>
      <c r="F240" s="25"/>
      <c r="G240" s="14" t="s">
        <v>74</v>
      </c>
      <c r="H240" s="57" t="s">
        <v>338</v>
      </c>
      <c r="I240" s="11" t="s">
        <v>328</v>
      </c>
      <c r="J240" s="11">
        <v>600</v>
      </c>
      <c r="K240" s="11">
        <v>8</v>
      </c>
      <c r="L240" s="11">
        <v>8</v>
      </c>
      <c r="M240" s="11" t="s">
        <v>483</v>
      </c>
    </row>
    <row r="241" spans="1:13" ht="36" x14ac:dyDescent="0.2">
      <c r="A241" s="52" t="s">
        <v>339</v>
      </c>
      <c r="B241" s="52" t="s">
        <v>486</v>
      </c>
      <c r="C241" s="12">
        <v>200000</v>
      </c>
      <c r="D241" s="68" t="s">
        <v>45</v>
      </c>
      <c r="E241" s="13"/>
      <c r="F241" s="13"/>
      <c r="G241" s="13"/>
      <c r="H241" s="13"/>
      <c r="I241" s="13"/>
      <c r="J241" s="13"/>
      <c r="K241" s="13"/>
      <c r="L241" s="13"/>
      <c r="M241" s="13"/>
    </row>
    <row r="242" spans="1:13" ht="24" x14ac:dyDescent="0.2">
      <c r="A242" s="215" t="s">
        <v>340</v>
      </c>
      <c r="B242" s="179"/>
      <c r="C242" s="232">
        <v>200010</v>
      </c>
      <c r="D242" s="213" t="s">
        <v>46</v>
      </c>
      <c r="E242" s="197"/>
      <c r="F242" s="20"/>
      <c r="G242" s="20" t="s">
        <v>74</v>
      </c>
      <c r="H242" s="20" t="s">
        <v>341</v>
      </c>
      <c r="I242" s="20" t="s">
        <v>480</v>
      </c>
      <c r="J242" s="20">
        <v>1000</v>
      </c>
      <c r="K242" s="20">
        <v>6</v>
      </c>
      <c r="L242" s="20">
        <v>6</v>
      </c>
      <c r="M242" s="20" t="s">
        <v>396</v>
      </c>
    </row>
    <row r="243" spans="1:13" ht="36" x14ac:dyDescent="0.2">
      <c r="A243" s="215"/>
      <c r="B243" s="180"/>
      <c r="C243" s="232"/>
      <c r="D243" s="213"/>
      <c r="E243" s="197"/>
      <c r="F243" s="20"/>
      <c r="G243" s="20" t="s">
        <v>74</v>
      </c>
      <c r="H243" s="20" t="s">
        <v>342</v>
      </c>
      <c r="I243" s="20" t="s">
        <v>487</v>
      </c>
      <c r="J243" s="20">
        <v>1000</v>
      </c>
      <c r="K243" s="20">
        <v>6</v>
      </c>
      <c r="L243" s="20">
        <v>6</v>
      </c>
      <c r="M243" s="20" t="s">
        <v>396</v>
      </c>
    </row>
    <row r="244" spans="1:13" ht="24" x14ac:dyDescent="0.2">
      <c r="A244" s="215"/>
      <c r="B244" s="180"/>
      <c r="C244" s="232"/>
      <c r="D244" s="213"/>
      <c r="E244" s="197"/>
      <c r="F244" s="20"/>
      <c r="G244" s="20" t="s">
        <v>74</v>
      </c>
      <c r="H244" s="20" t="s">
        <v>343</v>
      </c>
      <c r="I244" s="20" t="s">
        <v>488</v>
      </c>
      <c r="J244" s="20">
        <v>1000</v>
      </c>
      <c r="K244" s="20">
        <v>6</v>
      </c>
      <c r="L244" s="20">
        <v>6</v>
      </c>
      <c r="M244" s="20" t="s">
        <v>396</v>
      </c>
    </row>
    <row r="245" spans="1:13" ht="24" x14ac:dyDescent="0.2">
      <c r="A245" s="215"/>
      <c r="B245" s="180"/>
      <c r="C245" s="232"/>
      <c r="D245" s="213"/>
      <c r="E245" s="197"/>
      <c r="F245" s="20"/>
      <c r="G245" s="20" t="s">
        <v>74</v>
      </c>
      <c r="H245" s="20" t="s">
        <v>344</v>
      </c>
      <c r="I245" s="20" t="s">
        <v>488</v>
      </c>
      <c r="J245" s="20">
        <v>1000</v>
      </c>
      <c r="K245" s="20">
        <v>6</v>
      </c>
      <c r="L245" s="20">
        <v>6</v>
      </c>
      <c r="M245" s="20" t="s">
        <v>396</v>
      </c>
    </row>
    <row r="246" spans="1:13" ht="24" x14ac:dyDescent="0.2">
      <c r="A246" s="215"/>
      <c r="B246" s="180"/>
      <c r="C246" s="232"/>
      <c r="D246" s="213"/>
      <c r="E246" s="197"/>
      <c r="F246" s="64"/>
      <c r="G246" s="20" t="s">
        <v>74</v>
      </c>
      <c r="H246" s="20" t="s">
        <v>345</v>
      </c>
      <c r="I246" s="20" t="s">
        <v>488</v>
      </c>
      <c r="J246" s="20">
        <v>1000</v>
      </c>
      <c r="K246" s="20">
        <v>6</v>
      </c>
      <c r="L246" s="20">
        <v>6</v>
      </c>
      <c r="M246" s="20" t="s">
        <v>396</v>
      </c>
    </row>
    <row r="247" spans="1:13" ht="24" x14ac:dyDescent="0.2">
      <c r="A247" s="215"/>
      <c r="B247" s="180"/>
      <c r="C247" s="232"/>
      <c r="D247" s="213"/>
      <c r="E247" s="197"/>
      <c r="F247" s="64"/>
      <c r="G247" s="20" t="s">
        <v>74</v>
      </c>
      <c r="H247" s="20" t="s">
        <v>346</v>
      </c>
      <c r="I247" s="20" t="s">
        <v>488</v>
      </c>
      <c r="J247" s="20">
        <v>1000</v>
      </c>
      <c r="K247" s="20">
        <v>6</v>
      </c>
      <c r="L247" s="20">
        <v>6</v>
      </c>
      <c r="M247" s="20" t="s">
        <v>396</v>
      </c>
    </row>
    <row r="248" spans="1:13" ht="24" x14ac:dyDescent="0.2">
      <c r="A248" s="215"/>
      <c r="B248" s="180"/>
      <c r="C248" s="232"/>
      <c r="D248" s="213"/>
      <c r="E248" s="197"/>
      <c r="F248" s="20"/>
      <c r="G248" s="20" t="s">
        <v>74</v>
      </c>
      <c r="H248" s="20" t="s">
        <v>347</v>
      </c>
      <c r="I248" s="20" t="s">
        <v>488</v>
      </c>
      <c r="J248" s="20">
        <v>1000</v>
      </c>
      <c r="K248" s="20">
        <v>6</v>
      </c>
      <c r="L248" s="20">
        <v>6</v>
      </c>
      <c r="M248" s="20" t="s">
        <v>396</v>
      </c>
    </row>
    <row r="249" spans="1:13" ht="24" x14ac:dyDescent="0.2">
      <c r="A249" s="215"/>
      <c r="B249" s="180"/>
      <c r="C249" s="232"/>
      <c r="D249" s="213"/>
      <c r="E249" s="197"/>
      <c r="F249" s="20"/>
      <c r="G249" s="20" t="s">
        <v>74</v>
      </c>
      <c r="H249" s="20" t="s">
        <v>348</v>
      </c>
      <c r="I249" s="20" t="s">
        <v>488</v>
      </c>
      <c r="J249" s="20">
        <v>1000</v>
      </c>
      <c r="K249" s="20">
        <v>6</v>
      </c>
      <c r="L249" s="20">
        <v>6</v>
      </c>
      <c r="M249" s="20" t="s">
        <v>396</v>
      </c>
    </row>
    <row r="250" spans="1:13" ht="24" x14ac:dyDescent="0.2">
      <c r="A250" s="215"/>
      <c r="B250" s="181"/>
      <c r="C250" s="232"/>
      <c r="D250" s="213"/>
      <c r="E250" s="197"/>
      <c r="F250" s="44"/>
      <c r="G250" s="20" t="s">
        <v>74</v>
      </c>
      <c r="H250" s="20" t="s">
        <v>349</v>
      </c>
      <c r="I250" s="20" t="s">
        <v>489</v>
      </c>
      <c r="J250" s="20">
        <v>1000</v>
      </c>
      <c r="K250" s="20">
        <v>6</v>
      </c>
      <c r="L250" s="20">
        <v>6</v>
      </c>
      <c r="M250" s="20" t="s">
        <v>396</v>
      </c>
    </row>
    <row r="251" spans="1:13" ht="24" x14ac:dyDescent="0.2">
      <c r="A251" s="176" t="s">
        <v>350</v>
      </c>
      <c r="B251" s="179"/>
      <c r="C251" s="246">
        <v>200020</v>
      </c>
      <c r="D251" s="227" t="s">
        <v>47</v>
      </c>
      <c r="E251" s="207"/>
      <c r="F251" s="44"/>
      <c r="G251" s="20" t="s">
        <v>74</v>
      </c>
      <c r="H251" s="20" t="s">
        <v>351</v>
      </c>
      <c r="I251" s="20" t="s">
        <v>489</v>
      </c>
      <c r="J251" s="20">
        <v>1000</v>
      </c>
      <c r="K251" s="20">
        <v>6</v>
      </c>
      <c r="L251" s="20">
        <v>6</v>
      </c>
      <c r="M251" s="20" t="s">
        <v>396</v>
      </c>
    </row>
    <row r="252" spans="1:13" ht="24" x14ac:dyDescent="0.2">
      <c r="A252" s="177"/>
      <c r="B252" s="180"/>
      <c r="C252" s="247"/>
      <c r="D252" s="249"/>
      <c r="E252" s="208"/>
      <c r="F252" s="44"/>
      <c r="G252" s="20" t="s">
        <v>74</v>
      </c>
      <c r="H252" s="20" t="s">
        <v>352</v>
      </c>
      <c r="I252" s="20" t="s">
        <v>488</v>
      </c>
      <c r="J252" s="20">
        <v>1000</v>
      </c>
      <c r="K252" s="20">
        <v>6</v>
      </c>
      <c r="L252" s="20">
        <v>6</v>
      </c>
      <c r="M252" s="20" t="s">
        <v>396</v>
      </c>
    </row>
    <row r="253" spans="1:13" ht="24" x14ac:dyDescent="0.2">
      <c r="A253" s="177"/>
      <c r="B253" s="180"/>
      <c r="C253" s="247"/>
      <c r="D253" s="249"/>
      <c r="E253" s="208"/>
      <c r="F253" s="44"/>
      <c r="G253" s="20" t="s">
        <v>74</v>
      </c>
      <c r="H253" s="20" t="s">
        <v>353</v>
      </c>
      <c r="I253" s="20" t="s">
        <v>488</v>
      </c>
      <c r="J253" s="20">
        <v>1000</v>
      </c>
      <c r="K253" s="20">
        <v>6</v>
      </c>
      <c r="L253" s="20">
        <v>6</v>
      </c>
      <c r="M253" s="20" t="s">
        <v>396</v>
      </c>
    </row>
    <row r="254" spans="1:13" ht="24" x14ac:dyDescent="0.2">
      <c r="A254" s="177"/>
      <c r="B254" s="180"/>
      <c r="C254" s="247"/>
      <c r="D254" s="249"/>
      <c r="E254" s="208"/>
      <c r="F254" s="20"/>
      <c r="G254" s="20" t="s">
        <v>74</v>
      </c>
      <c r="H254" s="20" t="s">
        <v>354</v>
      </c>
      <c r="I254" s="20" t="s">
        <v>472</v>
      </c>
      <c r="J254" s="20">
        <v>1000</v>
      </c>
      <c r="K254" s="20">
        <v>6</v>
      </c>
      <c r="L254" s="20">
        <v>6</v>
      </c>
      <c r="M254" s="20" t="s">
        <v>396</v>
      </c>
    </row>
    <row r="255" spans="1:13" ht="24" x14ac:dyDescent="0.2">
      <c r="A255" s="177"/>
      <c r="B255" s="180"/>
      <c r="C255" s="247"/>
      <c r="D255" s="249"/>
      <c r="E255" s="208"/>
      <c r="F255" s="20"/>
      <c r="G255" s="20" t="s">
        <v>74</v>
      </c>
      <c r="H255" s="20" t="s">
        <v>355</v>
      </c>
      <c r="I255" s="20" t="s">
        <v>472</v>
      </c>
      <c r="J255" s="20">
        <v>1000</v>
      </c>
      <c r="K255" s="20">
        <v>6</v>
      </c>
      <c r="L255" s="20">
        <v>6</v>
      </c>
      <c r="M255" s="20" t="s">
        <v>396</v>
      </c>
    </row>
    <row r="256" spans="1:13" ht="24" x14ac:dyDescent="0.2">
      <c r="A256" s="177"/>
      <c r="B256" s="180"/>
      <c r="C256" s="247"/>
      <c r="D256" s="249"/>
      <c r="E256" s="208"/>
      <c r="F256" s="20"/>
      <c r="G256" s="20" t="s">
        <v>74</v>
      </c>
      <c r="H256" s="20" t="s">
        <v>356</v>
      </c>
      <c r="I256" s="20" t="s">
        <v>490</v>
      </c>
      <c r="J256" s="20">
        <v>1000</v>
      </c>
      <c r="K256" s="20">
        <v>6</v>
      </c>
      <c r="L256" s="20">
        <v>6</v>
      </c>
      <c r="M256" s="20" t="s">
        <v>396</v>
      </c>
    </row>
    <row r="257" spans="1:13" ht="12" x14ac:dyDescent="0.2">
      <c r="A257" s="177"/>
      <c r="B257" s="180"/>
      <c r="C257" s="247"/>
      <c r="D257" s="249"/>
      <c r="E257" s="208"/>
      <c r="F257" s="20"/>
      <c r="G257" s="20" t="s">
        <v>74</v>
      </c>
      <c r="H257" s="20" t="s">
        <v>491</v>
      </c>
      <c r="I257" s="20" t="s">
        <v>401</v>
      </c>
      <c r="J257" s="20">
        <v>1000</v>
      </c>
      <c r="K257" s="20">
        <v>6</v>
      </c>
      <c r="L257" s="20">
        <v>6</v>
      </c>
      <c r="M257" s="20" t="s">
        <v>396</v>
      </c>
    </row>
    <row r="258" spans="1:13" ht="24" x14ac:dyDescent="0.2">
      <c r="A258" s="177"/>
      <c r="B258" s="181"/>
      <c r="C258" s="247"/>
      <c r="D258" s="249"/>
      <c r="E258" s="208"/>
      <c r="F258" s="20"/>
      <c r="G258" s="20" t="s">
        <v>74</v>
      </c>
      <c r="H258" s="20" t="s">
        <v>492</v>
      </c>
      <c r="I258" s="20" t="s">
        <v>472</v>
      </c>
      <c r="J258" s="20">
        <v>1000</v>
      </c>
      <c r="K258" s="20">
        <v>6</v>
      </c>
      <c r="L258" s="20">
        <v>6</v>
      </c>
      <c r="M258" s="20" t="s">
        <v>396</v>
      </c>
    </row>
    <row r="259" spans="1:13" ht="12" x14ac:dyDescent="0.2">
      <c r="A259" s="252" t="s">
        <v>357</v>
      </c>
      <c r="B259" s="253"/>
      <c r="C259" s="232">
        <v>200030</v>
      </c>
      <c r="D259" s="213" t="s">
        <v>48</v>
      </c>
      <c r="E259" s="207" t="s">
        <v>493</v>
      </c>
      <c r="F259" s="20"/>
      <c r="G259" s="20" t="s">
        <v>74</v>
      </c>
      <c r="H259" s="20" t="s">
        <v>494</v>
      </c>
      <c r="I259" s="20" t="s">
        <v>495</v>
      </c>
      <c r="J259" s="20">
        <v>600</v>
      </c>
      <c r="K259" s="20">
        <v>4</v>
      </c>
      <c r="L259" s="20">
        <v>4</v>
      </c>
      <c r="M259" s="15" t="s">
        <v>396</v>
      </c>
    </row>
    <row r="260" spans="1:13" ht="12" x14ac:dyDescent="0.2">
      <c r="A260" s="252"/>
      <c r="B260" s="254"/>
      <c r="C260" s="232"/>
      <c r="D260" s="213"/>
      <c r="E260" s="208"/>
      <c r="F260" s="20"/>
      <c r="G260" s="20" t="s">
        <v>74</v>
      </c>
      <c r="H260" s="44" t="s">
        <v>496</v>
      </c>
      <c r="I260" s="20" t="s">
        <v>495</v>
      </c>
      <c r="J260" s="20">
        <v>600</v>
      </c>
      <c r="K260" s="20">
        <v>4</v>
      </c>
      <c r="L260" s="20">
        <v>4</v>
      </c>
      <c r="M260" s="15" t="s">
        <v>396</v>
      </c>
    </row>
    <row r="261" spans="1:13" ht="24" x14ac:dyDescent="0.2">
      <c r="A261" s="252"/>
      <c r="B261" s="254"/>
      <c r="C261" s="232"/>
      <c r="D261" s="213"/>
      <c r="E261" s="208"/>
      <c r="F261" s="20"/>
      <c r="G261" s="20" t="s">
        <v>74</v>
      </c>
      <c r="H261" s="20" t="s">
        <v>497</v>
      </c>
      <c r="I261" s="20" t="s">
        <v>358</v>
      </c>
      <c r="J261" s="20">
        <v>600</v>
      </c>
      <c r="K261" s="20">
        <v>4</v>
      </c>
      <c r="L261" s="20">
        <v>4</v>
      </c>
      <c r="M261" s="15" t="s">
        <v>396</v>
      </c>
    </row>
    <row r="262" spans="1:13" ht="24" x14ac:dyDescent="0.2">
      <c r="A262" s="252"/>
      <c r="B262" s="254"/>
      <c r="C262" s="232"/>
      <c r="D262" s="213"/>
      <c r="E262" s="209"/>
      <c r="F262" s="20"/>
      <c r="G262" s="20" t="s">
        <v>74</v>
      </c>
      <c r="H262" s="20" t="s">
        <v>498</v>
      </c>
      <c r="I262" s="20" t="s">
        <v>358</v>
      </c>
      <c r="J262" s="20">
        <v>600</v>
      </c>
      <c r="K262" s="20">
        <v>4</v>
      </c>
      <c r="L262" s="20">
        <v>4</v>
      </c>
      <c r="M262" s="15" t="s">
        <v>396</v>
      </c>
    </row>
    <row r="263" spans="1:13" ht="24" x14ac:dyDescent="0.2">
      <c r="A263" s="252"/>
      <c r="B263" s="254"/>
      <c r="C263" s="232"/>
      <c r="D263" s="213"/>
      <c r="E263" s="20" t="s">
        <v>359</v>
      </c>
      <c r="F263" s="20"/>
      <c r="G263" s="20" t="s">
        <v>74</v>
      </c>
      <c r="H263" s="20" t="s">
        <v>360</v>
      </c>
      <c r="I263" s="20" t="s">
        <v>410</v>
      </c>
      <c r="J263" s="20">
        <v>600</v>
      </c>
      <c r="K263" s="20">
        <v>4</v>
      </c>
      <c r="L263" s="20">
        <v>4</v>
      </c>
      <c r="M263" s="20" t="s">
        <v>396</v>
      </c>
    </row>
    <row r="264" spans="1:13" ht="12" x14ac:dyDescent="0.2">
      <c r="A264" s="252"/>
      <c r="B264" s="254"/>
      <c r="C264" s="232"/>
      <c r="D264" s="213"/>
      <c r="E264" s="20"/>
      <c r="F264" s="20"/>
      <c r="G264" s="20" t="s">
        <v>74</v>
      </c>
      <c r="H264" s="20" t="s">
        <v>361</v>
      </c>
      <c r="I264" s="20" t="s">
        <v>401</v>
      </c>
      <c r="J264" s="20">
        <v>600</v>
      </c>
      <c r="K264" s="20">
        <v>4</v>
      </c>
      <c r="L264" s="20">
        <v>4</v>
      </c>
      <c r="M264" s="15" t="s">
        <v>396</v>
      </c>
    </row>
    <row r="265" spans="1:13" ht="62.25" customHeight="1" x14ac:dyDescent="0.2">
      <c r="A265" s="252"/>
      <c r="B265" s="254"/>
      <c r="C265" s="232"/>
      <c r="D265" s="213"/>
      <c r="E265" s="20" t="s">
        <v>362</v>
      </c>
      <c r="F265" s="20"/>
      <c r="G265" s="20" t="s">
        <v>74</v>
      </c>
      <c r="H265" s="20" t="s">
        <v>363</v>
      </c>
      <c r="I265" s="20" t="s">
        <v>499</v>
      </c>
      <c r="J265" s="20">
        <v>600</v>
      </c>
      <c r="K265" s="20">
        <v>4</v>
      </c>
      <c r="L265" s="20">
        <v>4</v>
      </c>
      <c r="M265" s="15" t="s">
        <v>396</v>
      </c>
    </row>
    <row r="266" spans="1:13" ht="24" x14ac:dyDescent="0.2">
      <c r="A266" s="252"/>
      <c r="B266" s="254"/>
      <c r="C266" s="232"/>
      <c r="D266" s="213"/>
      <c r="E266" s="20"/>
      <c r="F266" s="20"/>
      <c r="G266" s="20" t="s">
        <v>74</v>
      </c>
      <c r="H266" s="20" t="s">
        <v>364</v>
      </c>
      <c r="I266" s="20" t="s">
        <v>499</v>
      </c>
      <c r="J266" s="20">
        <v>600</v>
      </c>
      <c r="K266" s="20">
        <v>4</v>
      </c>
      <c r="L266" s="20">
        <v>4</v>
      </c>
      <c r="M266" s="15" t="s">
        <v>396</v>
      </c>
    </row>
    <row r="267" spans="1:13" ht="24" x14ac:dyDescent="0.2">
      <c r="A267" s="252"/>
      <c r="B267" s="254"/>
      <c r="C267" s="232"/>
      <c r="D267" s="213"/>
      <c r="E267" s="20"/>
      <c r="F267" s="20"/>
      <c r="G267" s="20" t="s">
        <v>74</v>
      </c>
      <c r="H267" s="20" t="s">
        <v>365</v>
      </c>
      <c r="I267" s="20" t="s">
        <v>499</v>
      </c>
      <c r="J267" s="20">
        <v>600</v>
      </c>
      <c r="K267" s="20">
        <v>4</v>
      </c>
      <c r="L267" s="20">
        <v>4</v>
      </c>
      <c r="M267" s="15" t="s">
        <v>396</v>
      </c>
    </row>
    <row r="268" spans="1:13" ht="24" x14ac:dyDescent="0.2">
      <c r="A268" s="252"/>
      <c r="B268" s="254"/>
      <c r="C268" s="232"/>
      <c r="D268" s="213"/>
      <c r="E268" s="20"/>
      <c r="F268" s="44"/>
      <c r="G268" s="44" t="s">
        <v>74</v>
      </c>
      <c r="H268" s="20" t="s">
        <v>366</v>
      </c>
      <c r="I268" s="44" t="s">
        <v>83</v>
      </c>
      <c r="J268" s="44">
        <v>600</v>
      </c>
      <c r="K268" s="20">
        <v>4</v>
      </c>
      <c r="L268" s="20">
        <v>4</v>
      </c>
      <c r="M268" s="15" t="s">
        <v>396</v>
      </c>
    </row>
    <row r="269" spans="1:13" ht="24" x14ac:dyDescent="0.2">
      <c r="A269" s="252"/>
      <c r="B269" s="255"/>
      <c r="C269" s="232"/>
      <c r="D269" s="213"/>
      <c r="E269" s="20"/>
      <c r="F269" s="44"/>
      <c r="G269" s="20" t="s">
        <v>74</v>
      </c>
      <c r="H269" s="20" t="s">
        <v>367</v>
      </c>
      <c r="I269" s="44" t="s">
        <v>83</v>
      </c>
      <c r="J269" s="44">
        <v>600</v>
      </c>
      <c r="K269" s="20">
        <v>4</v>
      </c>
      <c r="L269" s="20">
        <v>4</v>
      </c>
      <c r="M269" s="15" t="s">
        <v>396</v>
      </c>
    </row>
  </sheetData>
  <autoFilter ref="A4:H236" xr:uid="{00000000-0009-0000-0000-000003000000}"/>
  <mergeCells count="201">
    <mergeCell ref="A1:M1"/>
    <mergeCell ref="A259:A269"/>
    <mergeCell ref="B259:B269"/>
    <mergeCell ref="C259:C269"/>
    <mergeCell ref="D259:D269"/>
    <mergeCell ref="E259:E262"/>
    <mergeCell ref="A251:A258"/>
    <mergeCell ref="B251:B258"/>
    <mergeCell ref="C251:C258"/>
    <mergeCell ref="D251:D258"/>
    <mergeCell ref="E251:E258"/>
    <mergeCell ref="A242:A250"/>
    <mergeCell ref="B242:B250"/>
    <mergeCell ref="C242:C250"/>
    <mergeCell ref="D242:D250"/>
    <mergeCell ref="E242:E250"/>
    <mergeCell ref="E229:E233"/>
    <mergeCell ref="A234:A240"/>
    <mergeCell ref="B234:B240"/>
    <mergeCell ref="C234:C240"/>
    <mergeCell ref="D234:D240"/>
    <mergeCell ref="A229:A233"/>
    <mergeCell ref="B229:B233"/>
    <mergeCell ref="C229:C233"/>
    <mergeCell ref="D229:D233"/>
    <mergeCell ref="E206:E224"/>
    <mergeCell ref="A225:A228"/>
    <mergeCell ref="B225:B228"/>
    <mergeCell ref="C225:C228"/>
    <mergeCell ref="D225:D228"/>
    <mergeCell ref="E225:E228"/>
    <mergeCell ref="A198:A205"/>
    <mergeCell ref="B198:B205"/>
    <mergeCell ref="C198:C205"/>
    <mergeCell ref="D198:D205"/>
    <mergeCell ref="E198:E205"/>
    <mergeCell ref="A206:A224"/>
    <mergeCell ref="B206:B224"/>
    <mergeCell ref="C206:C224"/>
    <mergeCell ref="D206:D224"/>
    <mergeCell ref="E188:E193"/>
    <mergeCell ref="A194:A197"/>
    <mergeCell ref="B194:B197"/>
    <mergeCell ref="C194:C197"/>
    <mergeCell ref="D194:D197"/>
    <mergeCell ref="E194:E197"/>
    <mergeCell ref="E156:E181"/>
    <mergeCell ref="B183:B186"/>
    <mergeCell ref="A184:A186"/>
    <mergeCell ref="C184:C186"/>
    <mergeCell ref="D184:D186"/>
    <mergeCell ref="E184:E186"/>
    <mergeCell ref="A156:A181"/>
    <mergeCell ref="B156:B181"/>
    <mergeCell ref="C156:C181"/>
    <mergeCell ref="D156:D181"/>
    <mergeCell ref="A188:A193"/>
    <mergeCell ref="B188:B193"/>
    <mergeCell ref="C188:C193"/>
    <mergeCell ref="D188:D193"/>
    <mergeCell ref="A151:A155"/>
    <mergeCell ref="B151:B155"/>
    <mergeCell ref="C151:C155"/>
    <mergeCell ref="D151:D155"/>
    <mergeCell ref="E151:E155"/>
    <mergeCell ref="E141:E145"/>
    <mergeCell ref="A146:A149"/>
    <mergeCell ref="B146:B149"/>
    <mergeCell ref="C146:C149"/>
    <mergeCell ref="D146:D149"/>
    <mergeCell ref="E146:E149"/>
    <mergeCell ref="A141:A145"/>
    <mergeCell ref="B141:B145"/>
    <mergeCell ref="C141:C145"/>
    <mergeCell ref="D141:D145"/>
    <mergeCell ref="E130:E135"/>
    <mergeCell ref="A139:A140"/>
    <mergeCell ref="B139:B140"/>
    <mergeCell ref="C139:C140"/>
    <mergeCell ref="D139:D140"/>
    <mergeCell ref="E139:E140"/>
    <mergeCell ref="E123:E127"/>
    <mergeCell ref="A128:A129"/>
    <mergeCell ref="C128:C129"/>
    <mergeCell ref="D128:D129"/>
    <mergeCell ref="E128:E129"/>
    <mergeCell ref="A130:A137"/>
    <mergeCell ref="B130:B137"/>
    <mergeCell ref="C130:C137"/>
    <mergeCell ref="D130:D137"/>
    <mergeCell ref="A123:A127"/>
    <mergeCell ref="C123:C127"/>
    <mergeCell ref="D123:D127"/>
    <mergeCell ref="E108:E117"/>
    <mergeCell ref="A118:A121"/>
    <mergeCell ref="B118:B121"/>
    <mergeCell ref="C118:C121"/>
    <mergeCell ref="D118:D121"/>
    <mergeCell ref="E118:E121"/>
    <mergeCell ref="E101:E105"/>
    <mergeCell ref="A106:A107"/>
    <mergeCell ref="B106:B107"/>
    <mergeCell ref="C106:C107"/>
    <mergeCell ref="D106:D107"/>
    <mergeCell ref="E106:E107"/>
    <mergeCell ref="A108:A117"/>
    <mergeCell ref="B108:B117"/>
    <mergeCell ref="C108:C117"/>
    <mergeCell ref="D108:D117"/>
    <mergeCell ref="A101:A105"/>
    <mergeCell ref="B101:B105"/>
    <mergeCell ref="C101:C105"/>
    <mergeCell ref="D101:D105"/>
    <mergeCell ref="E85:E86"/>
    <mergeCell ref="A87:A91"/>
    <mergeCell ref="B87:B91"/>
    <mergeCell ref="C87:C91"/>
    <mergeCell ref="D87:D91"/>
    <mergeCell ref="E87:E91"/>
    <mergeCell ref="E68:E70"/>
    <mergeCell ref="A75:A84"/>
    <mergeCell ref="B75:B84"/>
    <mergeCell ref="C75:C84"/>
    <mergeCell ref="D75:D84"/>
    <mergeCell ref="E75:E84"/>
    <mergeCell ref="A85:A86"/>
    <mergeCell ref="B85:B86"/>
    <mergeCell ref="C85:C86"/>
    <mergeCell ref="D85:D86"/>
    <mergeCell ref="A68:A73"/>
    <mergeCell ref="B68:B73"/>
    <mergeCell ref="C68:C73"/>
    <mergeCell ref="D68:D73"/>
    <mergeCell ref="E62:E63"/>
    <mergeCell ref="A66:A67"/>
    <mergeCell ref="B66:B67"/>
    <mergeCell ref="C66:C67"/>
    <mergeCell ref="D66:D67"/>
    <mergeCell ref="E66:E67"/>
    <mergeCell ref="E46:E53"/>
    <mergeCell ref="A54:A55"/>
    <mergeCell ref="B54:B55"/>
    <mergeCell ref="C54:C55"/>
    <mergeCell ref="D54:D55"/>
    <mergeCell ref="E54:E55"/>
    <mergeCell ref="A62:A65"/>
    <mergeCell ref="B62:B65"/>
    <mergeCell ref="C62:C65"/>
    <mergeCell ref="D62:D65"/>
    <mergeCell ref="A44:A53"/>
    <mergeCell ref="B44:B53"/>
    <mergeCell ref="C44:C53"/>
    <mergeCell ref="D44:D53"/>
    <mergeCell ref="A57:A61"/>
    <mergeCell ref="B57:B61"/>
    <mergeCell ref="C57:C61"/>
    <mergeCell ref="D57:D61"/>
    <mergeCell ref="L32:L34"/>
    <mergeCell ref="M32:M34"/>
    <mergeCell ref="A35:A43"/>
    <mergeCell ref="B35:B43"/>
    <mergeCell ref="C35:C43"/>
    <mergeCell ref="D35:D43"/>
    <mergeCell ref="E35:E38"/>
    <mergeCell ref="G32:G34"/>
    <mergeCell ref="H32:H34"/>
    <mergeCell ref="I32:I34"/>
    <mergeCell ref="J32:J34"/>
    <mergeCell ref="K32:K34"/>
    <mergeCell ref="A32:A34"/>
    <mergeCell ref="B32:B34"/>
    <mergeCell ref="C32:C34"/>
    <mergeCell ref="D32:D34"/>
    <mergeCell ref="E32:E34"/>
    <mergeCell ref="E18:E24"/>
    <mergeCell ref="A25:A30"/>
    <mergeCell ref="C25:C30"/>
    <mergeCell ref="D25:D30"/>
    <mergeCell ref="E25:E30"/>
    <mergeCell ref="B26:B30"/>
    <mergeCell ref="K3:L3"/>
    <mergeCell ref="A8:A12"/>
    <mergeCell ref="B8:B12"/>
    <mergeCell ref="C8:C12"/>
    <mergeCell ref="D8:D12"/>
    <mergeCell ref="E8:E11"/>
    <mergeCell ref="A18:A24"/>
    <mergeCell ref="B18:B24"/>
    <mergeCell ref="C18:C24"/>
    <mergeCell ref="D18:D24"/>
    <mergeCell ref="A92:A96"/>
    <mergeCell ref="B92:B96"/>
    <mergeCell ref="C92:C96"/>
    <mergeCell ref="D92:D96"/>
    <mergeCell ref="E92:E93"/>
    <mergeCell ref="E94:E96"/>
    <mergeCell ref="A97:A100"/>
    <mergeCell ref="B97:B100"/>
    <mergeCell ref="C97:C100"/>
    <mergeCell ref="D97:D100"/>
    <mergeCell ref="E97:E100"/>
  </mergeCells>
  <printOptions horizontalCentered="1"/>
  <pageMargins left="0.23622047244094491" right="0.23622047244094491" top="0.74803149606299213" bottom="0.74803149606299213" header="0.31496062992125984" footer="0.31496062992125984"/>
  <pageSetup paperSize="8" scale="45" fitToHeight="0" orientation="portrait" r:id="rId1"/>
  <headerFooter>
    <oddFooter>&amp;C&amp;"Trebuchet MS,Regular"&amp;10&amp;P iš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68c30ea-a096-4013-93ef-8f739e1a9ca7" xsi:nil="true"/>
    <lcf76f155ced4ddcb4097134ff3c332f xmlns="54f70875-0353-4a72-9ec1-1b64caaf10f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7E16603DCB9BA644B6F121D9A9CC8F30" ma:contentTypeVersion="16" ma:contentTypeDescription="Kurkite naują dokumentą." ma:contentTypeScope="" ma:versionID="3404952a8223e0d42a721e6e15f7a56d">
  <xsd:schema xmlns:xsd="http://www.w3.org/2001/XMLSchema" xmlns:xs="http://www.w3.org/2001/XMLSchema" xmlns:p="http://schemas.microsoft.com/office/2006/metadata/properties" xmlns:ns2="54f70875-0353-4a72-9ec1-1b64caaf10f3" xmlns:ns3="f68c30ea-a096-4013-93ef-8f739e1a9ca7" targetNamespace="http://schemas.microsoft.com/office/2006/metadata/properties" ma:root="true" ma:fieldsID="adc303241ed116cff227199562391aa7" ns2:_="" ns3:_="">
    <xsd:import namespace="54f70875-0353-4a72-9ec1-1b64caaf10f3"/>
    <xsd:import namespace="f68c30ea-a096-4013-93ef-8f739e1a9ca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f70875-0353-4a72-9ec1-1b64caaf10f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Vaizdų žymės" ma:readOnly="false" ma:fieldId="{5cf76f15-5ced-4ddc-b409-7134ff3c332f}" ma:taxonomyMulti="true" ma:sspId="296f5f6d-71d3-4cbe-985f-bfb09f8d0fb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8c30ea-a096-4013-93ef-8f739e1a9ca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165e54e1-5450-4eee-a35e-611fab0fd7eb}" ma:internalName="TaxCatchAll" ma:showField="CatchAllData" ma:web="f68c30ea-a096-4013-93ef-8f739e1a9c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CAC2A2C-45EA-43DA-8BB7-ECF77D2F0F20}">
  <ds:schemaRefs>
    <ds:schemaRef ds:uri="http://schemas.microsoft.com/sharepoint/v3/contenttype/forms"/>
  </ds:schemaRefs>
</ds:datastoreItem>
</file>

<file path=customXml/itemProps2.xml><?xml version="1.0" encoding="utf-8"?>
<ds:datastoreItem xmlns:ds="http://schemas.openxmlformats.org/officeDocument/2006/customXml" ds:itemID="{21DF27A1-A0B8-483B-9598-99A42B50DC61}">
  <ds:schemaRefs>
    <ds:schemaRef ds:uri="http://purl.org/dc/dcmitype/"/>
    <ds:schemaRef ds:uri="http://schemas.microsoft.com/office/infopath/2007/PartnerControls"/>
    <ds:schemaRef ds:uri="http://schemas.openxmlformats.org/package/2006/metadata/core-properties"/>
    <ds:schemaRef ds:uri="http://purl.org/dc/elements/1.1/"/>
    <ds:schemaRef ds:uri="6a4d93c2-5dee-4a10-a1cb-66daa23f4648"/>
    <ds:schemaRef ds:uri="http://schemas.microsoft.com/office/2006/documentManagement/types"/>
    <ds:schemaRef ds:uri="http://www.w3.org/XML/1998/namespace"/>
    <ds:schemaRef ds:uri="http://purl.org/dc/terms/"/>
    <ds:schemaRef ds:uri="http://schemas.microsoft.com/office/2006/metadata/properties"/>
    <ds:schemaRef ds:uri="f68c30ea-a096-4013-93ef-8f739e1a9ca7"/>
    <ds:schemaRef ds:uri="54f70875-0353-4a72-9ec1-1b64caaf10f3"/>
  </ds:schemaRefs>
</ds:datastoreItem>
</file>

<file path=customXml/itemProps3.xml><?xml version="1.0" encoding="utf-8"?>
<ds:datastoreItem xmlns:ds="http://schemas.openxmlformats.org/officeDocument/2006/customXml" ds:itemID="{41195293-EA2A-436C-BBE8-C6EECC90D7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f70875-0353-4a72-9ec1-1b64caaf10f3"/>
    <ds:schemaRef ds:uri="f68c30ea-a096-4013-93ef-8f739e1a9c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Žiniaraštis rangovams</vt:lpstr>
      <vt:lpstr>Turto grupės, IMT vnt.</vt:lpstr>
      <vt:lpstr>'Turto grupės, IMT vnt.'!Print_Area</vt:lpstr>
      <vt:lpstr>'Turto grupės, IMT vnt.'!Print_Titles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Raimundas Tamošiūnas</dc:creator>
  <cp:keywords/>
  <dc:description/>
  <cp:lastModifiedBy>Gintautas Šimonis</cp:lastModifiedBy>
  <cp:revision/>
  <cp:lastPrinted>2023-01-13T11:40:43Z</cp:lastPrinted>
  <dcterms:created xsi:type="dcterms:W3CDTF">2017-01-02T13:37:49Z</dcterms:created>
  <dcterms:modified xsi:type="dcterms:W3CDTF">2024-10-23T11:08:12Z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0x0101005756E75BF37FCD479B400FE2AFF896DC</vt:lpwstr>
  </property>
  <property fmtid="{D5CDD505-2E9C-101B-9397-08002B2CF9AE}" pid="3" name="MSIP_Label_32ae7b5d-0aac-474b-ae2b-02c331ef2874_Enabled">
    <vt:lpwstr>true</vt:lpwstr>
  </property>
  <property fmtid="{D5CDD505-2E9C-101B-9397-08002B2CF9AE}" pid="4" name="MSIP_Label_32ae7b5d-0aac-474b-ae2b-02c331ef2874_SetDate">
    <vt:lpwstr>2024-05-13T08:25:39Z</vt:lpwstr>
  </property>
  <property fmtid="{D5CDD505-2E9C-101B-9397-08002B2CF9AE}" pid="5" name="MSIP_Label_32ae7b5d-0aac-474b-ae2b-02c331ef2874_Method">
    <vt:lpwstr>Privileged</vt:lpwstr>
  </property>
  <property fmtid="{D5CDD505-2E9C-101B-9397-08002B2CF9AE}" pid="6" name="MSIP_Label_32ae7b5d-0aac-474b-ae2b-02c331ef2874_Name">
    <vt:lpwstr>VIDINĖ</vt:lpwstr>
  </property>
  <property fmtid="{D5CDD505-2E9C-101B-9397-08002B2CF9AE}" pid="7" name="MSIP_Label_32ae7b5d-0aac-474b-ae2b-02c331ef2874_SiteId">
    <vt:lpwstr>86bcf768-7bcf-4cd6-b041-b219988b7a9c</vt:lpwstr>
  </property>
  <property fmtid="{D5CDD505-2E9C-101B-9397-08002B2CF9AE}" pid="8" name="MSIP_Label_32ae7b5d-0aac-474b-ae2b-02c331ef2874_ActionId">
    <vt:lpwstr>fe97dd91-fbc1-45a5-b94b-4d484329b7fe</vt:lpwstr>
  </property>
  <property fmtid="{D5CDD505-2E9C-101B-9397-08002B2CF9AE}" pid="9" name="MSIP_Label_32ae7b5d-0aac-474b-ae2b-02c331ef2874_ContentBits">
    <vt:lpwstr>0</vt:lpwstr>
  </property>
  <property fmtid="{D5CDD505-2E9C-101B-9397-08002B2CF9AE}" pid="10" name="MediaServiceImageTags">
    <vt:lpwstr/>
  </property>
</Properties>
</file>