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2DB0261E-8689-48DB-B48A-6ECD1F5F198C}" xr6:coauthVersionLast="47" xr6:coauthVersionMax="47" xr10:uidLastSave="{00000000-0000-0000-0000-000000000000}"/>
  <bookViews>
    <workbookView xWindow="-120" yWindow="-120" windowWidth="29040" windowHeight="17520" xr2:uid="{00000000-000D-0000-FFFF-FFFF00000000}"/>
  </bookViews>
  <sheets>
    <sheet name="Lapas1" sheetId="1" r:id="rId1"/>
  </sheets>
  <definedNames>
    <definedName name="_xlnm._FilterDatabase" localSheetId="0" hidden="1">Lapas1!$A$11:$J$33</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32" i="1" l="1"/>
  <c r="G32" i="1"/>
  <c r="I32" i="1" s="1"/>
  <c r="J32" i="1" s="1"/>
  <c r="H30" i="1"/>
  <c r="G30" i="1"/>
  <c r="I30" i="1" s="1"/>
  <c r="J30" i="1" s="1"/>
  <c r="H28" i="1"/>
  <c r="G28" i="1"/>
  <c r="I28" i="1" s="1"/>
  <c r="J28" i="1" s="1"/>
  <c r="H25" i="1"/>
  <c r="G25" i="1"/>
  <c r="I25" i="1" s="1"/>
  <c r="H22" i="1"/>
  <c r="G22" i="1"/>
  <c r="I22" i="1" s="1"/>
  <c r="J22" i="1" s="1"/>
  <c r="H19" i="1"/>
  <c r="G19" i="1"/>
  <c r="I19" i="1" s="1"/>
  <c r="J19" i="1" s="1"/>
  <c r="H16" i="1"/>
  <c r="G16" i="1"/>
  <c r="I16" i="1" s="1"/>
  <c r="J16" i="1" s="1"/>
  <c r="I13" i="1"/>
  <c r="J13" i="1" s="1"/>
  <c r="H13" i="1"/>
  <c r="G13" i="1"/>
  <c r="J25" i="1" l="1"/>
  <c r="M16" i="1"/>
  <c r="M13" i="1" l="1"/>
  <c r="M19" i="1"/>
  <c r="M22" i="1"/>
  <c r="M25" i="1"/>
  <c r="M28" i="1"/>
</calcChain>
</file>

<file path=xl/sharedStrings.xml><?xml version="1.0" encoding="utf-8"?>
<sst xmlns="http://schemas.openxmlformats.org/spreadsheetml/2006/main" count="75" uniqueCount="69">
  <si>
    <t>Mato vnt.</t>
  </si>
  <si>
    <t>Pavadinimas</t>
  </si>
  <si>
    <t>vnt.</t>
  </si>
  <si>
    <t>TECHNINĖ SPECIFIKACIJA</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</si>
  <si>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Perkančioji organizacija turi teisę reikalauti pateikti katalogų ir techninių aprašų originalus, o tiekėjui jų nepateikus – pasiūlymą atmesti.</t>
  </si>
  <si>
    <t>Tiekėjas turi tiekti prekes, atitinkančias Europos Parlamento ir Tarybos Reglamento nuostatas bei pateikti CE sertifikatus arba lygiaverčiius dokumentus kartu su pasiūlymu.</t>
  </si>
  <si>
    <t>Perkančioji organizacija, siekdama patikrinti prekių atitikimą reikalavimams, gali prašyti Tiekėjo per 10 kalendorinių dienų pateikti prekių (vienkartinių pagalbos priemonių) pavyzdžius. Pateikti pavyzdžiai grąžinami nebus. Nepateikus prekių pavyzdžių, pasiūlymas bus atmetamas.</t>
  </si>
  <si>
    <t>Reagentų ir pagalbinių priemonių tiekėjas turi pateikti tyrimų protokolus, aprašymus, naudojimo instrukcijas, saugos duomenų lapus ir kitą su tyrimo procesu susijusią svarbią informaciją. Bet kokius gamintojo atliekamus pakeitimus nedelsiant pranešti vartotojui.</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</si>
  <si>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</si>
  <si>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Rinkinys skirtas aminorūgščių nustatymui plazmoje/serume skysčių chromatografijos masių spektrometrijos metodu.</t>
  </si>
  <si>
    <t>Reagentų rinkinys  aminorūgščių ir acilkarnitinų analizei sausame kraujo mėginyje</t>
  </si>
  <si>
    <r>
      <t>Reagentų rinkinys nederivatizuotų aminorūgščių, acilkarnitinų ir sukcinilacetono analizei sausame kraujo mėginyje ne mažiau kaip 960 testų. Rinkinys skirtas nustatyti  ne mažiau kaip 27 analites su kiekvienai analitei priskirtu izotopiškai žymėtu vidiniu standartu</t>
    </r>
    <r>
      <rPr>
        <sz val="10"/>
        <color rgb="FFC00000"/>
        <rFont val="Times New Roman"/>
        <family val="1"/>
        <charset val="186"/>
      </rPr>
      <t>.</t>
    </r>
    <r>
      <rPr>
        <sz val="10"/>
        <rFont val="Times New Roman"/>
        <family val="1"/>
        <charset val="186"/>
      </rPr>
      <t xml:space="preserve"> Turi būti galimybė papildomai nustatyti  21  acilkarnitinų analites. Rinkinio sudėtis: mobili fazė ne mažiau 2 buteliukai po 1000 ml; vidinis standartas, liofilizuotas ne mažiau kaip 4 buteliukai, vidinio standarto turi užtekti 960 mėginių analizei; Vidinis sukcinilacetono nederivatizuotas, paruoštas naudojimui standartas, ne mažiau kaip 3 buteliukai po ne mažiau kaip 15 ml; ekstracijos buferis sukcinilacetonui ne mažiau kaip 3 buteliukai po ne mažiau kaip 15 ml, vidinio sukcinilacetono standarto ir ekstrakcijos buferio turi užtekti 960 mėginių analizei; ekstrakcijos buferis ne mažiau 1x100 ml; plovimo buferis ne mažiau 2x1000 ml;  96 šulinėlių mikroplokštelės ne mažiau 10 vnt.;  96 plokštelių apsauginės plėvelės lipnios, ne mažiau 20 vnt</t>
    </r>
    <r>
      <rPr>
        <sz val="10"/>
        <color rgb="FF008000"/>
        <rFont val="Times New Roman"/>
        <family val="1"/>
        <charset val="186"/>
      </rPr>
      <t>.</t>
    </r>
    <r>
      <rPr>
        <sz val="10"/>
        <rFont val="Times New Roman"/>
        <family val="1"/>
        <charset val="186"/>
      </rPr>
      <t>; praduriamos 96 šulinėlių plokštelių lipnios apsauginės plovelės, ne mažiau 20 vnt.; ne mažiau nei 2 lygių (I+II) sauso kraujo aminorūgščių ir acilkarnitinų kontrolės, ir ne mažiau  3 sauso kraujo lašai vienam kontrolės lygiui. Numatytas tirimojo mėginio dydis: ne didesnis nei 3 mm ant filtrinio popieriaus džiovinto kraujo diskas. Mėginio paruošimo analizei laikas iki injekcijos ne ilgiau kaip 1,5 val.  Injekcijos tūris - ne didesnis nei 10 ul;</t>
    </r>
    <r>
      <rPr>
        <sz val="10"/>
        <color rgb="FFC00000"/>
        <rFont val="Times New Roman"/>
        <family val="1"/>
        <charset val="186"/>
      </rPr>
      <t xml:space="preserve"> </t>
    </r>
    <r>
      <rPr>
        <sz val="10"/>
        <rFont val="Times New Roman"/>
        <family val="1"/>
        <charset val="186"/>
      </rPr>
      <t>Maksimali linijiškumo riba nuo nustatymo ribos - L-Amino rūgštims ne mažiau nei 2000 µmol/l, sukcinilacetonui - 120 µmol/l, acilkarnitinams - 25 µmol/l; Mažiausia nustatymo riba: Amino rūgštims ne didesnė nei 12 µmol/l, sukcinilacetonui ne didesnė nei 0,6 µmol/l, Acilkarnitinams ne didesnė nei 0,15 µmol/l, Laisvam karnitinui (C0) ne didesnė nei 2 µmol/l; Išeiga:  Amino rūgštims ne mažesnė nei 74%, Acilkarnitinams ne mažesnė nei 90%, Sukcinilacetonui ne mažesnė nei 40%; Analizės laikas: Ne daugiau 2 min. mėginiui. Rinkinio turi pilnai užtekti atlikti ne mažiau 960 mėginių analizei skysčių chromatografijos-tandeminės masių spektrometrijos metodu. Į rinkinio kainą turi būti įskaičiuota visos metodo įdiegimui ir instrumento kalibravimui reikiamos priemonės ir darbo išlaidos. Metodo įdiegimą ir kalibravimą turi atlikti rinkinio gamintojo sertifikuotas specialistas arba gamintojo atstovas. Pateikti įrodantį dokumentą.</t>
    </r>
  </si>
  <si>
    <t>Antimikotinių kalibratoriai</t>
  </si>
  <si>
    <t>3 lygių plazmos kalibratorių rinkinys Antimikotiniai vaistai</t>
  </si>
  <si>
    <t>Antimikotinių vidinė kontrolė</t>
  </si>
  <si>
    <t>2 lygių Antimikotinių vidinė kontrolė</t>
  </si>
  <si>
    <t>Vidinis antimikotinių standartas</t>
  </si>
  <si>
    <t>ne mažiau 1 x3,8 ml. HPLC-MS/MS metodui.Analitės: 5-Flucytosine, Anidulafungin, Caspofungin, Fluconazole, Hydroxyitraconazole, Isavuconazole, Itraconazole, Ketoconazole, Micafungin, Posaconazole, Voriconazole</t>
  </si>
  <si>
    <t>Antimikotinių vidinių standartų mišinys</t>
  </si>
  <si>
    <t>Liofilizuotos plazmos mėginiai (ne mažiau 1ml x 4). Ne mažiau 3-jų lygių + "Blank" mėginys. HPLC-MS/MS metodui. Analitės: 5-Flucytosine, Anidulafungin, Caspofungin, Fluconazole, Hydroxyitraconazole, Isavuconazole, Itraconazole, Ketoconazole, Micafungin, Posaconazole, Voriconazole</t>
  </si>
  <si>
    <t>Liofilizuotos plazmos mėginiai. ne mažiau 2-jų lygių (ne mažiau 2 x 5 x 1 ml). HPLC-MS/MS metodui. Analitės: 5-Flucytosine, Anidulafungin, Caspofungin, Fluconazole, Hydroxyitraconazole, Isavuconazole, Itraconazole, Ketoconazole, Micafungin, Posaconazole, Voriconazole</t>
  </si>
  <si>
    <t>Analitinė kolonėlė aminorūgštims plazmoje/serume  LC-MS/MS metodu su priedais</t>
  </si>
  <si>
    <t>kompl.</t>
  </si>
  <si>
    <t>Rinkinys skirtas kiekybiniam aminorūgščių nustatymuižmogaus plazmoje ir serume LC-MS/MS metodu. Ne mažiau 3x98 tyrimai. Ne mažiau 48 analičių kiekybinė aminorūgščių analizė. Greitas mėginio paruošimas be derivatizacijos. Tyrimo laikas ne ilgiau 20 min., Phe, Tyr, Val, Leu, Ile, aloILe, Met analizė - ne ilgiau 10 min. Kiekviena analitė turi turėti vidinį standartą.  Izobarinių analičių atskyrimas. Analitės: ne mažiau 48 aminorūgščių plazmoje ir serume Aminorūgštys:Acetyltyrosine, Adenosylhomocysteine Alanine β-Alanine α-Aminoadipic acid α-Aminobutyric acid β-Aminoisobutyric acid γ-Aminobutyric acid Anserine Arginine Argininosuccinic acid Asparagine Aspartic acid Carnosine	Citrulline Homocitrulline Cystathionine Cystine Cysteine-S-sulfate Homocystine Ethanolamine Phosphoethanolamine Glutamic acid Glutamine Glycine Histidine 1-Methylhistidine3-Methylhistidine	 Leucin eAllo-Isoleucine Isoleucine Lysine Hydroxylysine Methionine Ornithine Phenylalanine Phosphoserine Pipecolic acid Proline4-Hydroxyproline Saccharopine Sarcosine Serine Taurine Threonine Tryptophan Tyrosine Valine. Į rinkinį turi įeiti ne mažiau 4 x 0.5 ml (liofilizuoti mėginiai) 3 lygių kalibraciniai mėginiai + "blank" mėginys, ne mažiau 2-jų lygių kontrolės mėginiai, ne mažiau kaip po 5 x 1 ml kiekvieno lygio: CE-IVD ženklinimas.</t>
  </si>
  <si>
    <t>Parametrų derinimo mišinys</t>
  </si>
  <si>
    <t>Parametrų derinimo mišinys (Tuning mix)</t>
  </si>
  <si>
    <t>Parametrų  derinimo mišinys HPLC-MS/MS metodui serume/plazmoje, kuriame yra atitinkamų analičių ir vidinių standartų: 5-Flucytosine, Anidulafungin, Caspofungin, Fluconazole, Hydroxyitraconazole, Isavuconazole, Itraconazole, Ketoconazole, Micafungin, Posaconazole, Voriconazole</t>
  </si>
  <si>
    <t>Parametrų  derinimo mišinys (Tuning mix)</t>
  </si>
  <si>
    <r>
      <t>Analitinė kolonėlė aminorūgštims plazmoje/serume  LC-MS/MS metodu su tyrimo chromatograma, su priešfiltrio laikikliu,  priešfiltriais 2 µm (ne mažiau 5 vnt.), mikroinsertų 6x31 mm, 0.3 ml chromatografinių buteliukų ir chromatografinių kamštukų komplektas - ne mažiau 100 vnt., spaudimo reguliatorius (</t>
    </r>
    <r>
      <rPr>
        <i/>
        <sz val="10"/>
        <color theme="1"/>
        <rFont val="Times New Roman"/>
        <family val="1"/>
        <charset val="186"/>
      </rPr>
      <t>back pressure regulator valve</t>
    </r>
    <r>
      <rPr>
        <sz val="10"/>
        <color theme="1"/>
        <rFont val="Times New Roman"/>
        <family val="1"/>
        <charset val="186"/>
      </rPr>
      <t>)</t>
    </r>
  </si>
  <si>
    <t xml:space="preserve">Reagentai aminorūgščių ir acilkarnitinų analizei  </t>
  </si>
  <si>
    <t>Reagentai aminorūgščių tyrimui plazmoje/serume</t>
  </si>
  <si>
    <t>Maksimalus kiekis</t>
  </si>
  <si>
    <t>PVM suma, Eur</t>
  </si>
  <si>
    <t>Mato vnt. įkainis be PVM, Eur</t>
  </si>
  <si>
    <t>Mato vnt. įkainis su PVM, Eur</t>
  </si>
  <si>
    <t>Suma be PVM, Eur</t>
  </si>
  <si>
    <t>Suma su PVM, Eur</t>
  </si>
  <si>
    <t>Gamintojas, tikslus komercinis prekės pavadinimas, katalogo Nr.</t>
  </si>
  <si>
    <t xml:space="preserve">Taikomas PVM, % </t>
  </si>
  <si>
    <t>11.1.1.</t>
  </si>
  <si>
    <t>11.1.</t>
  </si>
  <si>
    <t>13.1.</t>
  </si>
  <si>
    <t>13.1.1.</t>
  </si>
  <si>
    <t>15.1.</t>
  </si>
  <si>
    <t>15.1.1.</t>
  </si>
  <si>
    <t>15.2.</t>
  </si>
  <si>
    <t>15.2.1.</t>
  </si>
  <si>
    <t>15.3.</t>
  </si>
  <si>
    <t>15.3.1.</t>
  </si>
  <si>
    <t>1.1.</t>
  </si>
  <si>
    <t>1.1.1.</t>
  </si>
  <si>
    <t xml:space="preserve">12.1. </t>
  </si>
  <si>
    <t xml:space="preserve">12.1.1. </t>
  </si>
  <si>
    <t>Pirkimo dalies Nr.</t>
  </si>
  <si>
    <t>SPS 1 priedas</t>
  </si>
  <si>
    <t>Reagentų ir pagalbinių priemonių pirkimas retų ligų diagnostikai (10146)</t>
  </si>
  <si>
    <t>Planuojama pirkimo suma (pasiūlymo
vertinamoji kaina) Eur be PVM</t>
  </si>
  <si>
    <t>Planuojama pirkimo suma (pasiūlymo
vertinamoji kaina) Eur su PVM</t>
  </si>
  <si>
    <t>"Rinkinio parametrų derinimo mišinys aminorūgštims plazmoje/serume LC-MS/MS 
metodu.Analitės: ne mažiau 48 aminorūgščių plazmoje ir serume Aminorūgštys:Acetyltyrosine, Adenosylhomocysteine 
Alanine β-Alanine α_x0002_Aminoadipic acid α_x0002_Aminobutyric acid β-Aminoisobutyric acid γ_x0002_Aminobutyric acid Anserine Arginine Argininosuccinic acid Asparagine Aspartic acid Carnosine Citrulline Homocitrulline Cystathionine Cystine Cysteine-S-sulfate Homocystine Ethanolamine Phosphoethanolamine Glutamic acid Glutamine Glycine Histidine 1-Methylhistidine3-Methylhistidine Leucin eAllo-Isoleucine Isoleucine Lysine Hydroxylysine Methionine Ornithine Phenylalanine Phosphoserine Pipecolic acid Proline4-Hydroxyproline Saccharopine Sarcosine Serine Taurine Threonine Tryptophan Tyrosine Valine."Reagentų galiojimo laikas nuo pristatymo datos - ne mažiau 12 mėnesių.</t>
  </si>
  <si>
    <t>6.</t>
  </si>
  <si>
    <t xml:space="preserve">Prekėms nustatomas tiekėjo pasiūlytas arba prekių gamintojo taikomas garantinis terminas, tačiau bet kokiu atveju ne trumpesnis kaip 12 (dvylika) mėnesių ir/arba taip, kaip nurodyta kiekvienos pirkimo dalies techninių reikalavimų aprašyme. </t>
  </si>
  <si>
    <t>Chromsystems, MassChrom Amino Acids, Acylcarnitines and Succinylacetone from Dried Blood/Non Derivatised https://chromsystems.com/en/</t>
  </si>
  <si>
    <t>Chromsystems, 3PLUS1® Multilevel Plasma Calibrator Set Antimycotic Drugs/EXTENDED, 92051/XT, https://chromsystems.com/</t>
  </si>
  <si>
    <t>Chromsystems, Mass Check® Antimycotic Drugs/EXTENDED , Plasma Control, Bi-Level (I + II) 2 x 5 x 1 ml, 0252/XT, https://chromsystems.com/</t>
  </si>
  <si>
    <t>Chromsystems, Internal Standard Mix Antimycotic Drugs/EXTENDED, 1 x 3.8 ml (for 200 tests), 92644/XT  https://chromsystems.com/</t>
  </si>
  <si>
    <t>Chromsystems, Tuning Mix Antimycotic Drugs/EXTENDED (Analytes and Internal Standards), 1 ml, 92039/XT, https://chromsystems.com/</t>
  </si>
  <si>
    <t>Chromsystems, MassChrom® Reagent kit for LC-MS/MS analysis of Amino Acids in plasma/serum with reaction vials, 75111, https://chromsystems.com/</t>
  </si>
  <si>
    <t>Chromsystems, Amino  Acids in  plasma/ serum Analytical  column, equilibrated, with test chromatogram, 75100, https://chromsystems.com/</t>
  </si>
  <si>
    <t>Chromsystems, Tuning Mix 1-5, Analytes and Internal Standards, https://chromsystems.com/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</si>
</sst>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b/>
      <sz val="10"/>
      <name val="Times New Roman"/>
      <family val="1"/>
      <charset val="186"/>
    </font>
    <font>
      <sz val="10"/>
      <name val="Arial"/>
      <family val="2"/>
      <charset val="186"/>
    </font>
    <font>
      <b/>
      <sz val="10"/>
      <color rgb="FF000000"/>
      <name val="Times New Roman"/>
      <family val="1"/>
      <charset val="186"/>
    </font>
    <font>
      <sz val="10"/>
      <color rgb="FF000000"/>
      <name val="Times New Roman"/>
      <family val="1"/>
      <charset val="186"/>
    </font>
    <font>
      <sz val="10"/>
      <color rgb="FFFF0000"/>
      <name val="Times New Roman"/>
      <family val="1"/>
      <charset val="186"/>
    </font>
    <font>
      <b/>
      <sz val="10"/>
      <color rgb="FFFF0000"/>
      <name val="Times New Roman"/>
      <family val="1"/>
      <charset val="186"/>
    </font>
    <font>
      <u/>
      <sz val="11"/>
      <color theme="10"/>
      <name val="Calibri"/>
      <family val="2"/>
      <charset val="186"/>
      <scheme val="minor"/>
    </font>
    <font>
      <sz val="10"/>
      <color rgb="FFC00000"/>
      <name val="Times New Roman"/>
      <family val="1"/>
      <charset val="186"/>
    </font>
    <font>
      <sz val="10"/>
      <color rgb="FF008000"/>
      <name val="Times New Roman"/>
      <family val="1"/>
      <charset val="186"/>
    </font>
    <font>
      <b/>
      <sz val="10"/>
      <color rgb="FF4D4D4D"/>
      <name val="Times New Roman"/>
      <family val="1"/>
      <charset val="186"/>
    </font>
    <font>
      <sz val="10"/>
      <color rgb="FF4D4D4D"/>
      <name val="Times New Roman"/>
      <family val="1"/>
      <charset val="186"/>
    </font>
    <font>
      <i/>
      <sz val="10"/>
      <color theme="1"/>
      <name val="Times New Roman"/>
      <family val="1"/>
      <charset val="186"/>
    </font>
    <font>
      <u/>
      <sz val="10"/>
      <color theme="10"/>
      <name val="Times New Roman"/>
      <family val="1"/>
      <charset val="186"/>
    </font>
    <font>
      <b/>
      <u/>
      <sz val="10"/>
      <color theme="10"/>
      <name val="Times New Roman"/>
      <family val="1"/>
      <charset val="186"/>
    </font>
    <font>
      <b/>
      <sz val="7"/>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5" fillId="0" borderId="0"/>
    <xf numFmtId="0" fontId="10" fillId="0" borderId="0" applyNumberFormat="0" applyFill="0" applyBorder="0" applyAlignment="0" applyProtection="0"/>
  </cellStyleXfs>
  <cellXfs count="74">
    <xf numFmtId="0" fontId="0" fillId="0" borderId="0" xfId="0"/>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3" fillId="0" borderId="1" xfId="0" applyFont="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1" fillId="0" borderId="0" xfId="0" applyFont="1" applyAlignment="1">
      <alignment horizontal="center" vertical="top" wrapText="1"/>
    </xf>
    <xf numFmtId="0" fontId="2" fillId="0" borderId="1" xfId="0" applyFont="1" applyBorder="1" applyAlignment="1">
      <alignment horizontal="center" vertical="top" wrapText="1"/>
    </xf>
    <xf numFmtId="0" fontId="6" fillId="0" borderId="1" xfId="0" applyFont="1" applyBorder="1" applyAlignment="1">
      <alignment horizontal="center" vertical="top" wrapText="1"/>
    </xf>
    <xf numFmtId="0" fontId="1" fillId="0" borderId="0" xfId="0" applyFont="1" applyAlignment="1">
      <alignment vertical="top"/>
    </xf>
    <xf numFmtId="0" fontId="2" fillId="0" borderId="0" xfId="0" applyFont="1" applyAlignment="1">
      <alignment horizontal="center" vertical="top"/>
    </xf>
    <xf numFmtId="0" fontId="1" fillId="0" borderId="0" xfId="0" applyFont="1" applyAlignment="1">
      <alignment horizontal="center" vertical="top"/>
    </xf>
    <xf numFmtId="0" fontId="1" fillId="0" borderId="0" xfId="0" applyFont="1" applyAlignment="1">
      <alignment horizontal="right" vertical="top"/>
    </xf>
    <xf numFmtId="0" fontId="2" fillId="2" borderId="1" xfId="0" applyFont="1" applyFill="1" applyBorder="1" applyAlignment="1">
      <alignment horizontal="right" vertical="top"/>
    </xf>
    <xf numFmtId="0" fontId="4" fillId="2" borderId="1" xfId="0" applyFont="1" applyFill="1" applyBorder="1" applyAlignment="1">
      <alignment horizontal="lef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right" vertical="top"/>
    </xf>
    <xf numFmtId="0" fontId="2" fillId="2" borderId="1" xfId="0" applyFont="1" applyFill="1" applyBorder="1" applyAlignment="1">
      <alignment horizontal="right" vertical="top" wrapText="1"/>
    </xf>
    <xf numFmtId="0" fontId="1" fillId="0" borderId="1" xfId="0" applyFont="1" applyBorder="1" applyAlignment="1">
      <alignment horizontal="right" vertical="top"/>
    </xf>
    <xf numFmtId="0" fontId="3" fillId="0" borderId="1" xfId="0" applyFont="1" applyBorder="1" applyAlignment="1">
      <alignment horizontal="left" vertical="top" wrapText="1"/>
    </xf>
    <xf numFmtId="0" fontId="1" fillId="0" borderId="1" xfId="0" applyFont="1" applyBorder="1" applyAlignment="1">
      <alignment horizontal="center" vertical="top"/>
    </xf>
    <xf numFmtId="0" fontId="3" fillId="0" borderId="1" xfId="0" applyFont="1" applyBorder="1" applyAlignment="1">
      <alignment horizontal="center" vertical="top"/>
    </xf>
    <xf numFmtId="0" fontId="2" fillId="0" borderId="1" xfId="0" applyFont="1" applyBorder="1" applyAlignment="1">
      <alignment horizontal="right" vertical="top" wrapText="1"/>
    </xf>
    <xf numFmtId="0" fontId="2" fillId="0" borderId="1" xfId="0" applyFont="1" applyBorder="1" applyAlignment="1">
      <alignment horizontal="right" vertical="top"/>
    </xf>
    <xf numFmtId="0" fontId="2" fillId="0" borderId="1" xfId="0" applyFont="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0" fontId="2" fillId="2" borderId="1" xfId="0" applyFont="1" applyFill="1" applyBorder="1" applyAlignment="1">
      <alignment horizontal="center" vertical="top"/>
    </xf>
    <xf numFmtId="0" fontId="1" fillId="0" borderId="1" xfId="0" applyFont="1" applyBorder="1" applyAlignment="1">
      <alignment horizontal="left" vertical="top"/>
    </xf>
    <xf numFmtId="0" fontId="7" fillId="0" borderId="1" xfId="0" applyFont="1" applyBorder="1" applyAlignment="1">
      <alignment vertical="top" wrapText="1"/>
    </xf>
    <xf numFmtId="0" fontId="8" fillId="0" borderId="1" xfId="0" applyFont="1" applyBorder="1" applyAlignment="1">
      <alignment horizontal="right" vertical="top"/>
    </xf>
    <xf numFmtId="0" fontId="8" fillId="0" borderId="1" xfId="0"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shrinkToFit="1"/>
    </xf>
    <xf numFmtId="0" fontId="1" fillId="0" borderId="1" xfId="0" applyFont="1" applyBorder="1" applyAlignment="1">
      <alignment vertical="top" wrapText="1" shrinkToFit="1"/>
    </xf>
    <xf numFmtId="0" fontId="6" fillId="0" borderId="1" xfId="0" applyFont="1" applyBorder="1" applyAlignment="1">
      <alignment vertical="top"/>
    </xf>
    <xf numFmtId="0" fontId="1" fillId="0" borderId="0" xfId="0" applyFont="1" applyAlignment="1">
      <alignment horizontal="left" vertical="top"/>
    </xf>
    <xf numFmtId="0" fontId="1" fillId="0" borderId="0" xfId="0" applyFont="1" applyAlignment="1">
      <alignment horizontal="left" vertical="top" wrapText="1"/>
    </xf>
    <xf numFmtId="0" fontId="6" fillId="0" borderId="1" xfId="0" applyFont="1" applyBorder="1" applyAlignment="1">
      <alignment horizontal="left" vertical="top" wrapText="1"/>
    </xf>
    <xf numFmtId="0" fontId="2" fillId="2" borderId="1" xfId="0" applyFont="1" applyFill="1" applyBorder="1" applyAlignment="1">
      <alignment horizontal="left" vertical="top"/>
    </xf>
    <xf numFmtId="0" fontId="1" fillId="2" borderId="1" xfId="0" applyFont="1" applyFill="1" applyBorder="1" applyAlignment="1">
      <alignment horizontal="left" vertical="top"/>
    </xf>
    <xf numFmtId="0" fontId="2" fillId="2" borderId="1" xfId="0" applyFont="1" applyFill="1" applyBorder="1" applyAlignment="1">
      <alignment vertical="top"/>
    </xf>
    <xf numFmtId="0" fontId="4" fillId="0" borderId="1" xfId="0" applyFont="1" applyBorder="1" applyAlignment="1">
      <alignment horizontal="center" vertical="top"/>
    </xf>
    <xf numFmtId="2" fontId="2" fillId="0" borderId="1" xfId="0" applyNumberFormat="1" applyFont="1" applyBorder="1" applyAlignment="1">
      <alignment horizontal="center" vertical="top"/>
    </xf>
    <xf numFmtId="2" fontId="2" fillId="0" borderId="1" xfId="0" applyNumberFormat="1" applyFont="1" applyBorder="1" applyAlignment="1">
      <alignment horizontal="center" vertical="top" wrapText="1"/>
    </xf>
    <xf numFmtId="2" fontId="4" fillId="0" borderId="1" xfId="0" applyNumberFormat="1" applyFont="1" applyBorder="1" applyAlignment="1">
      <alignment horizontal="center" vertical="top"/>
    </xf>
    <xf numFmtId="2" fontId="2" fillId="2" borderId="1" xfId="0" applyNumberFormat="1" applyFont="1" applyFill="1" applyBorder="1" applyAlignment="1">
      <alignment horizontal="center" vertical="top"/>
    </xf>
    <xf numFmtId="2" fontId="2" fillId="2" borderId="1" xfId="0" applyNumberFormat="1" applyFont="1" applyFill="1" applyBorder="1" applyAlignment="1">
      <alignment horizontal="center" vertical="top" wrapText="1"/>
    </xf>
    <xf numFmtId="2" fontId="9" fillId="2" borderId="1" xfId="0" applyNumberFormat="1" applyFont="1" applyFill="1" applyBorder="1" applyAlignment="1">
      <alignment horizontal="center" vertical="top"/>
    </xf>
    <xf numFmtId="0" fontId="8" fillId="0" borderId="1" xfId="0" applyFont="1" applyBorder="1" applyAlignment="1">
      <alignment vertical="top"/>
    </xf>
    <xf numFmtId="0" fontId="13" fillId="2" borderId="1" xfId="0" applyFont="1" applyFill="1" applyBorder="1" applyAlignment="1">
      <alignment horizontal="center" vertical="top"/>
    </xf>
    <xf numFmtId="0" fontId="14" fillId="0" borderId="1" xfId="0" applyFont="1" applyBorder="1" applyAlignment="1">
      <alignment horizontal="center" vertical="top"/>
    </xf>
    <xf numFmtId="2" fontId="1" fillId="0" borderId="0" xfId="0" applyNumberFormat="1" applyFont="1" applyAlignment="1">
      <alignment horizontal="right" vertical="top"/>
    </xf>
    <xf numFmtId="0" fontId="14" fillId="2" borderId="1" xfId="0" applyFont="1" applyFill="1" applyBorder="1" applyAlignment="1">
      <alignment horizontal="center" vertical="top"/>
    </xf>
    <xf numFmtId="0" fontId="2" fillId="0" borderId="0" xfId="0" applyFont="1" applyAlignment="1">
      <alignment vertical="top"/>
    </xf>
    <xf numFmtId="0" fontId="2" fillId="0" borderId="0" xfId="0" applyFont="1" applyAlignment="1">
      <alignment horizontal="right" vertical="top"/>
    </xf>
    <xf numFmtId="0" fontId="1" fillId="0" borderId="0" xfId="0" applyFont="1" applyAlignment="1">
      <alignment vertical="top" wrapText="1"/>
    </xf>
    <xf numFmtId="2" fontId="2" fillId="0" borderId="1" xfId="0" applyNumberFormat="1" applyFont="1" applyBorder="1" applyAlignment="1">
      <alignment horizontal="center" vertical="top" wrapText="1" shrinkToFit="1"/>
    </xf>
    <xf numFmtId="9" fontId="1" fillId="0" borderId="1" xfId="0" applyNumberFormat="1" applyFont="1" applyBorder="1" applyAlignment="1">
      <alignment vertical="top"/>
    </xf>
    <xf numFmtId="0" fontId="16" fillId="0" borderId="1" xfId="2" applyFont="1" applyFill="1" applyBorder="1" applyAlignment="1">
      <alignment vertical="top"/>
    </xf>
    <xf numFmtId="0" fontId="17" fillId="2" borderId="1" xfId="2" applyFont="1" applyFill="1" applyBorder="1" applyAlignment="1">
      <alignment horizontal="center" vertical="top"/>
    </xf>
    <xf numFmtId="9" fontId="1" fillId="2" borderId="1" xfId="0" applyNumberFormat="1" applyFont="1" applyFill="1" applyBorder="1" applyAlignment="1">
      <alignment vertical="top"/>
    </xf>
    <xf numFmtId="0" fontId="8" fillId="0" borderId="0" xfId="0" applyFont="1" applyAlignment="1">
      <alignment vertical="top"/>
    </xf>
    <xf numFmtId="0" fontId="17" fillId="0" borderId="1" xfId="2" applyFont="1" applyFill="1" applyBorder="1" applyAlignment="1">
      <alignment horizontal="center" vertical="top"/>
    </xf>
    <xf numFmtId="0" fontId="18" fillId="3" borderId="2" xfId="0" applyFont="1" applyFill="1" applyBorder="1" applyAlignment="1">
      <alignment horizontal="center" vertical="center" wrapText="1"/>
    </xf>
    <xf numFmtId="2" fontId="1" fillId="0" borderId="1" xfId="0" applyNumberFormat="1" applyFont="1" applyBorder="1" applyAlignment="1">
      <alignment horizontal="right" vertical="top"/>
    </xf>
    <xf numFmtId="2" fontId="2" fillId="0" borderId="1" xfId="0" applyNumberFormat="1" applyFont="1" applyBorder="1" applyAlignment="1">
      <alignment horizontal="right" vertical="top" wrapText="1"/>
    </xf>
    <xf numFmtId="2" fontId="8" fillId="0" borderId="1" xfId="0" applyNumberFormat="1" applyFont="1" applyBorder="1" applyAlignment="1">
      <alignment horizontal="right" vertical="top"/>
    </xf>
    <xf numFmtId="2" fontId="2" fillId="2" borderId="1" xfId="0" applyNumberFormat="1" applyFont="1" applyFill="1" applyBorder="1" applyAlignment="1">
      <alignment horizontal="right" vertical="top"/>
    </xf>
    <xf numFmtId="2" fontId="4" fillId="2" borderId="1" xfId="0" applyNumberFormat="1" applyFont="1" applyFill="1" applyBorder="1" applyAlignment="1">
      <alignment horizontal="right" vertical="top" wrapText="1"/>
    </xf>
    <xf numFmtId="2" fontId="1" fillId="2" borderId="1" xfId="0" applyNumberFormat="1" applyFont="1" applyFill="1" applyBorder="1" applyAlignment="1">
      <alignment horizontal="right" vertical="top"/>
    </xf>
    <xf numFmtId="2" fontId="3" fillId="0" borderId="1" xfId="0" applyNumberFormat="1" applyFont="1" applyBorder="1" applyAlignment="1">
      <alignment vertical="top"/>
    </xf>
    <xf numFmtId="2" fontId="1" fillId="0" borderId="1" xfId="0" applyNumberFormat="1" applyFont="1" applyBorder="1" applyAlignment="1">
      <alignment vertical="top"/>
    </xf>
    <xf numFmtId="2" fontId="2" fillId="0" borderId="1" xfId="0" applyNumberFormat="1" applyFont="1" applyBorder="1" applyAlignment="1">
      <alignment horizontal="right" vertical="top"/>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tabSelected="1" zoomScale="85" zoomScaleNormal="85" workbookViewId="0">
      <selection activeCell="E31" sqref="E31"/>
    </sheetView>
  </sheetViews>
  <sheetFormatPr defaultColWidth="9.140625" defaultRowHeight="12.75" x14ac:dyDescent="0.25"/>
  <cols>
    <col min="1" max="1" width="8.42578125" style="36" customWidth="1"/>
    <col min="2" max="2" width="104.28515625" style="9" customWidth="1"/>
    <col min="3" max="3" width="10" style="11" customWidth="1"/>
    <col min="4" max="4" width="11.42578125" style="11" customWidth="1"/>
    <col min="5" max="5" width="12.7109375" style="12" customWidth="1"/>
    <col min="6" max="6" width="9.5703125" style="12" customWidth="1"/>
    <col min="7" max="9" width="12.7109375" style="12" customWidth="1"/>
    <col min="10" max="10" width="10.7109375" style="9" bestFit="1" customWidth="1"/>
    <col min="11" max="11" width="28.28515625" style="9" customWidth="1"/>
    <col min="12" max="13" width="12.7109375" style="12" customWidth="1"/>
    <col min="14" max="16384" width="9.140625" style="9"/>
  </cols>
  <sheetData>
    <row r="1" spans="1:15" x14ac:dyDescent="0.25">
      <c r="L1" s="12" t="s">
        <v>54</v>
      </c>
    </row>
    <row r="2" spans="1:15" x14ac:dyDescent="0.25">
      <c r="B2" s="10" t="s">
        <v>3</v>
      </c>
    </row>
    <row r="3" spans="1:15" x14ac:dyDescent="0.25">
      <c r="B3" s="10" t="s">
        <v>55</v>
      </c>
      <c r="G3" s="55"/>
      <c r="H3" s="55"/>
      <c r="I3" s="55"/>
      <c r="M3" s="55"/>
    </row>
    <row r="4" spans="1:15" x14ac:dyDescent="0.25">
      <c r="B4" s="54"/>
    </row>
    <row r="5" spans="1:15" ht="117.75" customHeight="1" x14ac:dyDescent="0.25">
      <c r="A5" s="37">
        <v>1</v>
      </c>
      <c r="B5" s="56" t="s">
        <v>4</v>
      </c>
      <c r="C5" s="56"/>
      <c r="D5" s="6"/>
      <c r="E5" s="56"/>
      <c r="F5" s="56"/>
      <c r="G5" s="56"/>
      <c r="H5" s="56"/>
      <c r="I5" s="56"/>
      <c r="J5" s="56"/>
      <c r="L5" s="56"/>
      <c r="M5" s="56"/>
      <c r="O5" s="56"/>
    </row>
    <row r="6" spans="1:15" ht="29.25" customHeight="1" x14ac:dyDescent="0.25">
      <c r="A6" s="37">
        <v>2</v>
      </c>
      <c r="B6" s="56" t="s">
        <v>5</v>
      </c>
      <c r="C6" s="56"/>
      <c r="D6" s="6"/>
      <c r="E6" s="56"/>
      <c r="F6" s="56"/>
      <c r="G6" s="56"/>
      <c r="H6" s="56"/>
      <c r="I6" s="56"/>
      <c r="J6" s="56"/>
      <c r="L6" s="56"/>
      <c r="M6" s="56"/>
      <c r="O6" s="56"/>
    </row>
    <row r="7" spans="1:15" ht="39.75" customHeight="1" x14ac:dyDescent="0.25">
      <c r="A7" s="37">
        <v>3</v>
      </c>
      <c r="B7" s="56" t="s">
        <v>6</v>
      </c>
      <c r="C7" s="56"/>
      <c r="D7" s="6"/>
      <c r="E7" s="56"/>
      <c r="F7" s="56"/>
      <c r="G7" s="56"/>
      <c r="H7" s="56"/>
      <c r="I7" s="56"/>
      <c r="J7" s="56"/>
      <c r="L7" s="56"/>
      <c r="M7" s="56"/>
      <c r="O7" s="56"/>
    </row>
    <row r="8" spans="1:15" ht="39.75" customHeight="1" x14ac:dyDescent="0.25">
      <c r="A8" s="37">
        <v>4</v>
      </c>
      <c r="B8" s="56" t="s">
        <v>7</v>
      </c>
      <c r="C8" s="56"/>
      <c r="D8" s="6"/>
      <c r="E8" s="56"/>
      <c r="F8" s="56"/>
      <c r="G8" s="56"/>
      <c r="H8" s="56"/>
      <c r="I8" s="56"/>
      <c r="J8" s="56"/>
      <c r="L8" s="56"/>
      <c r="M8" s="56"/>
      <c r="O8" s="56"/>
    </row>
    <row r="9" spans="1:15" ht="54" customHeight="1" x14ac:dyDescent="0.25">
      <c r="A9" s="37">
        <v>5</v>
      </c>
      <c r="B9" s="56" t="s">
        <v>8</v>
      </c>
      <c r="C9" s="56"/>
      <c r="D9" s="6"/>
      <c r="E9" s="56"/>
      <c r="F9" s="56"/>
      <c r="G9" s="56"/>
      <c r="H9" s="56"/>
      <c r="I9" s="56"/>
      <c r="J9" s="56"/>
      <c r="L9" s="56"/>
      <c r="M9" s="56"/>
      <c r="O9" s="56"/>
    </row>
    <row r="10" spans="1:15" ht="31.5" customHeight="1" thickBot="1" x14ac:dyDescent="0.3">
      <c r="A10" s="37" t="s">
        <v>59</v>
      </c>
      <c r="B10" s="56" t="s">
        <v>60</v>
      </c>
      <c r="C10" s="56"/>
      <c r="D10" s="6"/>
      <c r="E10" s="56"/>
      <c r="F10" s="56"/>
      <c r="G10" s="56"/>
      <c r="H10" s="56"/>
      <c r="I10" s="56"/>
      <c r="J10" s="56"/>
      <c r="L10" s="56"/>
      <c r="M10" s="56"/>
    </row>
    <row r="11" spans="1:15" ht="54" customHeight="1" thickBot="1" x14ac:dyDescent="0.3">
      <c r="A11" s="38" t="s">
        <v>53</v>
      </c>
      <c r="B11" s="8" t="s">
        <v>1</v>
      </c>
      <c r="C11" s="8" t="s">
        <v>0</v>
      </c>
      <c r="D11" s="8" t="s">
        <v>31</v>
      </c>
      <c r="E11" s="44" t="s">
        <v>33</v>
      </c>
      <c r="F11" s="8" t="s">
        <v>38</v>
      </c>
      <c r="G11" s="44" t="s">
        <v>34</v>
      </c>
      <c r="H11" s="57" t="s">
        <v>35</v>
      </c>
      <c r="I11" s="57" t="s">
        <v>36</v>
      </c>
      <c r="J11" s="8" t="s">
        <v>32</v>
      </c>
      <c r="K11" s="5" t="s">
        <v>37</v>
      </c>
      <c r="L11" s="64" t="s">
        <v>56</v>
      </c>
      <c r="M11" s="64" t="s">
        <v>57</v>
      </c>
    </row>
    <row r="12" spans="1:15" x14ac:dyDescent="0.25">
      <c r="A12" s="39">
        <v>1</v>
      </c>
      <c r="B12" s="14" t="s">
        <v>29</v>
      </c>
      <c r="C12" s="15"/>
      <c r="D12" s="15"/>
      <c r="E12" s="16"/>
      <c r="F12" s="16"/>
      <c r="G12" s="17"/>
      <c r="H12" s="17"/>
      <c r="I12" s="17"/>
      <c r="J12" s="13"/>
      <c r="K12" s="25"/>
      <c r="L12" s="27"/>
      <c r="M12" s="1"/>
    </row>
    <row r="13" spans="1:15" x14ac:dyDescent="0.25">
      <c r="A13" s="28" t="s">
        <v>49</v>
      </c>
      <c r="B13" s="19" t="s">
        <v>10</v>
      </c>
      <c r="C13" s="20" t="s">
        <v>2</v>
      </c>
      <c r="D13" s="21">
        <v>5</v>
      </c>
      <c r="E13" s="26">
        <v>5357</v>
      </c>
      <c r="F13" s="58">
        <v>0.05</v>
      </c>
      <c r="G13" s="22">
        <f>E13+E13*F13</f>
        <v>5624.85</v>
      </c>
      <c r="H13" s="22">
        <f>E13*D13</f>
        <v>26785</v>
      </c>
      <c r="I13" s="22">
        <f>G13*D13</f>
        <v>28124.25</v>
      </c>
      <c r="J13" s="18">
        <f>I13-H13</f>
        <v>1339.25</v>
      </c>
      <c r="K13" s="26"/>
      <c r="L13" s="43">
        <v>27000</v>
      </c>
      <c r="M13" s="44">
        <f>L13*1.21</f>
        <v>32670</v>
      </c>
    </row>
    <row r="14" spans="1:15" s="54" customFormat="1" ht="309" customHeight="1" x14ac:dyDescent="0.25">
      <c r="A14" s="28" t="s">
        <v>50</v>
      </c>
      <c r="B14" s="3" t="s">
        <v>11</v>
      </c>
      <c r="C14" s="32"/>
      <c r="D14" s="24"/>
      <c r="E14" s="32"/>
      <c r="F14" s="32"/>
      <c r="G14" s="32"/>
      <c r="H14" s="32"/>
      <c r="I14" s="32"/>
      <c r="J14" s="32"/>
      <c r="K14" s="5" t="s">
        <v>61</v>
      </c>
      <c r="L14" s="43"/>
      <c r="M14" s="44"/>
    </row>
    <row r="15" spans="1:15" x14ac:dyDescent="0.25">
      <c r="A15" s="39">
        <v>11</v>
      </c>
      <c r="B15" s="41" t="s">
        <v>12</v>
      </c>
      <c r="C15" s="25"/>
      <c r="D15" s="53"/>
      <c r="E15" s="25"/>
      <c r="F15" s="25"/>
      <c r="G15" s="25"/>
      <c r="H15" s="25"/>
      <c r="I15" s="25"/>
      <c r="J15" s="25"/>
      <c r="K15" s="25"/>
      <c r="L15" s="46"/>
      <c r="M15" s="60"/>
    </row>
    <row r="16" spans="1:15" x14ac:dyDescent="0.25">
      <c r="A16" s="28" t="s">
        <v>40</v>
      </c>
      <c r="B16" s="29" t="s">
        <v>13</v>
      </c>
      <c r="C16" s="20" t="s">
        <v>2</v>
      </c>
      <c r="D16" s="20">
        <v>1</v>
      </c>
      <c r="E16" s="65">
        <v>489</v>
      </c>
      <c r="F16" s="58">
        <v>0.05</v>
      </c>
      <c r="G16" s="66">
        <f>E16+E16*F16</f>
        <v>513.45000000000005</v>
      </c>
      <c r="H16" s="66">
        <f>E16*D16</f>
        <v>489</v>
      </c>
      <c r="I16" s="66">
        <f>G16*D16</f>
        <v>513.45000000000005</v>
      </c>
      <c r="J16" s="65">
        <f>I16-H16</f>
        <v>24.450000000000045</v>
      </c>
      <c r="K16" s="26"/>
      <c r="L16" s="43">
        <v>498</v>
      </c>
      <c r="M16" s="24">
        <f>L16*1.21</f>
        <v>602.57999999999993</v>
      </c>
    </row>
    <row r="17" spans="1:13" ht="63.75" x14ac:dyDescent="0.25">
      <c r="A17" s="28" t="s">
        <v>39</v>
      </c>
      <c r="B17" s="4" t="s">
        <v>19</v>
      </c>
      <c r="C17" s="20"/>
      <c r="D17" s="20"/>
      <c r="E17" s="65"/>
      <c r="F17" s="58"/>
      <c r="G17" s="66"/>
      <c r="H17" s="66"/>
      <c r="I17" s="66"/>
      <c r="J17" s="67"/>
      <c r="K17" s="4" t="s">
        <v>62</v>
      </c>
      <c r="L17" s="24"/>
      <c r="M17" s="24"/>
    </row>
    <row r="18" spans="1:13" x14ac:dyDescent="0.25">
      <c r="A18" s="40">
        <v>12</v>
      </c>
      <c r="B18" s="2" t="s">
        <v>14</v>
      </c>
      <c r="C18" s="15"/>
      <c r="D18" s="15"/>
      <c r="E18" s="70"/>
      <c r="F18" s="61"/>
      <c r="G18" s="68"/>
      <c r="H18" s="68"/>
      <c r="I18" s="68"/>
      <c r="J18" s="69"/>
      <c r="K18" s="25"/>
      <c r="L18" s="27"/>
      <c r="M18" s="1"/>
    </row>
    <row r="19" spans="1:13" x14ac:dyDescent="0.25">
      <c r="A19" s="28" t="s">
        <v>51</v>
      </c>
      <c r="B19" s="4" t="s">
        <v>15</v>
      </c>
      <c r="C19" s="20" t="s">
        <v>2</v>
      </c>
      <c r="D19" s="20">
        <v>1</v>
      </c>
      <c r="E19" s="65">
        <v>639</v>
      </c>
      <c r="F19" s="58">
        <v>0.05</v>
      </c>
      <c r="G19" s="66">
        <f>E19+E19*F19</f>
        <v>670.95</v>
      </c>
      <c r="H19" s="66">
        <f>E19*D19</f>
        <v>639</v>
      </c>
      <c r="I19" s="66">
        <f>G19*D19</f>
        <v>670.95</v>
      </c>
      <c r="J19" s="65">
        <f>I19-H19</f>
        <v>31.950000000000045</v>
      </c>
      <c r="K19" s="26"/>
      <c r="L19" s="43">
        <v>642</v>
      </c>
      <c r="M19" s="24">
        <f>L19*1.21</f>
        <v>776.81999999999994</v>
      </c>
    </row>
    <row r="20" spans="1:13" ht="63.75" x14ac:dyDescent="0.25">
      <c r="A20" s="28" t="s">
        <v>52</v>
      </c>
      <c r="B20" s="4" t="s">
        <v>20</v>
      </c>
      <c r="C20" s="20"/>
      <c r="D20" s="20"/>
      <c r="E20" s="18"/>
      <c r="F20" s="18"/>
      <c r="G20" s="22"/>
      <c r="H20" s="22"/>
      <c r="I20" s="22"/>
      <c r="J20" s="30"/>
      <c r="K20" s="4" t="s">
        <v>63</v>
      </c>
      <c r="L20" s="43"/>
      <c r="M20" s="7"/>
    </row>
    <row r="21" spans="1:13" x14ac:dyDescent="0.25">
      <c r="A21" s="40">
        <v>13</v>
      </c>
      <c r="B21" s="2" t="s">
        <v>16</v>
      </c>
      <c r="C21" s="15"/>
      <c r="D21" s="15"/>
      <c r="E21" s="16"/>
      <c r="F21" s="61"/>
      <c r="G21" s="13"/>
      <c r="H21" s="13"/>
      <c r="I21" s="13"/>
      <c r="J21" s="25"/>
      <c r="K21" s="25"/>
      <c r="L21" s="46"/>
      <c r="M21" s="1"/>
    </row>
    <row r="22" spans="1:13" x14ac:dyDescent="0.25">
      <c r="A22" s="28" t="s">
        <v>41</v>
      </c>
      <c r="B22" s="3" t="s">
        <v>18</v>
      </c>
      <c r="C22" s="20" t="s">
        <v>2</v>
      </c>
      <c r="D22" s="20">
        <v>1</v>
      </c>
      <c r="E22" s="65">
        <v>973</v>
      </c>
      <c r="F22" s="58">
        <v>0.05</v>
      </c>
      <c r="G22" s="66">
        <f>E22+E22*F22</f>
        <v>1021.65</v>
      </c>
      <c r="H22" s="66">
        <f>E22*D22</f>
        <v>973</v>
      </c>
      <c r="I22" s="66">
        <f>G22*D22</f>
        <v>1021.65</v>
      </c>
      <c r="J22" s="65">
        <f>I22-H22</f>
        <v>48.649999999999977</v>
      </c>
      <c r="K22" s="26"/>
      <c r="L22" s="43">
        <v>975</v>
      </c>
      <c r="M22" s="24">
        <f>L22*1.21</f>
        <v>1179.75</v>
      </c>
    </row>
    <row r="23" spans="1:13" ht="63.75" x14ac:dyDescent="0.25">
      <c r="A23" s="28" t="s">
        <v>42</v>
      </c>
      <c r="B23" s="4" t="s">
        <v>17</v>
      </c>
      <c r="C23" s="20"/>
      <c r="D23" s="20"/>
      <c r="E23" s="18"/>
      <c r="F23" s="18"/>
      <c r="G23" s="22"/>
      <c r="H23" s="22"/>
      <c r="I23" s="22"/>
      <c r="J23" s="30"/>
      <c r="K23" s="4" t="s">
        <v>64</v>
      </c>
      <c r="L23" s="24"/>
      <c r="M23" s="7"/>
    </row>
    <row r="24" spans="1:13" x14ac:dyDescent="0.25">
      <c r="A24" s="40">
        <v>14</v>
      </c>
      <c r="B24" s="2" t="s">
        <v>24</v>
      </c>
      <c r="C24" s="15"/>
      <c r="D24" s="15"/>
      <c r="E24" s="16"/>
      <c r="F24" s="61"/>
      <c r="G24" s="13"/>
      <c r="H24" s="13"/>
      <c r="I24" s="13"/>
      <c r="J24" s="25"/>
      <c r="K24" s="25"/>
      <c r="L24" s="27"/>
      <c r="M24" s="1"/>
    </row>
    <row r="25" spans="1:13" s="62" customFormat="1" x14ac:dyDescent="0.25">
      <c r="A25" s="28"/>
      <c r="B25" s="3" t="s">
        <v>25</v>
      </c>
      <c r="C25" s="20" t="s">
        <v>2</v>
      </c>
      <c r="D25" s="20">
        <v>1</v>
      </c>
      <c r="E25" s="65">
        <v>591</v>
      </c>
      <c r="F25" s="58">
        <v>0.05</v>
      </c>
      <c r="G25" s="66">
        <f>E25+E25*F25</f>
        <v>620.54999999999995</v>
      </c>
      <c r="H25" s="66">
        <f>E25*D25</f>
        <v>591</v>
      </c>
      <c r="I25" s="66">
        <f>G25*D25</f>
        <v>620.54999999999995</v>
      </c>
      <c r="J25" s="65">
        <f>I25-H25</f>
        <v>29.549999999999955</v>
      </c>
      <c r="K25" s="49"/>
      <c r="L25" s="43">
        <v>1000</v>
      </c>
      <c r="M25" s="43">
        <f>L25*1.21</f>
        <v>1210</v>
      </c>
    </row>
    <row r="26" spans="1:13" s="62" customFormat="1" ht="63.75" x14ac:dyDescent="0.25">
      <c r="A26" s="28"/>
      <c r="B26" s="3" t="s">
        <v>26</v>
      </c>
      <c r="C26" s="31"/>
      <c r="D26" s="31"/>
      <c r="E26" s="30"/>
      <c r="F26" s="30"/>
      <c r="G26" s="22"/>
      <c r="H26" s="22"/>
      <c r="I26" s="22"/>
      <c r="J26" s="30"/>
      <c r="K26" s="4" t="s">
        <v>65</v>
      </c>
      <c r="L26" s="45"/>
      <c r="M26" s="44"/>
    </row>
    <row r="27" spans="1:13" s="54" customFormat="1" x14ac:dyDescent="0.25">
      <c r="A27" s="39">
        <v>15</v>
      </c>
      <c r="B27" s="41" t="s">
        <v>30</v>
      </c>
      <c r="C27" s="27"/>
      <c r="D27" s="50"/>
      <c r="E27" s="41"/>
      <c r="F27" s="41"/>
      <c r="G27" s="41"/>
      <c r="H27" s="41"/>
      <c r="I27" s="41"/>
      <c r="J27" s="41"/>
      <c r="K27" s="41"/>
      <c r="L27" s="48"/>
      <c r="M27" s="47"/>
    </row>
    <row r="28" spans="1:13" x14ac:dyDescent="0.25">
      <c r="A28" s="28" t="s">
        <v>43</v>
      </c>
      <c r="B28" s="26" t="s">
        <v>9</v>
      </c>
      <c r="C28" s="20" t="s">
        <v>22</v>
      </c>
      <c r="D28" s="21">
        <v>1</v>
      </c>
      <c r="E28" s="71">
        <v>5337</v>
      </c>
      <c r="F28" s="58">
        <v>0.05</v>
      </c>
      <c r="G28" s="66">
        <f>E28+E28*F28</f>
        <v>5603.85</v>
      </c>
      <c r="H28" s="66">
        <f>E28*D28</f>
        <v>5337</v>
      </c>
      <c r="I28" s="66">
        <f>G28*D28</f>
        <v>5603.85</v>
      </c>
      <c r="J28" s="65">
        <f>I28-H28</f>
        <v>266.85000000000036</v>
      </c>
      <c r="K28" s="26"/>
      <c r="L28" s="43">
        <v>11818</v>
      </c>
      <c r="M28" s="43">
        <f>L28*1.21</f>
        <v>14299.779999999999</v>
      </c>
    </row>
    <row r="29" spans="1:13" ht="174" customHeight="1" x14ac:dyDescent="0.25">
      <c r="A29" s="28" t="s">
        <v>44</v>
      </c>
      <c r="B29" s="4" t="s">
        <v>23</v>
      </c>
      <c r="C29" s="26"/>
      <c r="D29" s="51"/>
      <c r="E29" s="72"/>
      <c r="F29" s="26"/>
      <c r="G29" s="59"/>
      <c r="H29" s="59"/>
      <c r="I29" s="59"/>
      <c r="J29" s="26"/>
      <c r="K29" s="4" t="s">
        <v>66</v>
      </c>
      <c r="L29" s="42"/>
      <c r="M29" s="24"/>
    </row>
    <row r="30" spans="1:13" x14ac:dyDescent="0.25">
      <c r="A30" s="28" t="s">
        <v>45</v>
      </c>
      <c r="B30" s="33" t="s">
        <v>21</v>
      </c>
      <c r="C30" s="20" t="s">
        <v>22</v>
      </c>
      <c r="D30" s="20">
        <v>1</v>
      </c>
      <c r="E30" s="72">
        <v>3800</v>
      </c>
      <c r="F30" s="58">
        <v>0.05</v>
      </c>
      <c r="G30" s="66">
        <f>E30+E30*F30</f>
        <v>3990</v>
      </c>
      <c r="H30" s="66">
        <f>E30*D30</f>
        <v>3800</v>
      </c>
      <c r="I30" s="66">
        <f>G30*D30</f>
        <v>3990</v>
      </c>
      <c r="J30" s="65">
        <f>I30-H30</f>
        <v>190</v>
      </c>
      <c r="K30" s="26"/>
      <c r="L30" s="24"/>
      <c r="M30" s="63"/>
    </row>
    <row r="31" spans="1:13" ht="70.5" customHeight="1" x14ac:dyDescent="0.25">
      <c r="A31" s="28" t="s">
        <v>46</v>
      </c>
      <c r="B31" s="34" t="s">
        <v>28</v>
      </c>
      <c r="C31" s="20"/>
      <c r="D31" s="20"/>
      <c r="E31" s="73"/>
      <c r="F31" s="23"/>
      <c r="G31" s="22"/>
      <c r="H31" s="22"/>
      <c r="I31" s="22"/>
      <c r="J31" s="23"/>
      <c r="K31" s="4" t="s">
        <v>67</v>
      </c>
      <c r="L31" s="24"/>
      <c r="M31" s="24"/>
    </row>
    <row r="32" spans="1:13" x14ac:dyDescent="0.25">
      <c r="A32" s="28" t="s">
        <v>47</v>
      </c>
      <c r="B32" s="35" t="s">
        <v>27</v>
      </c>
      <c r="C32" s="20" t="s">
        <v>22</v>
      </c>
      <c r="D32" s="20">
        <v>1</v>
      </c>
      <c r="E32" s="65">
        <v>2330</v>
      </c>
      <c r="F32" s="58">
        <v>0.05</v>
      </c>
      <c r="G32" s="66">
        <f>E32+E32*F32</f>
        <v>2446.5</v>
      </c>
      <c r="H32" s="66">
        <f>E32*D32</f>
        <v>2330</v>
      </c>
      <c r="I32" s="66">
        <f>G32*D32</f>
        <v>2446.5</v>
      </c>
      <c r="J32" s="65">
        <f>I32-H32</f>
        <v>116.5</v>
      </c>
      <c r="K32" s="26"/>
      <c r="L32" s="24"/>
      <c r="M32" s="7"/>
    </row>
    <row r="33" spans="1:13" ht="102" x14ac:dyDescent="0.25">
      <c r="A33" s="28" t="s">
        <v>48</v>
      </c>
      <c r="B33" s="29" t="s">
        <v>58</v>
      </c>
      <c r="C33" s="20"/>
      <c r="D33" s="20"/>
      <c r="E33" s="18"/>
      <c r="F33" s="18"/>
      <c r="G33" s="22"/>
      <c r="H33" s="22"/>
      <c r="I33" s="22"/>
      <c r="J33" s="18"/>
      <c r="K33" s="4" t="s">
        <v>68</v>
      </c>
      <c r="L33" s="24"/>
      <c r="M33" s="7"/>
    </row>
    <row r="35" spans="1:13" x14ac:dyDescent="0.25">
      <c r="L35" s="52"/>
      <c r="M35" s="52"/>
    </row>
  </sheetData>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2025-07-22T05:26:07Z</dcterms:created>
  <dcterms:modified xsi:type="dcterms:W3CDTF">2025-07-22T05:26:10Z</dcterms:modified>
</cp:coreProperties>
</file>